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393F279-65CA-4BBC-828B-5B3B795E3AB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5" i="431"/>
  <c r="D23" i="431"/>
  <c r="E13" i="431"/>
  <c r="E21" i="431"/>
  <c r="F11" i="431"/>
  <c r="F19" i="431"/>
  <c r="G9" i="431"/>
  <c r="G17" i="431"/>
  <c r="G25" i="431"/>
  <c r="H15" i="431"/>
  <c r="H23" i="431"/>
  <c r="I13" i="431"/>
  <c r="I21" i="431"/>
  <c r="J11" i="431"/>
  <c r="J19" i="431"/>
  <c r="K9" i="431"/>
  <c r="K17" i="431"/>
  <c r="K25" i="431"/>
  <c r="L15" i="431"/>
  <c r="L23" i="431"/>
  <c r="M13" i="431"/>
  <c r="M21" i="431"/>
  <c r="N11" i="431"/>
  <c r="N19" i="431"/>
  <c r="O9" i="431"/>
  <c r="O17" i="431"/>
  <c r="O25" i="431"/>
  <c r="P23" i="431"/>
  <c r="Q13" i="431"/>
  <c r="Q21" i="431"/>
  <c r="M14" i="431"/>
  <c r="O26" i="431"/>
  <c r="Q14" i="431"/>
  <c r="C10" i="431"/>
  <c r="C18" i="431"/>
  <c r="C26" i="431"/>
  <c r="D16" i="431"/>
  <c r="D24" i="431"/>
  <c r="E14" i="431"/>
  <c r="E22" i="431"/>
  <c r="F12" i="431"/>
  <c r="F20" i="431"/>
  <c r="G10" i="431"/>
  <c r="G18" i="431"/>
  <c r="G26" i="431"/>
  <c r="H16" i="431"/>
  <c r="H24" i="431"/>
  <c r="I14" i="431"/>
  <c r="I22" i="431"/>
  <c r="J12" i="431"/>
  <c r="J20" i="431"/>
  <c r="K10" i="431"/>
  <c r="K18" i="431"/>
  <c r="L16" i="431"/>
  <c r="L24" i="431"/>
  <c r="N12" i="431"/>
  <c r="O10" i="431"/>
  <c r="P16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17" i="431"/>
  <c r="L25" i="431"/>
  <c r="M15" i="431"/>
  <c r="M23" i="431"/>
  <c r="N13" i="431"/>
  <c r="N21" i="431"/>
  <c r="O11" i="431"/>
  <c r="O19" i="431"/>
  <c r="P9" i="431"/>
  <c r="P17" i="431"/>
  <c r="P25" i="431"/>
  <c r="Q15" i="431"/>
  <c r="Q23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P11" i="431"/>
  <c r="L12" i="431"/>
  <c r="N16" i="431"/>
  <c r="N24" i="431"/>
  <c r="O22" i="431"/>
  <c r="Q10" i="431"/>
  <c r="Q26" i="431"/>
  <c r="C13" i="431"/>
  <c r="C21" i="431"/>
  <c r="D11" i="431"/>
  <c r="D19" i="431"/>
  <c r="E9" i="431"/>
  <c r="E17" i="431"/>
  <c r="E25" i="431"/>
  <c r="F15" i="431"/>
  <c r="F23" i="431"/>
  <c r="G13" i="431"/>
  <c r="G21" i="431"/>
  <c r="H11" i="431"/>
  <c r="H19" i="431"/>
  <c r="I9" i="431"/>
  <c r="I17" i="431"/>
  <c r="I25" i="431"/>
  <c r="J15" i="431"/>
  <c r="J23" i="431"/>
  <c r="K13" i="431"/>
  <c r="K21" i="431"/>
  <c r="L11" i="431"/>
  <c r="L19" i="431"/>
  <c r="M9" i="431"/>
  <c r="M17" i="431"/>
  <c r="M25" i="431"/>
  <c r="N15" i="431"/>
  <c r="N23" i="431"/>
  <c r="O13" i="431"/>
  <c r="O21" i="431"/>
  <c r="P19" i="431"/>
  <c r="Q9" i="431"/>
  <c r="Q17" i="431"/>
  <c r="Q25" i="431"/>
  <c r="M18" i="431"/>
  <c r="P12" i="431"/>
  <c r="Q18" i="431"/>
  <c r="C14" i="431"/>
  <c r="C22" i="431"/>
  <c r="D12" i="431"/>
  <c r="D20" i="431"/>
  <c r="E10" i="431"/>
  <c r="E18" i="431"/>
  <c r="E26" i="431"/>
  <c r="F16" i="431"/>
  <c r="F24" i="431"/>
  <c r="G14" i="431"/>
  <c r="G22" i="431"/>
  <c r="H12" i="431"/>
  <c r="H20" i="431"/>
  <c r="I10" i="431"/>
  <c r="I18" i="431"/>
  <c r="I26" i="431"/>
  <c r="J16" i="431"/>
  <c r="J24" i="431"/>
  <c r="K14" i="431"/>
  <c r="K22" i="431"/>
  <c r="L20" i="431"/>
  <c r="M10" i="431"/>
  <c r="M26" i="431"/>
  <c r="O14" i="431"/>
  <c r="P20" i="431"/>
  <c r="C15" i="431"/>
  <c r="C23" i="431"/>
  <c r="D13" i="431"/>
  <c r="D21" i="431"/>
  <c r="E11" i="431"/>
  <c r="E19" i="431"/>
  <c r="F9" i="431"/>
  <c r="F17" i="431"/>
  <c r="F25" i="431"/>
  <c r="G15" i="431"/>
  <c r="G23" i="431"/>
  <c r="H13" i="431"/>
  <c r="H21" i="431"/>
  <c r="I11" i="431"/>
  <c r="I19" i="431"/>
  <c r="J9" i="431"/>
  <c r="J17" i="431"/>
  <c r="J25" i="431"/>
  <c r="K15" i="431"/>
  <c r="K23" i="431"/>
  <c r="L13" i="431"/>
  <c r="L21" i="431"/>
  <c r="M11" i="431"/>
  <c r="M19" i="431"/>
  <c r="N9" i="431"/>
  <c r="N17" i="431"/>
  <c r="N25" i="431"/>
  <c r="O15" i="431"/>
  <c r="O23" i="431"/>
  <c r="P13" i="431"/>
  <c r="P21" i="431"/>
  <c r="Q11" i="431"/>
  <c r="Q19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J10" i="431"/>
  <c r="J18" i="431"/>
  <c r="J26" i="431"/>
  <c r="K16" i="431"/>
  <c r="K24" i="431"/>
  <c r="L14" i="431"/>
  <c r="L22" i="431"/>
  <c r="M12" i="431"/>
  <c r="M20" i="431"/>
  <c r="N10" i="431"/>
  <c r="N18" i="431"/>
  <c r="N26" i="431"/>
  <c r="O16" i="431"/>
  <c r="O24" i="431"/>
  <c r="P14" i="431"/>
  <c r="P22" i="431"/>
  <c r="Q12" i="431"/>
  <c r="Q20" i="431"/>
  <c r="P15" i="431"/>
  <c r="K26" i="431"/>
  <c r="M22" i="431"/>
  <c r="N20" i="431"/>
  <c r="O18" i="431"/>
  <c r="P24" i="431"/>
  <c r="Q22" i="431"/>
  <c r="R22" i="431" l="1"/>
  <c r="S22" i="431"/>
  <c r="R20" i="431"/>
  <c r="S20" i="431"/>
  <c r="R12" i="431"/>
  <c r="S12" i="431"/>
  <c r="R19" i="431"/>
  <c r="S19" i="431"/>
  <c r="S11" i="431"/>
  <c r="R11" i="431"/>
  <c r="S18" i="431"/>
  <c r="R18" i="431"/>
  <c r="R25" i="431"/>
  <c r="S25" i="431"/>
  <c r="R17" i="431"/>
  <c r="S17" i="431"/>
  <c r="R9" i="431"/>
  <c r="S9" i="431"/>
  <c r="R26" i="431"/>
  <c r="S26" i="431"/>
  <c r="S10" i="431"/>
  <c r="R10" i="431"/>
  <c r="R24" i="431"/>
  <c r="S24" i="431"/>
  <c r="R16" i="431"/>
  <c r="S16" i="431"/>
  <c r="R23" i="431"/>
  <c r="S23" i="431"/>
  <c r="R15" i="431"/>
  <c r="S15" i="431"/>
  <c r="R14" i="431"/>
  <c r="S14" i="431"/>
  <c r="R21" i="431"/>
  <c r="S21" i="431"/>
  <c r="R13" i="431"/>
  <c r="S13" i="431"/>
  <c r="A19" i="414"/>
  <c r="C8" i="431"/>
  <c r="O8" i="431"/>
  <c r="G8" i="431"/>
  <c r="H8" i="431"/>
  <c r="L8" i="431"/>
  <c r="Q8" i="431"/>
  <c r="M8" i="431"/>
  <c r="I8" i="431"/>
  <c r="J8" i="431"/>
  <c r="K8" i="431"/>
  <c r="E8" i="431"/>
  <c r="D8" i="431"/>
  <c r="F8" i="431"/>
  <c r="P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<sst xmlns="http://schemas.openxmlformats.org/spreadsheetml/2006/main" count="56283" uniqueCount="7305">
  <si>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</si>
  <si>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</si>
  <si>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</si>
  <si>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</si>
  <si>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</si>
  <si>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</si>
  <si>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</si>
  <si>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</si>
  <si>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</si>
  <si>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</si>
  <si>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</si>
  <si>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</si>
  <si>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</si>
  <si>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</si>
  <si>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</si>
  <si>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</si>
  <si>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</si>
  <si>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</si>
  <si>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</si>
  <si>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</si>
  <si>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</si>
  <si>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</si>
  <si>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</si>
  <si>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</si>
  <si>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</si>
  <si>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</si>
  <si>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</si>
  <si>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</si>
  <si>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</si>
  <si>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</si>
  <si>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</si>
  <si>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</si>
  <si>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</si>
  <si>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</si>
  <si>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</si>
  <si>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</si>
  <si>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</si>
  <si>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</si>
  <si>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</si>
  <si>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</si>
  <si>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</si>
  <si>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</si>
  <si>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</si>
  <si>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</si>
  <si>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</si>
  <si>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</si>
  <si>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</si>
  <si>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</si>
  <si>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</si>
  <si>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</si>
  <si>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</si>
  <si>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</si>
  <si>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</si>
  <si>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</si>
  <si>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</si>
  <si>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</si>
  <si>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</si>
  <si>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</si>
  <si>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</si>
  <si>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</si>
  <si>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</si>
  <si>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</si>
  <si>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</si>
  <si>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</si>
  <si>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</si>
  <si>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</si>
  <si>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</si>
  <si>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</si>
  <si>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</si>
  <si>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</si>
  <si>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</si>
  <si>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</si>
  <si>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</si>
  <si>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</si>
  <si>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</si>
  <si>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</si>
  <si>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</si>
  <si>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</si>
  <si>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</si>
  <si>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</si>
  <si>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</si>
  <si>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</si>
  <si>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</si>
  <si>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</si>
  <si>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</si>
  <si>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</si>
  <si>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</si>
  <si>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</si>
  <si>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</si>
  <si>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</si>
  <si>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</si>
  <si>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</si>
  <si>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</si>
  <si>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</si>
  <si>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</si>
  <si>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</si>
  <si>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</si>
  <si>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</si>
  <si>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</si>
  <si>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</si>
  <si>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</si>
  <si>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</si>
  <si>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</si>
  <si>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</si>
  <si>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</si>
  <si>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</si>
  <si>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</si>
  <si>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</si>
  <si>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</si>
  <si>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</si>
  <si>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</si>
  <si>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</si>
  <si>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</si>
  <si>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</si>
  <si>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</si>
  <si>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</si>
  <si>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</si>
  <si>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</si>
  <si>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</si>
  <si>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</si>
  <si>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</si>
  <si>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</si>
  <si>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</si>
  <si>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</si>
  <si>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</si>
  <si>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</si>
  <si>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</si>
  <si>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</si>
  <si>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</si>
  <si>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</si>
  <si>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</si>
  <si>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</si>
  <si>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</si>
  <si>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</si>
  <si>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</si>
  <si>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</si>
  <si>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</si>
  <si>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</si>
  <si>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</si>
  <si>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</si>
  <si>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</si>
  <si>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</si>
  <si>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</si>
  <si>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</si>
  <si>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</si>
  <si>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</si>
  <si>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</si>
  <si>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</si>
  <si>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</si>
  <si>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</si>
  <si>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</si>
  <si>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</si>
  <si>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</si>
  <si>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</si>
  <si>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</si>
  <si>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</si>
  <si>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</si>
  <si>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</si>
  <si>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</si>
  <si>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</si>
  <si>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</si>
  <si>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</si>
  <si>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</si>
  <si>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</si>
  <si>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</si>
  <si>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</si>
  <si>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</si>
  <si>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</si>
  <si>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</si>
  <si>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</si>
  <si>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</si>
  <si>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</si>
  <si>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</si>
  <si>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</si>
  <si>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</si>
  <si>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</si>
  <si>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</si>
  <si>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</si>
  <si>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</si>
  <si>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</si>
  <si>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</si>
  <si>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</si>
  <si>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</si>
  <si>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</si>
  <si>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</si>
  <si>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</si>
  <si>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</si>
  <si>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</si>
  <si>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</si>
  <si>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</si>
  <si>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</si>
  <si>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</si>
  <si>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</si>
  <si>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</si>
  <si>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</si>
  <si>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</si>
  <si>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</si>
  <si>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</si>
  <si>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</si>
  <si>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</si>
  <si>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</si>
  <si>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</si>
  <si>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</si>
  <si>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</si>
  <si>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</si>
  <si>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</si>
  <si>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</si>
  <si>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</si>
  <si>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</si>
  <si>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</si>
  <si>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</si>
  <si>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</si>
  <si>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</si>
  <si>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</si>
  <si>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</si>
  <si>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</si>
  <si>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</si>
  <si>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</si>
  <si>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</si>
  <si>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</si>
  <si>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</si>
  <si>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</si>
  <si>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</si>
  <si>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</si>
  <si>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</si>
  <si>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</si>
  <si>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</si>
  <si>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</si>
  <si>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</si>
  <si>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</si>
  <si>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</si>
  <si>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</si>
  <si>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</si>
  <si>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</si>
  <si>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</si>
  <si>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</si>
  <si>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</si>
  <si>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</si>
  <si>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</si>
  <si>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</si>
  <si>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</si>
  <si>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</si>
  <si>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</si>
  <si>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</si>
  <si>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</si>
  <si>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</si>
  <si>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</si>
  <si>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</si>
  <si>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</si>
  <si>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</si>
  <si>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</si>
  <si>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</si>
  <si>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</si>
  <si>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</si>
  <si>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</si>
  <si>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</si>
  <si>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</si>
  <si>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</si>
  <si>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</si>
  <si>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</si>
  <si>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</si>
  <si>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</si>
  <si>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</si>
  <si>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</si>
  <si>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</si>
  <si>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</si>
  <si>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</si>
  <si>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</si>
  <si>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</si>
  <si>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</si>
  <si>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</si>
  <si>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</si>
  <si>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</si>
  <si>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</si>
  <si>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</si>
  <si>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</si>
  <si>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</si>
  <si>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</si>
  <si>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</si>
  <si>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</si>
  <si>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</si>
  <si>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</si>
  <si>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</si>
  <si>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</si>
  <si>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</si>
  <si>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</si>
  <si>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</si>
  <si>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</si>
  <si>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</si>
  <si>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</si>
  <si>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</si>
  <si>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</si>
  <si>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</si>
  <si>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</si>
  <si>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</si>
  <si>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</si>
  <si>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</si>
  <si>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</si>
  <si>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</si>
  <si>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</si>
  <si>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</si>
  <si>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</si>
  <si>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</si>
  <si>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</si>
  <si>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</si>
  <si>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</si>
  <si>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</si>
  <si>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</si>
  <si>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</si>
  <si>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</si>
  <si>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</si>
  <si>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</si>
  <si>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</si>
  <si>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</si>
  <si>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</si>
  <si>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</si>
  <si>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</si>
  <si>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</si>
  <si>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</si>
  <si>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</si>
  <si>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</si>
  <si>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</si>
  <si>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</si>
  <si>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</si>
  <si>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</si>
  <si>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</si>
  <si>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</si>
  <si>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</si>
  <si>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anesteziologie, resuscitace a intenzivní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</si>
  <si>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</si>
  <si>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</si>
  <si>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</si>
  <si>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</si>
  <si>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</si>
  <si>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</si>
  <si>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</si>
  <si>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</si>
  <si>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</si>
  <si>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</si>
  <si>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</si>
  <si>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</si>
  <si>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</si>
  <si>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</si>
  <si>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</si>
  <si>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</si>
  <si>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</si>
  <si>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</si>
  <si>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</si>
  <si>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</si>
  <si>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</si>
  <si>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</si>
  <si>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</si>
  <si>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</si>
  <si>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</si>
  <si>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</si>
  <si>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</si>
  <si>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</si>
  <si>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</si>
  <si>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</si>
  <si>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</si>
  <si>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</si>
  <si>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</si>
  <si>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</si>
  <si>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</si>
  <si>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</si>
  <si>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</si>
  <si>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</si>
  <si>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</si>
  <si>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</si>
  <si>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</si>
  <si>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</si>
  <si>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</si>
  <si>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</si>
  <si>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</si>
  <si>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</si>
  <si>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</si>
  <si>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</si>
  <si>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</si>
  <si>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</si>
  <si>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</si>
  <si>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</si>
  <si>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</si>
  <si>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</si>
  <si>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</si>
  <si>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</si>
  <si>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</si>
  <si>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</si>
  <si>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</si>
  <si>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</si>
  <si>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</si>
  <si>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</si>
  <si>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</si>
  <si>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</si>
  <si>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</si>
  <si>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</si>
  <si>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</si>
  <si>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</si>
  <si>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</si>
  <si>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</si>
  <si>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</si>
  <si>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</si>
  <si>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</si>
  <si>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</si>
  <si>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</si>
  <si>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</si>
  <si>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</si>
  <si>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</si>
  <si>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</si>
  <si>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</si>
  <si>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</si>
  <si>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</si>
  <si>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</si>
  <si>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</si>
  <si>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</si>
  <si>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</si>
  <si>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</si>
  <si>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</si>
  <si>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</si>
  <si>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</si>
  <si>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</si>
  <si>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</si>
  <si>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</si>
  <si>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</si>
  <si>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</si>
  <si>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</si>
  <si>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</si>
  <si>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</si>
  <si>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</si>
  <si>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</si>
  <si>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</si>
  <si>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</si>
  <si>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</si>
  <si>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</si>
  <si>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</si>
  <si>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</si>
  <si>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</si>
  <si>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</si>
  <si>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</si>
  <si>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</si>
  <si>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</si>
  <si>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</si>
  <si>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</si>
  <si>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</si>
  <si>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</si>
  <si>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</si>
  <si>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</si>
  <si>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</si>
  <si>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</si>
  <si>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</si>
  <si>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</si>
  <si>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</si>
  <si>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</si>
  <si>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</si>
  <si>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</si>
  <si>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</si>
  <si>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</si>
  <si>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</si>
  <si>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</si>
  <si>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</si>
  <si>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</si>
  <si>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</si>
  <si>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</si>
  <si>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</si>
  <si>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</si>
  <si>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</si>
  <si>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</si>
  <si>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</si>
  <si>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</si>
  <si>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</si>
  <si>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</si>
  <si>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</si>
  <si>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</si>
  <si>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</si>
  <si>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</si>
  <si>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</si>
  <si>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</si>
  <si>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</si>
  <si>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</si>
  <si>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</si>
  <si>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</si>
  <si>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</si>
  <si>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</si>
  <si>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</si>
  <si>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</si>
  <si>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</si>
  <si>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</si>
  <si>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</si>
  <si>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</si>
  <si>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</si>
  <si>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</si>
  <si>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</si>
  <si>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</si>
  <si>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</si>
  <si>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</si>
  <si>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</si>
  <si>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</si>
  <si>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</si>
  <si>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</si>
  <si>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</si>
  <si>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</si>
  <si>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</si>
  <si>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</si>
  <si>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</si>
  <si>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</si>
  <si>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</si>
  <si>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</si>
  <si>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</si>
  <si>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</si>
  <si>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</si>
  <si>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</si>
  <si>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</si>
  <si>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</si>
  <si>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</si>
  <si>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</si>
  <si>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</si>
  <si>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</si>
  <si>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</si>
  <si>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</si>
  <si>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</si>
  <si>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</si>
  <si>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</si>
  <si>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</si>
  <si>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</si>
  <si>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</si>
  <si>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</si>
  <si>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</si>
  <si>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</si>
  <si>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</si>
  <si>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</si>
  <si>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</si>
  <si>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</si>
  <si>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</si>
  <si>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</si>
  <si>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</si>
  <si>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</si>
  <si>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</si>
  <si>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</si>
  <si>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</si>
  <si>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</si>
  <si>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</si>
  <si>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</si>
  <si>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</si>
  <si>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</si>
  <si>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</si>
  <si>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</si>
  <si>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</si>
  <si>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</si>
  <si>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</si>
  <si>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</si>
  <si>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</si>
  <si>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</si>
  <si>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</si>
  <si>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</si>
  <si>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</si>
  <si>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</si>
  <si>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</si>
  <si>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</si>
  <si>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</si>
  <si>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</si>
  <si>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</si>
  <si>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</si>
  <si>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</si>
  <si>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</si>
  <si>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</si>
  <si>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</si>
  <si>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</si>
  <si>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</si>
  <si>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</si>
  <si>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</si>
  <si>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</si>
  <si>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</si>
  <si>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</si>
  <si>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</si>
  <si>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</si>
  <si>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</si>
  <si>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</si>
  <si>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</si>
  <si>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</si>
  <si>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</si>
  <si>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</si>
  <si>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</si>
  <si>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</si>
  <si>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</si>
  <si>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</si>
  <si>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</si>
  <si>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</si>
  <si>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07</t>
  </si>
  <si>
    <t>KARIM: Klinika anesteziologie,resuscit. a int.med.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</si>
  <si>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</si>
  <si>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</si>
  <si>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</si>
  <si>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</si>
  <si>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</si>
  <si>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</si>
  <si>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</si>
  <si>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</si>
  <si>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</si>
  <si>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</si>
  <si>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</si>
  <si>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</si>
  <si>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</si>
  <si>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</si>
  <si>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</si>
  <si>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</si>
  <si>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</si>
  <si>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</si>
  <si>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</si>
  <si>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</si>
  <si>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</si>
  <si>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</si>
  <si>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</si>
  <si>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</si>
  <si>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</si>
  <si>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</si>
  <si>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</si>
  <si>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</si>
  <si>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</si>
  <si>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</si>
  <si>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</si>
  <si>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</si>
  <si>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</si>
  <si>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</si>
  <si>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</si>
  <si>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</si>
  <si>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</si>
  <si>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</si>
  <si>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0734</t>
  </si>
  <si>
    <t>KARIM: lůžková část pro COVID-19 pacienty</t>
  </si>
  <si>
    <t>KARIM: lůžková část pro COVID-19 pacienty Celkem</t>
  </si>
  <si>
    <t>léky - paušál (LEK)</t>
  </si>
  <si>
    <t>O</t>
  </si>
  <si>
    <t>SINUPRET</t>
  </si>
  <si>
    <t>GTT 1X100ML</t>
  </si>
  <si>
    <t>ADRENALIN LECIVA</t>
  </si>
  <si>
    <t>INJ 5X1ML/1MG</t>
  </si>
  <si>
    <t>ALMIRAL</t>
  </si>
  <si>
    <t>INJ 10X3ML/75MG</t>
  </si>
  <si>
    <t>BUPIVACAINE GRINDEKS</t>
  </si>
  <si>
    <t>5MG/ML INJ SOL 5X10ML</t>
  </si>
  <si>
    <t>CALYPSOL</t>
  </si>
  <si>
    <t>INJ 5X10ML/500MG</t>
  </si>
  <si>
    <t>CATAPRESAN</t>
  </si>
  <si>
    <t>0,15MG/ML INJ SOL 5X1ML</t>
  </si>
  <si>
    <t>DEXAMED</t>
  </si>
  <si>
    <t>INJ 10X2ML/8MG</t>
  </si>
  <si>
    <t>FYZIOLOGICKÝ ROZTOK VIAFLO</t>
  </si>
  <si>
    <t>INF SOL 50X100ML</t>
  </si>
  <si>
    <t>INF SOL 60X100ML</t>
  </si>
  <si>
    <t>INF SOL 30X250ML</t>
  </si>
  <si>
    <t>GUAJACURAN « 5 % INJ</t>
  </si>
  <si>
    <t>IR SOL.PHENOLI  6%</t>
  </si>
  <si>
    <t>IR 2 ml</t>
  </si>
  <si>
    <t>MAGNESIUM SULFATE KALCEKS</t>
  </si>
  <si>
    <t>100MG/ML INJ/INF SOL 5X10ML</t>
  </si>
  <si>
    <t>MESOCAIN</t>
  </si>
  <si>
    <t>INJ 10X10ML 1%</t>
  </si>
  <si>
    <t>P</t>
  </si>
  <si>
    <t>MIDAZOLAM ACCORD 5 MG/ML</t>
  </si>
  <si>
    <t>INJ+INF SOL 10X3ML</t>
  </si>
  <si>
    <t>NOVALGIN</t>
  </si>
  <si>
    <t>INJ 10X2ML/1000MG</t>
  </si>
  <si>
    <t>QUTENZA 179 MG</t>
  </si>
  <si>
    <t>DRM EMP MED 1X179MG</t>
  </si>
  <si>
    <t>SOLU-MEDROL</t>
  </si>
  <si>
    <t>INJ SIC 1X40MG+1ML</t>
  </si>
  <si>
    <t>THIOCTACID</t>
  </si>
  <si>
    <t>600MG INJ SOL 5X24ML</t>
  </si>
  <si>
    <t>THIOCTACID 600 T</t>
  </si>
  <si>
    <t>INJ SOL 5X24ML/600MG</t>
  </si>
  <si>
    <t>TRAMADOL KALCEKS</t>
  </si>
  <si>
    <t>50MG/ML INJ/INF SOL 5X2ML</t>
  </si>
  <si>
    <t>VEKLURY</t>
  </si>
  <si>
    <t>100MG INF PLV CSL 1</t>
  </si>
  <si>
    <t>ACC INJEKT</t>
  </si>
  <si>
    <t>INJ SOL 5X3ML/300MG</t>
  </si>
  <si>
    <t>ACC INJEKT-mimořádný dovoz</t>
  </si>
  <si>
    <t>ACICLOVIR OLIKLA</t>
  </si>
  <si>
    <t>250MG INF PLV SOL 10</t>
  </si>
  <si>
    <t>250MG INF PLV SOL 5</t>
  </si>
  <si>
    <t>ACIDUM ASCORBICUM BBP</t>
  </si>
  <si>
    <t>100MG/ML INJ SOL 5X5ML</t>
  </si>
  <si>
    <t>ACIDUM FOLICUM LECIVA</t>
  </si>
  <si>
    <t>DRG 30X10MG</t>
  </si>
  <si>
    <t>ACIDUM FOLICUM LÉČIVA</t>
  </si>
  <si>
    <t>10MG TBL OBD 45</t>
  </si>
  <si>
    <t>ADDAVEN</t>
  </si>
  <si>
    <t>IVN INF CNC SOL 20X10ML</t>
  </si>
  <si>
    <t>AESCIN-TEVA</t>
  </si>
  <si>
    <t>POR TBL FLM 30X20MG</t>
  </si>
  <si>
    <t>POR TBL ENT 90X20MG</t>
  </si>
  <si>
    <t>AGEN 10</t>
  </si>
  <si>
    <t>POR TBL NOB 90X10MG</t>
  </si>
  <si>
    <t>POR TBL NOB 30X10MG</t>
  </si>
  <si>
    <t>AGEN 5</t>
  </si>
  <si>
    <t>POR TBL NOB 30X5MG</t>
  </si>
  <si>
    <t>AKINETON</t>
  </si>
  <si>
    <t>POR TBL NOB 50X2MG</t>
  </si>
  <si>
    <t>ALGIFEN NEO</t>
  </si>
  <si>
    <t>POR GTT SOL 1X50ML</t>
  </si>
  <si>
    <t>ALOPURINOL SANDOZ</t>
  </si>
  <si>
    <t>100MG TBL NOB 100</t>
  </si>
  <si>
    <t>300MG TBL NOB 30</t>
  </si>
  <si>
    <t>ALPROSTAN</t>
  </si>
  <si>
    <t>INF CNC SOL 10X0.2ML</t>
  </si>
  <si>
    <t>ALVESCO INHALER</t>
  </si>
  <si>
    <t>160MCG/DÁV INH SOL PSS 60DÁV</t>
  </si>
  <si>
    <t>AMBROBENE</t>
  </si>
  <si>
    <t>INJ 5X2ML/15MG</t>
  </si>
  <si>
    <t>AMBROBENE 7.5MG/ML</t>
  </si>
  <si>
    <t>SOL 1X40ML</t>
  </si>
  <si>
    <t>SOL 1X100ML</t>
  </si>
  <si>
    <t>AMESOS 10 MG/5 MG TABLETY</t>
  </si>
  <si>
    <t>POR TBL NOB 90</t>
  </si>
  <si>
    <t>AMIODARON HAMELN</t>
  </si>
  <si>
    <t>50MG/ML INJ/INF CNC SOL 10X3ML</t>
  </si>
  <si>
    <t>ANALGIN</t>
  </si>
  <si>
    <t>INJ SOL 5X5ML</t>
  </si>
  <si>
    <t>ANOPYRIN 100MG</t>
  </si>
  <si>
    <t>TBL 20X100MG</t>
  </si>
  <si>
    <t>APAURIN</t>
  </si>
  <si>
    <t>INJ 10X2ML/10MG</t>
  </si>
  <si>
    <t>AQUA PRO INIECTIONE ARDEAPHARMA</t>
  </si>
  <si>
    <t>100% PAR LQF 10X500ML</t>
  </si>
  <si>
    <t>100% PAR LQF 10X250ML</t>
  </si>
  <si>
    <t>AQUA PRO INJECTIONE BRAUN</t>
  </si>
  <si>
    <t>PAR LQF 20X100ML-PE</t>
  </si>
  <si>
    <t>INJ SOL 10X1000ML-PE</t>
  </si>
  <si>
    <t>ARDEAELYTOSOL CONC. KALIUMCHLORID 7,45%</t>
  </si>
  <si>
    <t>INF SOL 20X80ML</t>
  </si>
  <si>
    <t>INF SOL 10X200ML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</si>
  <si>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</si>
  <si>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</si>
  <si>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</si>
  <si>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</si>
  <si>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</si>
  <si>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</si>
  <si>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</si>
  <si>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</si>
  <si>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</si>
  <si>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</si>
  <si>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ARDEAOSMOSOL MA 15</t>
  </si>
  <si>
    <t>150G/L INF SOL 10X200ML</t>
  </si>
  <si>
    <t>ARDEAOSMOSOL MA 20</t>
  </si>
  <si>
    <t>200G/L INF SOL 10X200ML</t>
  </si>
  <si>
    <t>ARDUAN</t>
  </si>
  <si>
    <t>INJ SIC 25X4MG+2ML</t>
  </si>
  <si>
    <t>ARKETIS 20 MG</t>
  </si>
  <si>
    <t>POR TBL NOB 30X20MG</t>
  </si>
  <si>
    <t>ASCORUTIN (BLISTR)</t>
  </si>
  <si>
    <t>TBL OBD 50</t>
  </si>
  <si>
    <t>ASPIRIN</t>
  </si>
  <si>
    <t>500MG TBL OBD 20</t>
  </si>
  <si>
    <t>ATENOLOL AL 25</t>
  </si>
  <si>
    <t>POR TBL NOB 30X25MG</t>
  </si>
  <si>
    <t>ATORVASTATIN XANTIS</t>
  </si>
  <si>
    <t>80MG TBL FLM 30</t>
  </si>
  <si>
    <t>ATRACURIUM KALCEKS</t>
  </si>
  <si>
    <t>10MG/ML INJ/INF SOL 5X5ML</t>
  </si>
  <si>
    <t>ATROPIN BBP</t>
  </si>
  <si>
    <t>1MG/ML INJ SOL 10X1ML</t>
  </si>
  <si>
    <t>0,5MG/ML INJ SOL 10X1ML</t>
  </si>
  <si>
    <t>ATROVENT 0.025%</t>
  </si>
  <si>
    <t>INH SOL 1X20ML</t>
  </si>
  <si>
    <t>ATROVENT N</t>
  </si>
  <si>
    <t>INH SOL PSS200X20RG</t>
  </si>
  <si>
    <t>AULIN</t>
  </si>
  <si>
    <t>POR GRA SOL30SÁČKŮ</t>
  </si>
  <si>
    <t>BACLOFEN</t>
  </si>
  <si>
    <t>TBL 50X10MG</t>
  </si>
  <si>
    <t>BELODERM</t>
  </si>
  <si>
    <t>DRM UNG1X30GM 0.05%</t>
  </si>
  <si>
    <t>BELOSALIC</t>
  </si>
  <si>
    <t>DRM UNG 1X30GM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</si>
  <si>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</si>
  <si>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</si>
  <si>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</si>
  <si>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</si>
  <si>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</si>
  <si>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</si>
  <si>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</si>
  <si>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</si>
  <si>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</si>
  <si>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1X1000ML</t>
  </si>
  <si>
    <t>BETALOC</t>
  </si>
  <si>
    <t>1MG/ML INJ SOL 5X5ML</t>
  </si>
  <si>
    <t>BETALOC SR</t>
  </si>
  <si>
    <t>200MG TBL PRO 30</t>
  </si>
  <si>
    <t>BETALOC ZOK</t>
  </si>
  <si>
    <t>25MG TBL PRO 28</t>
  </si>
  <si>
    <t>50MG TBL PRO 30</t>
  </si>
  <si>
    <t>50MG TBL PRO 100</t>
  </si>
  <si>
    <t>BETAXOLOL PMCS</t>
  </si>
  <si>
    <t>20MG TBL NOB 100</t>
  </si>
  <si>
    <t>BINABIC 150 MG</t>
  </si>
  <si>
    <t>POR TBL FLM 28X150MG</t>
  </si>
  <si>
    <t>BIOFENAC 100 MG POTAHOVANÉ TABLETY</t>
  </si>
  <si>
    <t>POR TBL FLM 20X100MG</t>
  </si>
  <si>
    <t>POR TBL FLM 60X100MG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</si>
  <si>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</si>
  <si>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</si>
  <si>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</si>
  <si>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</si>
  <si>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</si>
  <si>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</si>
  <si>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5 MG</t>
  </si>
  <si>
    <t>5MG TBL FLM 30</t>
  </si>
  <si>
    <t>POR TBL FLM 100X5MG</t>
  </si>
  <si>
    <t>BRICANYL</t>
  </si>
  <si>
    <t>BRIMICA GENUAIR 340 MCG/12 MCG</t>
  </si>
  <si>
    <t>INH PLV 1X60DÁV</t>
  </si>
  <si>
    <t>BRINTELLIX 10 MG</t>
  </si>
  <si>
    <t>POR TBL FLM 28X10MG</t>
  </si>
  <si>
    <t>BROMHEXIN - EGIS</t>
  </si>
  <si>
    <t>SOL 1X60ML/120MG</t>
  </si>
  <si>
    <t>BUDIAIR</t>
  </si>
  <si>
    <t>INHSOLPSS200X200MCG</t>
  </si>
  <si>
    <t>BUSCOPAN</t>
  </si>
  <si>
    <t>20MG/ML INJ SOL 5X1ML</t>
  </si>
  <si>
    <t>CALCICHEW D3 JAHODA 500 MG/400 IU ŽVÝKACÍ TABLETY</t>
  </si>
  <si>
    <t>POR TBL MND 60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</si>
  <si>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</si>
  <si>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</si>
  <si>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</si>
  <si>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</si>
  <si>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</si>
  <si>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</si>
  <si>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CALRECIA</t>
  </si>
  <si>
    <t>100MMOL/L INF SOL 8X1500ML</t>
  </si>
  <si>
    <t>CALTRATE PLUS</t>
  </si>
  <si>
    <t>POR TBL FLM 30</t>
  </si>
  <si>
    <t>Canesten Gyn 1 den</t>
  </si>
  <si>
    <t>vag.tbl.1x500mg</t>
  </si>
  <si>
    <t>Carbo medicinalis PharmaSwiss tbl.20</t>
  </si>
  <si>
    <t>Carbofit prášek 25g Čárkll</t>
  </si>
  <si>
    <t>CARDILAN</t>
  </si>
  <si>
    <t>INJ 10X10ML</t>
  </si>
  <si>
    <t>CARZAP 16 MG</t>
  </si>
  <si>
    <t>POR TBL NOB 28X16MG</t>
  </si>
  <si>
    <t>CARZAP HCT 32 MG/12,5 MG TABLETY</t>
  </si>
  <si>
    <t>POR TBL NOB 28</t>
  </si>
  <si>
    <t>Catapresan 0,15 mg tbl.100-MIMOŘÁDNÝ DOVOZ!!</t>
  </si>
  <si>
    <t>CATAPRESAN 0,15MG INJ-MIMOŘÁDNÝ DOVOZ!!</t>
  </si>
  <si>
    <t>INJ 5X1ML/0.15MG</t>
  </si>
  <si>
    <t>CELASKON</t>
  </si>
  <si>
    <t>250MG TBL NOB 30</t>
  </si>
  <si>
    <t>CELASKON 500 MG ČERVENÝ POMERANČ</t>
  </si>
  <si>
    <t>500MG TBL EFF 30(3X10)</t>
  </si>
  <si>
    <t>CELASKON 500MG ČERVENÝ POMERANČ</t>
  </si>
  <si>
    <t>500MG TBL EFF 20</t>
  </si>
  <si>
    <t>CEREBROLYSIN</t>
  </si>
  <si>
    <t>INJ SOL 5X10ML</t>
  </si>
  <si>
    <t>CERNEVIT</t>
  </si>
  <si>
    <t>INJ PLV SOL10X750MG</t>
  </si>
  <si>
    <t>CEZERA 5 MG</t>
  </si>
  <si>
    <t>POR TBL FLM 90X5MG</t>
  </si>
  <si>
    <t>CISORDINOL 10 MG</t>
  </si>
  <si>
    <t>TBL FLM 50X10 MG</t>
  </si>
  <si>
    <t>CITALEC</t>
  </si>
  <si>
    <t>20MG TBL FLM 60</t>
  </si>
  <si>
    <t>CITALEC 10 ZENTIVA</t>
  </si>
  <si>
    <t>CITALEC 20 ZENTIVA</t>
  </si>
  <si>
    <t>20MG TBL FLM 30</t>
  </si>
  <si>
    <t>COAXIL</t>
  </si>
  <si>
    <t>TBL OBD 90X12.5MG</t>
  </si>
  <si>
    <t>CODEIN SLOVAKOFARMA 30MG</t>
  </si>
  <si>
    <t>TBL 10X30MG-BLISTR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</si>
  <si>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</si>
  <si>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</si>
  <si>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</si>
  <si>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</si>
  <si>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</si>
  <si>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</si>
  <si>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</si>
  <si>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</si>
  <si>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</si>
  <si>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</si>
  <si>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</si>
  <si>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COSYREL 5MG/5MG</t>
  </si>
  <si>
    <t>TBL FLM 30</t>
  </si>
  <si>
    <t>CYMEVENE</t>
  </si>
  <si>
    <t>500MG INF PLV CSL 1</t>
  </si>
  <si>
    <t>DEGAN</t>
  </si>
  <si>
    <t>INJ 50X2ML/10MG</t>
  </si>
  <si>
    <t>TBL 40X10MG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</si>
  <si>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</si>
  <si>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</si>
  <si>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</si>
  <si>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</si>
  <si>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</si>
  <si>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</si>
  <si>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</si>
  <si>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</si>
  <si>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DETRALEX</t>
  </si>
  <si>
    <t>POR TBL FLM 60</t>
  </si>
  <si>
    <t>TBL OBD 30</t>
  </si>
  <si>
    <t>DEXMEDETOMIDINE EVER PHARMA</t>
  </si>
  <si>
    <t>100MCG/ML INF CNC SOL 25X2ML</t>
  </si>
  <si>
    <t>DHC CONTINUS 60 MG</t>
  </si>
  <si>
    <t>PORTBLRET60X60MG B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</si>
  <si>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</si>
  <si>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</si>
  <si>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</si>
  <si>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</si>
  <si>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</si>
  <si>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</si>
  <si>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</si>
  <si>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</si>
  <si>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</si>
  <si>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</si>
  <si>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DIHYDROGENFOSFOREČNAN DRASELNÝ ARDEAPHARMA</t>
  </si>
  <si>
    <t>68MG/ML INF CNC SOL 20X80ML</t>
  </si>
  <si>
    <t>DIKY 4%</t>
  </si>
  <si>
    <t>DRM SPR SOL 25GM</t>
  </si>
  <si>
    <t>DILURAN</t>
  </si>
  <si>
    <t>TBL 20X250MG</t>
  </si>
  <si>
    <t>DIPEPTIVEN</t>
  </si>
  <si>
    <t>200MG/ML INF CNC SOL 10X100ML</t>
  </si>
  <si>
    <t>DITHIADEN</t>
  </si>
  <si>
    <t>TBL 20X2MG</t>
  </si>
  <si>
    <t>Dobutamin Admeda 250 inf.sol50ml</t>
  </si>
  <si>
    <t>DONEPEZIL MYLAN 10MG</t>
  </si>
  <si>
    <t>POR TBL DIS 28</t>
  </si>
  <si>
    <t>DORSIFLEX</t>
  </si>
  <si>
    <t>TBL 30X200MG</t>
  </si>
  <si>
    <t>DRETACEN 500 MG</t>
  </si>
  <si>
    <t>POR TBL FLM 100X500MG</t>
  </si>
  <si>
    <t>DUPHALAC</t>
  </si>
  <si>
    <t>667MG/ML POR SOL 1X200ML IV</t>
  </si>
  <si>
    <t>DUROGESIC 75MCG/H</t>
  </si>
  <si>
    <t>EMP 5X7.5MG(30CM2)</t>
  </si>
  <si>
    <t>DZ OCTENISEPT 250 ml</t>
  </si>
  <si>
    <t>sprej</t>
  </si>
  <si>
    <t>EBRANTIL 30 RETARD</t>
  </si>
  <si>
    <t>POR CPS PRO 50X30MG</t>
  </si>
  <si>
    <t>ECOLAV Výplach očí 100ml</t>
  </si>
  <si>
    <t>100 ml</t>
  </si>
  <si>
    <t>EGILOK</t>
  </si>
  <si>
    <t>25MG TBL NOB 60</t>
  </si>
  <si>
    <t>ELOCOM</t>
  </si>
  <si>
    <t>DRM UNG 1X30GM 0,1%</t>
  </si>
  <si>
    <t>ENALAPRIL VITABALANS 5 MG TABLETY</t>
  </si>
  <si>
    <t>POR TBL NOB30X5MG</t>
  </si>
  <si>
    <t>ENAP I.V.</t>
  </si>
  <si>
    <t>INJ 5X1ML/1.25MG</t>
  </si>
  <si>
    <t>ENAPRIL 10</t>
  </si>
  <si>
    <t>POR TBL NOB 100X10MG</t>
  </si>
  <si>
    <t>ENDIARON</t>
  </si>
  <si>
    <t>250MG TBL FLM 20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</si>
  <si>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</si>
  <si>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</si>
  <si>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</si>
  <si>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</si>
  <si>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</si>
  <si>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</si>
  <si>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Esmocard 100mg/10ml inj.5 x 100mg/10ml</t>
  </si>
  <si>
    <t>ESMOCARD LYO</t>
  </si>
  <si>
    <t>2500MG INF PLV CSL 1</t>
  </si>
  <si>
    <t>ESPUMISAN</t>
  </si>
  <si>
    <t>PORCPSMOL50X40MG-BL</t>
  </si>
  <si>
    <t>ESPUMISAN KAPKY 100 MG/ML</t>
  </si>
  <si>
    <t>100MG/ML POR GTT EML 1X50ML</t>
  </si>
  <si>
    <t>Espumisan kapky 100mg/ml por. gtt.30ml</t>
  </si>
  <si>
    <t>ESSENTIALE 300 mg</t>
  </si>
  <si>
    <t>POR CPS DUR 50</t>
  </si>
  <si>
    <t>ESSENTIALE FORTE</t>
  </si>
  <si>
    <t>600MG CPS DUR 30</t>
  </si>
  <si>
    <t>EUPHYLLIN CR N 200</t>
  </si>
  <si>
    <t>200MG CPS PRO 50</t>
  </si>
  <si>
    <t>EUTHYROX</t>
  </si>
  <si>
    <t>100MCG TBL NOB 100 I</t>
  </si>
  <si>
    <t>75MCG TBL NOB 100 II</t>
  </si>
  <si>
    <t>EUTHYROX 50</t>
  </si>
  <si>
    <t>TBL 100X50RG</t>
  </si>
  <si>
    <t>EUTHYROX 88 MIKROGRAMŮ</t>
  </si>
  <si>
    <t>88MCG TBL NOB 100 II</t>
  </si>
  <si>
    <t>FENTANYL TORREX</t>
  </si>
  <si>
    <t>50MCG/ML INJ SOL 5X2ML</t>
  </si>
  <si>
    <t>50MCG/ML INJ SOL 5X10ML</t>
  </si>
  <si>
    <t>FENTANYL TORREX 50MCG/ML</t>
  </si>
  <si>
    <t>INJ 5X2ML/100RG</t>
  </si>
  <si>
    <t>FLAVOBION</t>
  </si>
  <si>
    <t>70MG TBL FLM 50</t>
  </si>
  <si>
    <t>FLORSALMIN</t>
  </si>
  <si>
    <t>CNC GGR 1X50ML</t>
  </si>
  <si>
    <t>FLUTIFORM K-HALER</t>
  </si>
  <si>
    <t>50MCG/5MCG/DÁV INH SUS PSS 1X120DÁV</t>
  </si>
  <si>
    <t>FORTECORTIN 4</t>
  </si>
  <si>
    <t>4MG TBL NOB 20</t>
  </si>
  <si>
    <t>FRAXIPARIN MULTI</t>
  </si>
  <si>
    <t>INJ 10X5ML/47.5KU</t>
  </si>
  <si>
    <t>FRAXIPARINE</t>
  </si>
  <si>
    <t>INJ SOL 10X1ML</t>
  </si>
  <si>
    <t>INJ SOL 10X0.3ML</t>
  </si>
  <si>
    <t>INJ SOL 10X0.6ML</t>
  </si>
  <si>
    <t>INJ SOL 10X0.8ML</t>
  </si>
  <si>
    <t>INJ SOL 10X0.4ML</t>
  </si>
  <si>
    <t>FULTIUM D3</t>
  </si>
  <si>
    <t>10000IU/ML POR GTT SOL 1X10ML I</t>
  </si>
  <si>
    <t>FURORESE 250</t>
  </si>
  <si>
    <t>FURORESE 40</t>
  </si>
  <si>
    <t>TBL 50X40MG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</si>
  <si>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</si>
  <si>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</si>
  <si>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</si>
  <si>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</si>
  <si>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</si>
  <si>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</si>
  <si>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INF SOL 10X1000ML</t>
  </si>
  <si>
    <t>INF SOL 20X500ML</t>
  </si>
  <si>
    <t>GELASPAN 4% EBI20x500 ml</t>
  </si>
  <si>
    <t>INF SOL20X500ML VAK</t>
  </si>
  <si>
    <t>GERATAM 1200</t>
  </si>
  <si>
    <t>TBL OBD 60X1200MG</t>
  </si>
  <si>
    <t>TBL OBD 100X1200MG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</si>
  <si>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</si>
  <si>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</si>
  <si>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</si>
  <si>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</si>
  <si>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</si>
  <si>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</si>
  <si>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</si>
  <si>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</si>
  <si>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400MG/ML INF CNC SOL 20X10ML</t>
  </si>
  <si>
    <t>GLUKÓZA 5 BRAUN</t>
  </si>
  <si>
    <t>INF SOL 20X100ML-PE</t>
  </si>
  <si>
    <t>INF SOL 10X250ML-PE</t>
  </si>
  <si>
    <t>GLUKÓZA 5% VIAFLO</t>
  </si>
  <si>
    <t>GOPTEN</t>
  </si>
  <si>
    <t>4MG CPS DUR 28</t>
  </si>
  <si>
    <t>GUTTALAX</t>
  </si>
  <si>
    <t>POR GTT SOL 1X30ML</t>
  </si>
  <si>
    <t>HALOPERIDOL</t>
  </si>
  <si>
    <t>TBL 50X1.5MG</t>
  </si>
  <si>
    <t>INJ 5X1ML/5MG</t>
  </si>
  <si>
    <t>GTT 1X10ML/20MG</t>
  </si>
  <si>
    <t>HELICID 20 ZENTIVA</t>
  </si>
  <si>
    <t>POR CPS ETD 90X20MG</t>
  </si>
  <si>
    <t>POR CPS ETD 28X20MG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</si>
  <si>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</si>
  <si>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</si>
  <si>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</si>
  <si>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</si>
  <si>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</si>
  <si>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</si>
  <si>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HIRUDOID FORTE</t>
  </si>
  <si>
    <t>DRM CRM 1X40GM</t>
  </si>
  <si>
    <t>DRM GEL 1X40GM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</si>
  <si>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</si>
  <si>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</si>
  <si>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</si>
  <si>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</si>
  <si>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</si>
  <si>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</si>
  <si>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</si>
  <si>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</si>
  <si>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CHLORID SODNÝ 10% BRAUN</t>
  </si>
  <si>
    <t>INF CNC SOL 20X10ML</t>
  </si>
  <si>
    <t>IBALGIN</t>
  </si>
  <si>
    <t>50MG/G GEL 50G</t>
  </si>
  <si>
    <t>IBALGIN 200</t>
  </si>
  <si>
    <t>200MG TBL FLM 12</t>
  </si>
  <si>
    <t>200MG TBL FLM 24</t>
  </si>
  <si>
    <t>IBALGIN PLUS</t>
  </si>
  <si>
    <t>400MG/100MG TBL FLM 24</t>
  </si>
  <si>
    <t>IBUMAX 200 MG</t>
  </si>
  <si>
    <t>POR TBL FLM 30X200MG</t>
  </si>
  <si>
    <t>IMAZOL KRÉMPASTA</t>
  </si>
  <si>
    <t>10MG/G DRM PST 1X30G</t>
  </si>
  <si>
    <t>IMUNOR</t>
  </si>
  <si>
    <t>LYO 4X10MG</t>
  </si>
  <si>
    <t>INDAP</t>
  </si>
  <si>
    <t>CPS 30X2.5MG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</si>
  <si>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</si>
  <si>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</si>
  <si>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</si>
  <si>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</si>
  <si>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</si>
  <si>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</si>
  <si>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INHIBACE</t>
  </si>
  <si>
    <t>2,5MG TBL FLM 28</t>
  </si>
  <si>
    <t>INJ PROCAINII CHLORATI 0,2% ARD 10x500ml</t>
  </si>
  <si>
    <t>2MG/ML INJ SOL 10X500ML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</si>
  <si>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</si>
  <si>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</si>
  <si>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</si>
  <si>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</si>
  <si>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</si>
  <si>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IR OPLACH-FRESENIUS</t>
  </si>
  <si>
    <t>IR  Ci-Ca DIALYSAT K2</t>
  </si>
  <si>
    <t>IR DIALYSACNI RPZT.</t>
  </si>
  <si>
    <t>IR 4% Citrate Solution (SecuNect) 1500 ml</t>
  </si>
  <si>
    <t>IR ETHANOLUM 96% 500 ml</t>
  </si>
  <si>
    <t>IR 500 ml</t>
  </si>
  <si>
    <t>IR NaCl 0,9% Frekaflex 1000ml</t>
  </si>
  <si>
    <t>Roztok pro hemodialýzu</t>
  </si>
  <si>
    <t>IR Sol.calcii chlorati 200 ml</t>
  </si>
  <si>
    <t>IR 200ml</t>
  </si>
  <si>
    <t>ISOKET SPRAY</t>
  </si>
  <si>
    <t>SPR 1X12.4GM(=15ML)</t>
  </si>
  <si>
    <t>ISOLYTE</t>
  </si>
  <si>
    <t>INF SOL 10X500ML</t>
  </si>
  <si>
    <t>ISOLYTE BP - PLAST. LÁHEV</t>
  </si>
  <si>
    <t xml:space="preserve">INF SOL 10X1000ML KP </t>
  </si>
  <si>
    <t>ISOPRENALINA CLORIDRATO MONICO</t>
  </si>
  <si>
    <t>0,2MG/ML INJ SOL 5X1ML</t>
  </si>
  <si>
    <t>ISOPRINOSINE</t>
  </si>
  <si>
    <t>POR TBL NOB 100X500MG</t>
  </si>
  <si>
    <t>POR TBL NOB 50X500MG</t>
  </si>
  <si>
    <t>ISOPRINOSINE-50x500 mimořádný dovoz</t>
  </si>
  <si>
    <t>ISOPTIN</t>
  </si>
  <si>
    <t>80MG TBL FLM 50</t>
  </si>
  <si>
    <t>ITOPRID PMCS 50 MG</t>
  </si>
  <si>
    <t>POR TBL FLM 40X50MG II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</si>
  <si>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</si>
  <si>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</si>
  <si>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</si>
  <si>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</si>
  <si>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</si>
  <si>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</si>
  <si>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KAMISTAD SENZITIV</t>
  </si>
  <si>
    <t>ORM GEL 1X10GM</t>
  </si>
  <si>
    <t>KANAVIT</t>
  </si>
  <si>
    <t>20MG/ML POR GTT EML 1X5ML</t>
  </si>
  <si>
    <t>INJ 5X1ML/10MG</t>
  </si>
  <si>
    <t>KAPIDIN 20 MG</t>
  </si>
  <si>
    <t>KARDEGIC 0.5 G</t>
  </si>
  <si>
    <t>INJ PSO LQF 6+SOL</t>
  </si>
  <si>
    <t>KEPPRA 100 MG/ML</t>
  </si>
  <si>
    <t>INF CNC SOL 10X5ML II</t>
  </si>
  <si>
    <t>KL BENZINUM 900ml/ 600g</t>
  </si>
  <si>
    <t>KL CPS VANCOMYCINI HYDR. 0,125 mg</t>
  </si>
  <si>
    <t>KL ETHER LÉKOPISNÝ 1000 ml Fagron, Kulich</t>
  </si>
  <si>
    <t>UN 1155</t>
  </si>
  <si>
    <t>KL KAPSLE</t>
  </si>
  <si>
    <t>KL LÍZÁTKA LIDOCAIN,DEXAMETHASONI</t>
  </si>
  <si>
    <t>KL ONDREJOVA MAST, 100G</t>
  </si>
  <si>
    <t>KL ONDREJOVA MAST, 50G</t>
  </si>
  <si>
    <t>KL PERSTERIL 10% 100 G</t>
  </si>
  <si>
    <t>KL SOL.JARISCH 1000 g FAGRON</t>
  </si>
  <si>
    <t>KL SUPP.PREDNISON 0,001G,PAPAVERIN 0,02G</t>
  </si>
  <si>
    <t>10KS</t>
  </si>
  <si>
    <t>KL TBL MAGN.LACT 0,5G+B6 0,02G, 100TBL</t>
  </si>
  <si>
    <t>KL UNG.LENIENS, 100G</t>
  </si>
  <si>
    <t>KL UNG.LENIENS, 500G</t>
  </si>
  <si>
    <t>KL VASELINUM ALBUM, 100G</t>
  </si>
  <si>
    <t>KL VASELINUM ALBUM, 20G</t>
  </si>
  <si>
    <t>KL ZINCI OXIDI PASTA, 100G</t>
  </si>
  <si>
    <t>KLACID 500</t>
  </si>
  <si>
    <t>POR TBL FLM 14X500MG</t>
  </si>
  <si>
    <t>Klysma salinické 10x135ml</t>
  </si>
  <si>
    <t>KREON 25 000</t>
  </si>
  <si>
    <t>25000U CPS ETD 50</t>
  </si>
  <si>
    <t>LACOSAMIDE GLENMARK</t>
  </si>
  <si>
    <t>50MG TBL FLM 56</t>
  </si>
  <si>
    <t>LACTULOSE AL SIRUP</t>
  </si>
  <si>
    <t>POR SIR 1X200ML</t>
  </si>
  <si>
    <t>LAMICTAL</t>
  </si>
  <si>
    <t>100MG TBL NOB 98</t>
  </si>
  <si>
    <t>LAMICTAL 25 MG</t>
  </si>
  <si>
    <t>POR TBL NOB 42X25MG</t>
  </si>
  <si>
    <t>LETROX 100</t>
  </si>
  <si>
    <t>POR TBL NOB 100X100RG II</t>
  </si>
  <si>
    <t>LETROX 150</t>
  </si>
  <si>
    <t>POR TBL NOB 100X150RG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</si>
  <si>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</si>
  <si>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</si>
  <si>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</si>
  <si>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</si>
  <si>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</si>
  <si>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</si>
  <si>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LIDOCAIN</t>
  </si>
  <si>
    <t>INJ 10X2ML 2%</t>
  </si>
  <si>
    <t>LINEZOLID ACCORD</t>
  </si>
  <si>
    <t>2MG/ML INF SOL 10X300ML</t>
  </si>
  <si>
    <t>LITALIR</t>
  </si>
  <si>
    <t>CPS 100X500MG</t>
  </si>
  <si>
    <t>LYRICA 150 MG</t>
  </si>
  <si>
    <t>POR CPSDUR14X150MG</t>
  </si>
  <si>
    <t>LYRICA 75 MG</t>
  </si>
  <si>
    <t>POR CPSDUR14X75MG</t>
  </si>
  <si>
    <t>MAGNEROT</t>
  </si>
  <si>
    <t>200MG/ML INJ/INF SOL 5X10ML</t>
  </si>
  <si>
    <t>MAGNOSOLV</t>
  </si>
  <si>
    <t>365MG POR GRA SOL SCC 30</t>
  </si>
  <si>
    <t>MALTOFER</t>
  </si>
  <si>
    <t>POR SIR 150ML</t>
  </si>
  <si>
    <t>MAXITROL</t>
  </si>
  <si>
    <t>OPH UNG 3,5G</t>
  </si>
  <si>
    <t>OPH GTT SUS 1X5ML</t>
  </si>
  <si>
    <t>MEDROL 16 MG</t>
  </si>
  <si>
    <t>POR TBLNOB50X16MG-B</t>
  </si>
  <si>
    <t>MEDROL 4MG</t>
  </si>
  <si>
    <t>TBL NOB 30 II</t>
  </si>
  <si>
    <t>GEL 1X20GM</t>
  </si>
  <si>
    <t>MIDAZOLAM ACCORD 1 MG/ML</t>
  </si>
  <si>
    <t>INJ+INF SOL 10X5ML</t>
  </si>
  <si>
    <t>INJ+INF SOL 10X10ML</t>
  </si>
  <si>
    <t>INJ+INF SOL 10X1ML</t>
  </si>
  <si>
    <t>MINIRIN 0.1 MG TABLETY</t>
  </si>
  <si>
    <t>POR TBL NOB30X0.1MG</t>
  </si>
  <si>
    <t>MINIRIN MELT 60 MCG</t>
  </si>
  <si>
    <t>POR LYO 30X60RG</t>
  </si>
  <si>
    <t>MIRAKLIDE 10 MG</t>
  </si>
  <si>
    <t>POR TBL FLM 28X10MG I</t>
  </si>
  <si>
    <t>MIRTAZAPIN SANDOZ</t>
  </si>
  <si>
    <t>30MG TBL FLM 30</t>
  </si>
  <si>
    <t>MONOTAB SR</t>
  </si>
  <si>
    <t>POR TBL PRO20X100MG</t>
  </si>
  <si>
    <t>MORPHIN BIOTIKA 1%</t>
  </si>
  <si>
    <t>INJ 10X2ML/20MG</t>
  </si>
  <si>
    <t>MOVENTIG</t>
  </si>
  <si>
    <t>25MG TBL FLM 30X1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</si>
  <si>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</si>
  <si>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</si>
  <si>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</si>
  <si>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</si>
  <si>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</si>
  <si>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</si>
  <si>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NAKOM</t>
  </si>
  <si>
    <t>TBL 100X275MG</t>
  </si>
  <si>
    <t>NAKOM MITE</t>
  </si>
  <si>
    <t>TBL 100X125MG</t>
  </si>
  <si>
    <t>NALOXONE POLFA</t>
  </si>
  <si>
    <t>INJ 10X1ML/0.4MG</t>
  </si>
  <si>
    <t>NATRIUM CHLORATUM BBP</t>
  </si>
  <si>
    <t>100MG/ML INJ SOL 5X10ML</t>
  </si>
  <si>
    <t>NEODOLPASSE</t>
  </si>
  <si>
    <t>75MG/30MG INF SOL 10X250ML</t>
  </si>
  <si>
    <t>NEUROL 0.25</t>
  </si>
  <si>
    <t>NEUROL 0.5</t>
  </si>
  <si>
    <t>POR TBL NOB30X0.5MG</t>
  </si>
  <si>
    <t>NEURONTIN 100MG</t>
  </si>
  <si>
    <t>CPS 100X100MG</t>
  </si>
  <si>
    <t>NIMBEX</t>
  </si>
  <si>
    <t>INJ SOL 5X10ML/20MG</t>
  </si>
  <si>
    <t>2MG/ML INJ SOL 5X2,5ML</t>
  </si>
  <si>
    <t>NIMESIL</t>
  </si>
  <si>
    <t>PORGRASUS30X100MG-S</t>
  </si>
  <si>
    <t>NITRESAN 10 MG</t>
  </si>
  <si>
    <t>NITRO POHL INFUS.</t>
  </si>
  <si>
    <t>INF 10X10ML/10MG</t>
  </si>
  <si>
    <t>NORADRENALIN LECIVA</t>
  </si>
  <si>
    <t>NORADRENALIN LÉČIVA</t>
  </si>
  <si>
    <t>IVN INF CNC SOL 5X5ML</t>
  </si>
  <si>
    <t>INJ 5X5ML/2500MG</t>
  </si>
  <si>
    <t>NOVORAPID 100 U/ML</t>
  </si>
  <si>
    <t>INJ SOL 1X10ML</t>
  </si>
  <si>
    <t>NOVORAPID PENFILL 100 U/ML</t>
  </si>
  <si>
    <t>INJ SOL 5X3ML</t>
  </si>
  <si>
    <t>NUTRYELT</t>
  </si>
  <si>
    <t>INF CNC SOL 10X10ML</t>
  </si>
  <si>
    <t>OCTOSTIM</t>
  </si>
  <si>
    <t>15MCG/ML INJ SOL 10X1ML</t>
  </si>
  <si>
    <t>OFTAQUIX 5MG/ML OČNÍ KAPKY</t>
  </si>
  <si>
    <t>OPH GTT SOL 5X5MG</t>
  </si>
  <si>
    <t>OLANZAPIN MYLAN 10 MG</t>
  </si>
  <si>
    <t>ONDANSETRON B. BRAUN 2 MG/ML</t>
  </si>
  <si>
    <t>INJ SOL 20X4ML/8MG LDPE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</si>
  <si>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</si>
  <si>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</si>
  <si>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</si>
  <si>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</si>
  <si>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</si>
  <si>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</si>
  <si>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OPH GTT SOL 1X10ML</t>
  </si>
  <si>
    <t>OTOBACID N</t>
  </si>
  <si>
    <t>0,2MG/G+5MG/G+479,8MG/G AUR GTT SOL 1X5ML</t>
  </si>
  <si>
    <t>OXANTIL</t>
  </si>
  <si>
    <t>INJ 5X2ML</t>
  </si>
  <si>
    <t>PANCREOLAN FORTE</t>
  </si>
  <si>
    <t>6000U TBL ENT 30</t>
  </si>
  <si>
    <t>6000U TBL ENT 60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</si>
  <si>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</si>
  <si>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</si>
  <si>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</si>
  <si>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</si>
  <si>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</si>
  <si>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</si>
  <si>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PARALEN 500 SUP</t>
  </si>
  <si>
    <t>500MG SUP 5</t>
  </si>
  <si>
    <t>PENTILIN - mimořádný dovoz</t>
  </si>
  <si>
    <t>20MG/ML INJ/INF SOL 5X5ML</t>
  </si>
  <si>
    <t>PERLINGANIT ROZTOK</t>
  </si>
  <si>
    <t>INF SOL10X10ML AMP</t>
  </si>
  <si>
    <t>Peroxid vodíku 3% 100 ml</t>
  </si>
  <si>
    <t>20% DPH</t>
  </si>
  <si>
    <t>PICOPREP PRÁŠEK PRO PŘÍPRAVU PERORÁLNÍHO ROZTOKU</t>
  </si>
  <si>
    <t>POR PLV SOL 2</t>
  </si>
  <si>
    <t>PLASMALYTE ROZTOK</t>
  </si>
  <si>
    <t>PREDNISON 20 LECIVA</t>
  </si>
  <si>
    <t>TBL 20X20MG(BLISTR)</t>
  </si>
  <si>
    <t>PREDNISON 5 LECIVA</t>
  </si>
  <si>
    <t>TBL 20X5MG</t>
  </si>
  <si>
    <t>PRENESSA</t>
  </si>
  <si>
    <t>4MG TBL NOB 30</t>
  </si>
  <si>
    <t>PRESTANCE 10 MG/5 MG</t>
  </si>
  <si>
    <t>POR TBL NOB 30</t>
  </si>
  <si>
    <t>PRESTANCE 5 MG/5 MG</t>
  </si>
  <si>
    <t>PRESTARIUM NEO</t>
  </si>
  <si>
    <t>POR TBL FLM 30X5MG</t>
  </si>
  <si>
    <t>PRESTARIUM NEO COMBI 5mg/1,25mg</t>
  </si>
  <si>
    <t>POR TBL FLM 90</t>
  </si>
  <si>
    <t>PRESTARIUM NEO FORTE</t>
  </si>
  <si>
    <t>POR TBL FLM 30X10MG</t>
  </si>
  <si>
    <t>PROPOFOL 1% MCT/LCT FRESENIUS</t>
  </si>
  <si>
    <t>INJ EML 10X50ML</t>
  </si>
  <si>
    <t>INJ EML 10X100ML</t>
  </si>
  <si>
    <t>INJ EML 5X20ML</t>
  </si>
  <si>
    <t>PROPOFOL 2% MCT/LCT FRESENIUS -PROPOVEN</t>
  </si>
  <si>
    <t>20MG/ML INJ/INF EML 10X100ML</t>
  </si>
  <si>
    <t>PROPOFOL-LIPURO 2% (20MG/ML)</t>
  </si>
  <si>
    <t>20MG/ML INJ/INF EML 10X50ML</t>
  </si>
  <si>
    <t>PROPOFOL-LIPURO 2% (20MG/ML)- MIMOŘÁDNÝ DOVOZ</t>
  </si>
  <si>
    <t>PROSTAPHLIN 1000MG</t>
  </si>
  <si>
    <t>INJ PLV SOL 1</t>
  </si>
  <si>
    <t>PROTHAZIN</t>
  </si>
  <si>
    <t>25MG TBL FLM 20</t>
  </si>
  <si>
    <t>PROTHIADEN</t>
  </si>
  <si>
    <t>DRG 30X25MG</t>
  </si>
  <si>
    <t>PULMICORT</t>
  </si>
  <si>
    <t>0,5MG/ML SUS NEB 20X2ML</t>
  </si>
  <si>
    <t>PYRIDOXIN LECIVA</t>
  </si>
  <si>
    <t>INJ 5X1ML 50MG</t>
  </si>
  <si>
    <t>QUETIAPIN MYLAN</t>
  </si>
  <si>
    <t>100MG TBL FLM 60</t>
  </si>
  <si>
    <t>200MG TBL FLM 100</t>
  </si>
  <si>
    <t>300MG TBL PRO 60</t>
  </si>
  <si>
    <t>QUETIAPIN MYLAN 25 MG</t>
  </si>
  <si>
    <t>RINGERFUNDIN B.BRAUN</t>
  </si>
  <si>
    <t>INF SOL10X1000ML PE</t>
  </si>
  <si>
    <t>RINGERŮV ROZTOK VIAFLO</t>
  </si>
  <si>
    <t>RIVOTRIL</t>
  </si>
  <si>
    <t>INJ 5X1ML/1MG+SOLV.</t>
  </si>
  <si>
    <t>RIVOTRIL 0.5 MG</t>
  </si>
  <si>
    <t>TBL 50X0.5MG</t>
  </si>
  <si>
    <t>ROCALTROL 0.25 MCG</t>
  </si>
  <si>
    <t>POR CPSMOL30X0.25RG</t>
  </si>
  <si>
    <t>ROCURONIUM BROMIDE HAMELN</t>
  </si>
  <si>
    <t>10MG/ML INJ/INF SOL 10X5ML</t>
  </si>
  <si>
    <t>10MG/ML INJ/INF SOL 10X10ML</t>
  </si>
  <si>
    <t>ROSUMOP 20 MG</t>
  </si>
  <si>
    <t>RYTMONORM</t>
  </si>
  <si>
    <t>150MG TBL FLM 50</t>
  </si>
  <si>
    <t>SALOFALK</t>
  </si>
  <si>
    <t>1500MG GRA ENP 60</t>
  </si>
  <si>
    <t>Samyr inj. 5x400mg- MIMOŘÁDNÝ DOVOZ!!</t>
  </si>
  <si>
    <t>SANORIN</t>
  </si>
  <si>
    <t>1PM NAS SPR SOL 1X10ML</t>
  </si>
  <si>
    <t>SANORIN 1 PM</t>
  </si>
  <si>
    <t>1MG/ML NAS GTT SOL 1X10ML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</si>
  <si>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</si>
  <si>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</si>
  <si>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</si>
  <si>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</si>
  <si>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</si>
  <si>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</si>
  <si>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SEPTONEX</t>
  </si>
  <si>
    <t>SPR 1X45ML</t>
  </si>
  <si>
    <t>SEROPRAM</t>
  </si>
  <si>
    <t>INF 5X0.5ML/20MG</t>
  </si>
  <si>
    <t>SERTRALIN AUROVITAS</t>
  </si>
  <si>
    <t>50MG TBL FLM 30</t>
  </si>
  <si>
    <t>SEVELAMER CARBONATE MYLAN</t>
  </si>
  <si>
    <t>800MG TBL FLM 180 I</t>
  </si>
  <si>
    <t>SMECTA</t>
  </si>
  <si>
    <t>3G POR PLV SUS 10</t>
  </si>
  <si>
    <t>SOLCOSERYL (orální pasta)</t>
  </si>
  <si>
    <t>2,125MG/G+10MG/G ORM PST 1X5G</t>
  </si>
  <si>
    <t>INJ SIC 1X125MG+2ML</t>
  </si>
  <si>
    <t>SOLUVIT N PRO INFUS.</t>
  </si>
  <si>
    <t>INJ SIC 10</t>
  </si>
  <si>
    <t>SORBIFER DURULES</t>
  </si>
  <si>
    <t>TBL FLM 60X320MG/60MG</t>
  </si>
  <si>
    <t>SORTIS 80 MG</t>
  </si>
  <si>
    <t>POR TBL FLM 30X80MG</t>
  </si>
  <si>
    <t>SPASMED 15</t>
  </si>
  <si>
    <t>POR TBL FLM 30X15MG</t>
  </si>
  <si>
    <t>STACYL 100 MG ENTEROSOLVENTNÍ TABLETY</t>
  </si>
  <si>
    <t>POR TBL ENT 100X100MG I</t>
  </si>
  <si>
    <t>STOPTUSSIN</t>
  </si>
  <si>
    <t>POR GTT SOL 1X25ML</t>
  </si>
  <si>
    <t>STOPTUSSIN SIRUP</t>
  </si>
  <si>
    <t>POR SIR 1X100ML + PIP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</si>
  <si>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</si>
  <si>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</si>
  <si>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</si>
  <si>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</si>
  <si>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</si>
  <si>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</si>
  <si>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SUMATRIPTAN MYLAN 50 MG</t>
  </si>
  <si>
    <t>POR TBL FLM 6X50MG</t>
  </si>
  <si>
    <t>Suppositoria Glyc.Sanova Classic 2g</t>
  </si>
  <si>
    <t>SUPPOSITORIA GLYCERINI IPSEN</t>
  </si>
  <si>
    <t>1,81G SUP 10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</si>
  <si>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</si>
  <si>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</si>
  <si>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</si>
  <si>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</si>
  <si>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</si>
  <si>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</si>
  <si>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</si>
  <si>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</si>
  <si>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</si>
  <si>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</si>
  <si>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TANTUM VERDE</t>
  </si>
  <si>
    <t>1,5MG/ML GGR 240 ML</t>
  </si>
  <si>
    <t>TELMISARTAN/HYDROCHLOROTHIAZID SANDOZ 80 MG/12,5 M</t>
  </si>
  <si>
    <t>POR TBL FLM 100</t>
  </si>
  <si>
    <t>TELMISARTAN/HYDROCHLOROTHIAZID XANTIS</t>
  </si>
  <si>
    <t>80MG/12,5MG TBL NOB 28</t>
  </si>
  <si>
    <t>TENAXUM</t>
  </si>
  <si>
    <t>TBL 30X1MG</t>
  </si>
  <si>
    <t>TENSAMIN</t>
  </si>
  <si>
    <t>INJ 10X5ML</t>
  </si>
  <si>
    <t>TEZEO 40 MG</t>
  </si>
  <si>
    <t>POR TBL NOB 28X40MG</t>
  </si>
  <si>
    <t>TEZZIMI</t>
  </si>
  <si>
    <t>10MG TBL NOB 30 I</t>
  </si>
  <si>
    <t>Thiamin Generica tbl.30</t>
  </si>
  <si>
    <t>Thiamin Generica tbl.60</t>
  </si>
  <si>
    <t>THIAMIN LECIVA</t>
  </si>
  <si>
    <t>TBL 20X50MG(BLISTR)</t>
  </si>
  <si>
    <t>INJ 10X2ML/100MG</t>
  </si>
  <si>
    <t>TIAPRIDAL</t>
  </si>
  <si>
    <t>INJ SOL 12X2ML/100MG</t>
  </si>
  <si>
    <t>POR TBLNOB 50X100MG</t>
  </si>
  <si>
    <t>TIAPRIDAL inj mimořádný dovoz</t>
  </si>
  <si>
    <t>TONARSSA 4 MG/5 MG</t>
  </si>
  <si>
    <t>TORECAN</t>
  </si>
  <si>
    <t>INJ 5X1ML/6.5MG</t>
  </si>
  <si>
    <t>TRACRIUM 50</t>
  </si>
  <si>
    <t>10MG/ML INJ SOL 5X5ML</t>
  </si>
  <si>
    <t>TRANEXAMIC ACID ACCORD</t>
  </si>
  <si>
    <t>100MG/ML INJ SOL 5X5ML I</t>
  </si>
  <si>
    <t>TRANSMETIL</t>
  </si>
  <si>
    <t>500MG TBL ENT 10</t>
  </si>
  <si>
    <t>TRANSMETIL 500 MG TABLETY</t>
  </si>
  <si>
    <t>POR TBL ENT 10X500MG</t>
  </si>
  <si>
    <t>TRIPLIXAM 10 MG/2,5 MG/10 MG</t>
  </si>
  <si>
    <t>TRIPLIXAM 10 MG/2,5 MG/5 MG</t>
  </si>
  <si>
    <t>TRIPLIXAM 5 MG/1,25 MG/5 MG</t>
  </si>
  <si>
    <t>TRITTICO AC 75</t>
  </si>
  <si>
    <t>TBL RET 30X75MG</t>
  </si>
  <si>
    <t>TROMBEX 75 MG POTAHOVANÉ TABLETY</t>
  </si>
  <si>
    <t>POR TBL FLM 30X75MG</t>
  </si>
  <si>
    <t>TRUND 500 MG POTAHOVANÉ TABLETY</t>
  </si>
  <si>
    <t>TULIP 20 MG POTAHOVANÉ TABLETY</t>
  </si>
  <si>
    <t>TWYNSTA 80 MG/10 MG</t>
  </si>
  <si>
    <t>UNDESTOR</t>
  </si>
  <si>
    <t>40MG CPS MOL 60</t>
  </si>
  <si>
    <t>URIZIA 6 MG/0,4 MG TABLETY S ŘÍZENÝM UVOLŇOVÁNÍM</t>
  </si>
  <si>
    <t>POR TBL FRT 30X6MG/0.4MG</t>
  </si>
  <si>
    <t>URSOSAN</t>
  </si>
  <si>
    <t>POR CPSDUR100X250MG</t>
  </si>
  <si>
    <t>VALSACOMBI 320 MG/12,5 MG</t>
  </si>
  <si>
    <t>POR TBL FLM 28</t>
  </si>
  <si>
    <t>VARDESSIN</t>
  </si>
  <si>
    <t>20IU/ML INJ SOL 10X1ML</t>
  </si>
  <si>
    <t>VENLAFAXIN MYLAN 75 MG</t>
  </si>
  <si>
    <t>75MG CPS PRO 90</t>
  </si>
  <si>
    <t>VENOFER</t>
  </si>
  <si>
    <t>VENTOLIN</t>
  </si>
  <si>
    <t>5MG/ML INH SOL 1X20ML</t>
  </si>
  <si>
    <t>VENTOLIN INHALER N</t>
  </si>
  <si>
    <t>100MCG/DÁV INH SUS PSS 200DÁV</t>
  </si>
  <si>
    <t>VEROSPIRON 50MG</t>
  </si>
  <si>
    <t>CPS 30X50MG</t>
  </si>
  <si>
    <t>VIANT</t>
  </si>
  <si>
    <t>INF PLV SOL 10</t>
  </si>
  <si>
    <t>VIDISIC</t>
  </si>
  <si>
    <t>GEL OPH 3X10GM</t>
  </si>
  <si>
    <t>Vincentka nosní sprej  25ml (30ml)</t>
  </si>
  <si>
    <t>Vincentka přírod.0.7l-nevrat.láhev</t>
  </si>
  <si>
    <t>VITALIPID N ADULT</t>
  </si>
  <si>
    <t>VITAMIN B12 LECIVA 1000RG</t>
  </si>
  <si>
    <t>INJ 5X1ML/1000RG</t>
  </si>
  <si>
    <t>VODA NA INJEKCI VIAFLO</t>
  </si>
  <si>
    <t>PAR LQF 10X1000ML</t>
  </si>
  <si>
    <t>PAR LQF 20X500ML</t>
  </si>
  <si>
    <t>VOLUVEN 10% 500 ML</t>
  </si>
  <si>
    <t>INF. 10X500 ML</t>
  </si>
  <si>
    <t>XADOS 20 MG TABLETY</t>
  </si>
  <si>
    <t>POR TBL NOB 50X20MG</t>
  </si>
  <si>
    <t>XALATAN</t>
  </si>
  <si>
    <t>OPH GTT SOL 3X2.5ML II</t>
  </si>
  <si>
    <t>ZALDIAR</t>
  </si>
  <si>
    <t>POR TBL FLM 20</t>
  </si>
  <si>
    <t>37,5MG/325MG TBL FLM 30X1</t>
  </si>
  <si>
    <t>ZARZIO 48 MU/0,5 ML</t>
  </si>
  <si>
    <t>INJ+INF SOL 5X0.5ML</t>
  </si>
  <si>
    <t>ZEMPLAR 1 MCG TOBOLKY</t>
  </si>
  <si>
    <t>POR CPS MOL 4X7X1RG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</si>
  <si>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</si>
  <si>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</si>
  <si>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</si>
  <si>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</si>
  <si>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</si>
  <si>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</si>
  <si>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</si>
  <si>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ZOVIRAX</t>
  </si>
  <si>
    <t>50MG/G CRM 1X2G</t>
  </si>
  <si>
    <t>ZYPREXA VELOTAB 10 MG</t>
  </si>
  <si>
    <t>POR TBL DIS 28X10MG</t>
  </si>
  <si>
    <t>ZYRTEC</t>
  </si>
  <si>
    <t>léky - parenterální výživa (LEK)</t>
  </si>
  <si>
    <t>AMINOMIX 2 NOVUM</t>
  </si>
  <si>
    <t>INF SOL4X2000ML</t>
  </si>
  <si>
    <t>AMINOPLASMAL B.BRAUN 10%</t>
  </si>
  <si>
    <t>AMINOPLASMAL HEPA-10%</t>
  </si>
  <si>
    <t>INF 10X500ML</t>
  </si>
  <si>
    <t>INTRALIPID 20 %</t>
  </si>
  <si>
    <t>INF 10X100ML-VAK</t>
  </si>
  <si>
    <t>NEPHROTECT</t>
  </si>
  <si>
    <t>NUTRAMIN VLI</t>
  </si>
  <si>
    <t>NUTRIFLEX BASAL</t>
  </si>
  <si>
    <t>INF SOL 5X2000ML</t>
  </si>
  <si>
    <t>NUTRIFLEX OMEGA SPECIAL 56/144</t>
  </si>
  <si>
    <t>INF EML 5X1250ML</t>
  </si>
  <si>
    <t>NUTRIFLEX OMEGA SPECIAL BEZ ELEKTROLYTŮ</t>
  </si>
  <si>
    <t>INF EML 5X625ML</t>
  </si>
  <si>
    <t>NUTRIFLEX PERI</t>
  </si>
  <si>
    <t>INF SOL 5X1000ML</t>
  </si>
  <si>
    <t>NUTRIFLEX PLUS</t>
  </si>
  <si>
    <t>OLIMEL N12</t>
  </si>
  <si>
    <t>INF EML 4X2000ML</t>
  </si>
  <si>
    <t>OLIMEL N12E</t>
  </si>
  <si>
    <t>OLIMEL N7E</t>
  </si>
  <si>
    <t>INF EML4X2000ML</t>
  </si>
  <si>
    <t>OLIMEL N9</t>
  </si>
  <si>
    <t>OLIMEL N9E</t>
  </si>
  <si>
    <t>SMOFKABIVEN 1970ml</t>
  </si>
  <si>
    <t>IR 4x1970 ml</t>
  </si>
  <si>
    <t>SMOFLIPID</t>
  </si>
  <si>
    <t>INF EML 10X500ML</t>
  </si>
  <si>
    <t>INF EML 10X250ML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</si>
  <si>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</si>
  <si>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</si>
  <si>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</si>
  <si>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</si>
  <si>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</si>
  <si>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ENSURE PLUS ADVANCE RTH VANILKOVÁ PŘÍCHUŤ</t>
  </si>
  <si>
    <t>POR SOL 1X500ML</t>
  </si>
  <si>
    <t>FORTICARE S PŘÍCHUTÍ BROSKEV A ZÁZVOR</t>
  </si>
  <si>
    <t>POR SOL 4X125ML</t>
  </si>
  <si>
    <t>FORTICARE S PŘÍCHUTÍ POMERANČ A CITRÓN</t>
  </si>
  <si>
    <t>Fresubin hepa 15x500ml</t>
  </si>
  <si>
    <t>Fresubin Intensive 1x500 ml</t>
  </si>
  <si>
    <t>JEVITY PLUS HP</t>
  </si>
  <si>
    <t>NEPRO HP 500ml vanilková</t>
  </si>
  <si>
    <t xml:space="preserve">Novasource GI Advance </t>
  </si>
  <si>
    <t>1x500ml</t>
  </si>
  <si>
    <t>NUTILIS POWDER</t>
  </si>
  <si>
    <t>POR PLV 1X300GM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</si>
  <si>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</si>
  <si>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</si>
  <si>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</si>
  <si>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</si>
  <si>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</si>
  <si>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COMPACT NEUTRAL</t>
  </si>
  <si>
    <t>NUTRIDRINK COMPACT S PŘÍCHUTÍ BANÁNOVOU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</si>
  <si>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</si>
  <si>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</si>
  <si>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</si>
  <si>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</si>
  <si>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</si>
  <si>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</si>
  <si>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</si>
  <si>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</si>
  <si>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</si>
  <si>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</si>
  <si>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</si>
  <si>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</si>
  <si>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</si>
  <si>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</si>
  <si>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NUTRIDRINK YOGHURT S PŘÍCHUTÍ MALINA</t>
  </si>
  <si>
    <t>NUTRISON</t>
  </si>
  <si>
    <t>POR SOL 8X1000ML</t>
  </si>
  <si>
    <t>Nutrison Advanced Diason 1000ml</t>
  </si>
  <si>
    <t>NUTRISON ADVANCED PEPTISORB</t>
  </si>
  <si>
    <t>POR SOL 1X1000ML</t>
  </si>
  <si>
    <t>NUTRISON MULTI FIBRE</t>
  </si>
  <si>
    <t>POR SOL 1X1000ML-VA</t>
  </si>
  <si>
    <t>Nutrison Protein Intense 500ml</t>
  </si>
  <si>
    <t>Peptamen Intense 12x500ml</t>
  </si>
  <si>
    <t>PROTIFAR</t>
  </si>
  <si>
    <t>POR PLV SOL 1X225GM</t>
  </si>
  <si>
    <t>PULMOCARE 500 ML PŘÍCHUŤ VANILKA</t>
  </si>
  <si>
    <t>RESOURCE DIABET PLUS PŘÍCHUŤ VANILKA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</si>
  <si>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</si>
  <si>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</si>
  <si>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</si>
  <si>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</si>
  <si>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</si>
  <si>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</si>
  <si>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</si>
  <si>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</si>
  <si>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</si>
  <si>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</si>
  <si>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</si>
  <si>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</si>
  <si>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</si>
  <si>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</si>
  <si>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</si>
  <si>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</si>
  <si>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</si>
  <si>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léky - antibiotika (LEK)</t>
  </si>
  <si>
    <t>ACEFA</t>
  </si>
  <si>
    <t>2G INJ/INF PLV SOL 10</t>
  </si>
  <si>
    <t>1G INJ/INF PLV SOL 10</t>
  </si>
  <si>
    <t>ACEFA 1 G</t>
  </si>
  <si>
    <t>IMS+IVN INJ+INF PLV SOL 1X1GM</t>
  </si>
  <si>
    <t>AMIKACIN MEDOCHEMIE 500MG/2ML INJ/INF</t>
  </si>
  <si>
    <t>SOL 10X2ML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</si>
  <si>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</si>
  <si>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</si>
  <si>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</si>
  <si>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</si>
  <si>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</si>
  <si>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</si>
  <si>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</si>
  <si>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</si>
  <si>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</si>
  <si>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</si>
  <si>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</si>
  <si>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</si>
  <si>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BISEPTOL 120</t>
  </si>
  <si>
    <t>TBL 20X120MG</t>
  </si>
  <si>
    <t>BISEPTOL 480</t>
  </si>
  <si>
    <t>CEFEPIM NORIDEM</t>
  </si>
  <si>
    <t>1G INJ/INF PLV SOL 1</t>
  </si>
  <si>
    <t>CEFTAZIDIM KABI 1 GM</t>
  </si>
  <si>
    <t>INJ PLV SOL 10X1GM</t>
  </si>
  <si>
    <t>CEFTAZIDIM KABI 2 GM</t>
  </si>
  <si>
    <t>INJ+INF PLV SOL 10X2GM</t>
  </si>
  <si>
    <t>CEFTRIAXON MEDOCHEMIE</t>
  </si>
  <si>
    <t>CEFTRIAXON MEDOPHARM 2 G</t>
  </si>
  <si>
    <t>IMS+IVN INJ+INF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</si>
  <si>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</si>
  <si>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</si>
  <si>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</si>
  <si>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</si>
  <si>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</si>
  <si>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</si>
  <si>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</si>
  <si>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</si>
  <si>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</si>
  <si>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</si>
  <si>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</si>
  <si>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</si>
  <si>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</si>
  <si>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</si>
  <si>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</si>
  <si>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COTRIMOXAZOL AL FORTE</t>
  </si>
  <si>
    <t>TBL 20X960MG</t>
  </si>
  <si>
    <t>DEOXYMYKOIN</t>
  </si>
  <si>
    <t>TBL 10X100MG</t>
  </si>
  <si>
    <t>DIFICLIR 200 MG</t>
  </si>
  <si>
    <t>POR TBL FLM 2X10X200MG</t>
  </si>
  <si>
    <t>DOXYHEXAL TABS</t>
  </si>
  <si>
    <t>POR TBL NOB 20X100MG</t>
  </si>
  <si>
    <t>ENTIZOL</t>
  </si>
  <si>
    <t>FRAMYKOIN</t>
  </si>
  <si>
    <t>UNG 1X10GM</t>
  </si>
  <si>
    <t>GENTAMICIN B.BRAUN INF SOL 240MG</t>
  </si>
  <si>
    <t>20X80ML 3MG/ML</t>
  </si>
  <si>
    <t>GENTAMICIN LEK 80 MG/2 ML</t>
  </si>
  <si>
    <t>INJ SOL 10X2ML/80MG</t>
  </si>
  <si>
    <t>GENTAMICIN WZF POLFA 0.3%</t>
  </si>
  <si>
    <t>GTT OPH 1X5ML/15MG</t>
  </si>
  <si>
    <t>LINEZOLID KABI</t>
  </si>
  <si>
    <t>MACMIROR COMPLEX</t>
  </si>
  <si>
    <t>VAG UNG 1X30GM+APL</t>
  </si>
  <si>
    <t>SUP VAG 12</t>
  </si>
  <si>
    <t>MEDOCLAV 1000 MG/200 MG</t>
  </si>
  <si>
    <t>INJ+INF PLV SOL 10X1.2GM</t>
  </si>
  <si>
    <t>MEROPENEM BRADEX</t>
  </si>
  <si>
    <t>METRONIDAZOLE NORIDEM</t>
  </si>
  <si>
    <t>5MG/ML INF SOL 10X100ML II</t>
  </si>
  <si>
    <t>5MG/ML INF SOL 20X100ML</t>
  </si>
  <si>
    <t>5MG/ML INF SOL 10X100ML</t>
  </si>
  <si>
    <t>MICAFUNGIN TEVA</t>
  </si>
  <si>
    <t>NORMIX</t>
  </si>
  <si>
    <t>POR TBL FLM 28X200MG</t>
  </si>
  <si>
    <t>OFLOXACINO ALTAN</t>
  </si>
  <si>
    <t>2MG/ML INF SOL 20X100ML</t>
  </si>
  <si>
    <t>OFLOXACINO G.E.S.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</si>
  <si>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</si>
  <si>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</si>
  <si>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</si>
  <si>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</si>
  <si>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</si>
  <si>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</si>
  <si>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</si>
  <si>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TAXIMED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</si>
  <si>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</si>
  <si>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</si>
  <si>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</si>
  <si>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</si>
  <si>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</si>
  <si>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</si>
  <si>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VORIKONAZOL ACCORDPHARMA</t>
  </si>
  <si>
    <t>200MG INF PLV SOL 1</t>
  </si>
  <si>
    <t xml:space="preserve">ZAVICEFTA 2G/0,5G </t>
  </si>
  <si>
    <t>INF PLV CSL 10</t>
  </si>
  <si>
    <t>léky - antimykotika (LEK)</t>
  </si>
  <si>
    <t>Canespor 1x denně krém drm.crm.1x15gm 1%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</si>
  <si>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</si>
  <si>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</si>
  <si>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</si>
  <si>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</si>
  <si>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</si>
  <si>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</si>
  <si>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</si>
  <si>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</si>
  <si>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</si>
  <si>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VFEND 200 MG</t>
  </si>
  <si>
    <t>INF PLV SOL 1X200MG</t>
  </si>
  <si>
    <t>VORIKONAZOL SANDOZ 200 MG</t>
  </si>
  <si>
    <t>TBL FLM 14X200MG</t>
  </si>
  <si>
    <t>VORIKONAZOL SANDOZ 200 MG PRÁŠEK PRO INFUZNÍ ROZTO</t>
  </si>
  <si>
    <t>200MG TBL PRO 100</t>
  </si>
  <si>
    <t>DOPEGYT</t>
  </si>
  <si>
    <t>TBL 50X250MG</t>
  </si>
  <si>
    <t>ENVARSUS</t>
  </si>
  <si>
    <t>1MG TBL PRO 60</t>
  </si>
  <si>
    <t>LEVEMIR 100 U/ML (PENFILL)</t>
  </si>
  <si>
    <t>NUTRISON ADVANCED DIASON ENERGY HP S PŘÍCHUTÍ VANI</t>
  </si>
  <si>
    <t>Nutrison Advanced DIASON LOW ENERGY</t>
  </si>
  <si>
    <t>por.sol.1000ml</t>
  </si>
  <si>
    <t>TOBREX</t>
  </si>
  <si>
    <t>GTT OPH 5ML 3MG/1ML</t>
  </si>
  <si>
    <t>BENELYTE</t>
  </si>
  <si>
    <t>INF SOL 20X250ML</t>
  </si>
  <si>
    <t>Bridion 100mg/ml inj.10x2ml/200mg</t>
  </si>
  <si>
    <t>BRUFEN RAPID</t>
  </si>
  <si>
    <t>400MG TBL FLM 24 I</t>
  </si>
  <si>
    <t>INJ 10X2ML</t>
  </si>
  <si>
    <t>DZ OCTENISEPT drm. sol. 250 ml</t>
  </si>
  <si>
    <t>DRM SOL 1X250ML</t>
  </si>
  <si>
    <t>DZ TRIXO 100 ML</t>
  </si>
  <si>
    <t>DZ TRIXO 500 ML</t>
  </si>
  <si>
    <t>DZ TRIXO LIND 500ML</t>
  </si>
  <si>
    <t>EMLA</t>
  </si>
  <si>
    <t>25MG/G+25MG/G CRM 1X30G</t>
  </si>
  <si>
    <t>EPHEDRIN BIOTIKA</t>
  </si>
  <si>
    <t>INJ SOL 10X1ML/50MG</t>
  </si>
  <si>
    <t>CHLORID SODNÝ 0,9% BRAUN</t>
  </si>
  <si>
    <t>INF SOL 10X250MLPELAH</t>
  </si>
  <si>
    <t>INF SOL 20X100MLPELAH</t>
  </si>
  <si>
    <t>IBALGIN RAPIDCAPS</t>
  </si>
  <si>
    <t>400MG CPS MOL 30</t>
  </si>
  <si>
    <t>IBUPROFEN B. BRAUN 400MG</t>
  </si>
  <si>
    <t xml:space="preserve"> INF SOL 10X100ML</t>
  </si>
  <si>
    <t>IBUPROFEN B. BRAUN 600MG</t>
  </si>
  <si>
    <t>IR SOL.MORPH.CHLOR.0.1%</t>
  </si>
  <si>
    <t>IR 1 ml</t>
  </si>
  <si>
    <t>ISOLYTE  FFX - VAK</t>
  </si>
  <si>
    <t>INF SOL 10X1000ML Freeflex</t>
  </si>
  <si>
    <t>INF CNC SOL 20X20ML</t>
  </si>
  <si>
    <t>Lakrymo 10ml</t>
  </si>
  <si>
    <t>MARCAINE SPINAL</t>
  </si>
  <si>
    <t>5MG/ML INJ SOL 5X4ML</t>
  </si>
  <si>
    <t>MARCAINE SPINAL O.5% HEAVY</t>
  </si>
  <si>
    <t>INJ SOL 5X4ML/20MG</t>
  </si>
  <si>
    <t>MIVACRON</t>
  </si>
  <si>
    <t>2MG/ML INJ SOL 5X5ML</t>
  </si>
  <si>
    <t>MIVACRON 2MG/ML</t>
  </si>
  <si>
    <t xml:space="preserve"> INJ SOL 5X10ML</t>
  </si>
  <si>
    <t>INJ 10X1ML/10MG</t>
  </si>
  <si>
    <t>NALBUPHIN ORPHA</t>
  </si>
  <si>
    <t>INJ SOL 10X2ML</t>
  </si>
  <si>
    <t>ONDANSETRON ACCORD</t>
  </si>
  <si>
    <t>2MG/ML INJ/INF SOL 5X4ML</t>
  </si>
  <si>
    <t>PARACETAMOL KABI 10 MG/ML</t>
  </si>
  <si>
    <t>INF SOL 10X50ML/500MG</t>
  </si>
  <si>
    <t>PROPOFOL-LIPURO 0,5% (5MG/ML) 5X20ML</t>
  </si>
  <si>
    <t>INJ+INF EML 5X20ML/100MG</t>
  </si>
  <si>
    <t>RAPIFEN</t>
  </si>
  <si>
    <t>0,5MG/ML INJ SOL 5X2ML</t>
  </si>
  <si>
    <t>REMIFENTANIL B. BRAUN</t>
  </si>
  <si>
    <t>2MG INJ/INF PLV CSL 5</t>
  </si>
  <si>
    <t>REMIFENTANIL B. BRAUN 1 MG</t>
  </si>
  <si>
    <t>INJ/INF PLV CSL 5X1MG</t>
  </si>
  <si>
    <t>ROCURONIUM B. BRAUN 10MG/ML</t>
  </si>
  <si>
    <t xml:space="preserve"> INJ/INF SOL 20X5ML</t>
  </si>
  <si>
    <t>SANERGY SPINAL</t>
  </si>
  <si>
    <t>SANORIN EMULZE</t>
  </si>
  <si>
    <t>1MG/ML NAS GTT EML 1X10ML</t>
  </si>
  <si>
    <t>SEVOFLURANE BAXTER 100%</t>
  </si>
  <si>
    <t>INH LIQ VAP 6X250ML I</t>
  </si>
  <si>
    <t>SONTILEN</t>
  </si>
  <si>
    <t>5MCG/ML INJ/INF SOL 5X10ML</t>
  </si>
  <si>
    <t>INJ SOL 5X2ML (10rg)</t>
  </si>
  <si>
    <t>SUPRANE</t>
  </si>
  <si>
    <t>INH LIQ VAP 6X240ML</t>
  </si>
  <si>
    <t>THIOPENTAL VUAB INJ. PLV. SOL. 0,5 G</t>
  </si>
  <si>
    <t>0,5G INJ PLV SOL 1</t>
  </si>
  <si>
    <t>THIOPENTAL VUAB INJ. PLV. SOL. 1,0 G</t>
  </si>
  <si>
    <t>1G INJ PLV SOL 1 II</t>
  </si>
  <si>
    <t>VOLULYTE 6%</t>
  </si>
  <si>
    <t>NASIVIN 0,05%</t>
  </si>
  <si>
    <t>NAS GTT SOL 10ML</t>
  </si>
  <si>
    <t>TRALGIT 50 INJ</t>
  </si>
  <si>
    <t>INJ SOL 5X1ML/50MG</t>
  </si>
  <si>
    <t>TRAMAL</t>
  </si>
  <si>
    <t>50MG/ML INJ SOL 5X1ML</t>
  </si>
  <si>
    <t>VOLUVEN  6%</t>
  </si>
  <si>
    <t>INF SOL 20X500MLVAK+P</t>
  </si>
  <si>
    <t>DEXDOR</t>
  </si>
  <si>
    <t>INF CNC SOL 5X2ML</t>
  </si>
  <si>
    <t>NASIVIN 0,01%</t>
  </si>
  <si>
    <t>NAS GTT SOL 1X5ML</t>
  </si>
  <si>
    <t>NUROFEN PRO DĚTI</t>
  </si>
  <si>
    <t>60MG SUP 10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</si>
  <si>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</si>
  <si>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</si>
  <si>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</si>
  <si>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</si>
  <si>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</si>
  <si>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</si>
  <si>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</si>
  <si>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</si>
  <si>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0721 - KARIM: ambulance</t>
  </si>
  <si>
    <t>0734 - KARIM: lůžková část pro COVID-19 pacienty</t>
  </si>
  <si>
    <t>A02BC02 - PANTOPRAZOL</t>
  </si>
  <si>
    <t>A04AA01 - ONDANSETRON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</si>
  <si>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</si>
  <si>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</si>
  <si>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</si>
  <si>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</si>
  <si>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</si>
  <si>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</si>
  <si>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</si>
  <si>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</si>
  <si>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</si>
  <si>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</si>
  <si>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</si>
  <si>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</si>
  <si>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</si>
  <si>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C09AA10 - TRANDOLAPRIL</t>
  </si>
  <si>
    <t>C09BB04 - PERINDOPRIL A AMLODIPIN</t>
  </si>
  <si>
    <t>C09DA07 - TELMISARTAN A DIURETIKA</t>
  </si>
  <si>
    <t>C09DB04 - TELMISARTAN A AMLODIPIN</t>
  </si>
  <si>
    <t>C10AA05 - ATORVASTATIN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</si>
  <si>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</si>
  <si>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</si>
  <si>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</si>
  <si>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</si>
  <si>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</si>
  <si>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</si>
  <si>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J01DE01 - CEFEPIM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</si>
  <si>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</si>
  <si>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</si>
  <si>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</si>
  <si>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</si>
  <si>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</si>
  <si>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</si>
  <si>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</si>
  <si>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</si>
  <si>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</si>
  <si>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</si>
  <si>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</si>
  <si>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</si>
  <si>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</si>
  <si>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J05AB06 - GANCIKLOVIR</t>
  </si>
  <si>
    <t>L02BB03 - BIKALUTAMID</t>
  </si>
  <si>
    <t>L03AA02 - FILGRASTIM</t>
  </si>
  <si>
    <t>L04AD02 - TAKROLIMUS</t>
  </si>
  <si>
    <t>M03AC04 - ATRAKURIUM</t>
  </si>
  <si>
    <t>M03AC09 - ROKURONIUM-BROMID</t>
  </si>
  <si>
    <t>M04AA01 - ALOPURINOL</t>
  </si>
  <si>
    <t>N01AB08 - SEVOFLURAN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</si>
  <si>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</si>
  <si>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</si>
  <si>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</si>
  <si>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</si>
  <si>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</si>
  <si>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</si>
  <si>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</si>
  <si>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</si>
  <si>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</si>
  <si>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N05AH03 - OLANZAPIN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</si>
  <si>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</si>
  <si>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</si>
  <si>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</si>
  <si>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</si>
  <si>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</si>
  <si>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</si>
  <si>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</si>
  <si>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N06AX16 - VENLAFAXIN</t>
  </si>
  <si>
    <t>N06DA02 - DONEPEZIL</t>
  </si>
  <si>
    <t>R03AC02 - SALBUTAMOL</t>
  </si>
  <si>
    <t>R06AE07 - CETIRIZIN</t>
  </si>
  <si>
    <t>S01EE01 - LATANOPROST</t>
  </si>
  <si>
    <t>J05AX05 - INOSIN PRANOBEX</t>
  </si>
  <si>
    <t>N03AX18 - LAKOSAMID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</si>
  <si>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</si>
  <si>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</si>
  <si>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</si>
  <si>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</si>
  <si>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</si>
  <si>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</si>
  <si>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</si>
  <si>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</si>
  <si>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</si>
  <si>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</si>
  <si>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</si>
  <si>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R03AK11 - FORMOTEROL A FLUTIKASON</t>
  </si>
  <si>
    <t>H02AB04</t>
  </si>
  <si>
    <t>9709</t>
  </si>
  <si>
    <t>40MG/ML INJ PSO LQF 40MG+1ML</t>
  </si>
  <si>
    <t>N02BB02</t>
  </si>
  <si>
    <t>7981</t>
  </si>
  <si>
    <t>500MG/ML INJ SOL 10X2ML</t>
  </si>
  <si>
    <t>N05CD08</t>
  </si>
  <si>
    <t>239965</t>
  </si>
  <si>
    <t>MIDAZOLAM ACCORD</t>
  </si>
  <si>
    <t>5MG/ML INJ/INF SOL 10X3ML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</si>
  <si>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</si>
  <si>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</si>
  <si>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</si>
  <si>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</si>
  <si>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</si>
  <si>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</si>
  <si>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</si>
  <si>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</si>
  <si>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</si>
  <si>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</si>
  <si>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</si>
  <si>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</si>
  <si>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</si>
  <si>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226523</t>
  </si>
  <si>
    <t>42546</t>
  </si>
  <si>
    <t>LACTULOSE AL</t>
  </si>
  <si>
    <t>667MG/ML SIR 1X200ML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</si>
  <si>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</si>
  <si>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</si>
  <si>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</si>
  <si>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</si>
  <si>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</si>
  <si>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</si>
  <si>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</si>
  <si>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</si>
  <si>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</si>
  <si>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</si>
  <si>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</si>
  <si>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</si>
  <si>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</si>
  <si>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</si>
  <si>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</si>
  <si>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</si>
  <si>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</si>
  <si>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</si>
  <si>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</si>
  <si>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</si>
  <si>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</si>
  <si>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</si>
  <si>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</si>
  <si>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</si>
  <si>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</si>
  <si>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</si>
  <si>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</si>
  <si>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</si>
  <si>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C02AC05</t>
  </si>
  <si>
    <t>16932</t>
  </si>
  <si>
    <t>MOXOSTAD</t>
  </si>
  <si>
    <t>0,4MG TBL FLM 30</t>
  </si>
  <si>
    <t>C03CA01</t>
  </si>
  <si>
    <t>239807</t>
  </si>
  <si>
    <t>56804</t>
  </si>
  <si>
    <t>FURORESE</t>
  </si>
  <si>
    <t>40MG TBL NOB 50</t>
  </si>
  <si>
    <t>56810</t>
  </si>
  <si>
    <t>250MG TBL NOB 20</t>
  </si>
  <si>
    <t>C05BA01</t>
  </si>
  <si>
    <t>100306</t>
  </si>
  <si>
    <t>445MG/100G GEL 40G</t>
  </si>
  <si>
    <t>100311</t>
  </si>
  <si>
    <t>445MG/100G CRM 40G</t>
  </si>
  <si>
    <t>C07AB02</t>
  </si>
  <si>
    <t>231688</t>
  </si>
  <si>
    <t>231697</t>
  </si>
  <si>
    <t>231701</t>
  </si>
  <si>
    <t>231702</t>
  </si>
  <si>
    <t>231703</t>
  </si>
  <si>
    <t>C07AB03</t>
  </si>
  <si>
    <t>58659</t>
  </si>
  <si>
    <t>ATENOLOL AL</t>
  </si>
  <si>
    <t>25MG TBL NOB 30</t>
  </si>
  <si>
    <t>C07AB05</t>
  </si>
  <si>
    <t>188616</t>
  </si>
  <si>
    <t>C07AB07</t>
  </si>
  <si>
    <t>233579</t>
  </si>
  <si>
    <t>233584</t>
  </si>
  <si>
    <t>5MG TBL FLM 100</t>
  </si>
  <si>
    <t>233600</t>
  </si>
  <si>
    <t>C08CA01</t>
  </si>
  <si>
    <t>15379</t>
  </si>
  <si>
    <t>AGEN</t>
  </si>
  <si>
    <t>10MG TBL NOB 90</t>
  </si>
  <si>
    <t>2945</t>
  </si>
  <si>
    <t>5MG TBL NOB 30</t>
  </si>
  <si>
    <t>2954</t>
  </si>
  <si>
    <t>10MG TBL NOB 30</t>
  </si>
  <si>
    <t>C08CA08</t>
  </si>
  <si>
    <t>111898</t>
  </si>
  <si>
    <t>NITRESAN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</si>
  <si>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</si>
  <si>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</si>
  <si>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</si>
  <si>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</si>
  <si>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</si>
  <si>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</si>
  <si>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</si>
  <si>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</si>
  <si>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101227</t>
  </si>
  <si>
    <t>C09AA10</t>
  </si>
  <si>
    <t>234733</t>
  </si>
  <si>
    <t>C09BB04</t>
  </si>
  <si>
    <t>124087</t>
  </si>
  <si>
    <t>PRESTANCE</t>
  </si>
  <si>
    <t>5MG/5MG TBL NOB 30</t>
  </si>
  <si>
    <t>124115</t>
  </si>
  <si>
    <t>10MG/5MG TBL NOB 30</t>
  </si>
  <si>
    <t>187788</t>
  </si>
  <si>
    <t>TONARSSA</t>
  </si>
  <si>
    <t>4MG/5MG TBL NOB 30</t>
  </si>
  <si>
    <t>C09DA07</t>
  </si>
  <si>
    <t>189664</t>
  </si>
  <si>
    <t>TELMISARTAN/HYDROCHLOROTHIAZID SANDOZ</t>
  </si>
  <si>
    <t>80MG/12,5MG TBL FLM 100</t>
  </si>
  <si>
    <t>219632</t>
  </si>
  <si>
    <t>C09DB04</t>
  </si>
  <si>
    <t>167859</t>
  </si>
  <si>
    <t>TWYNSTA</t>
  </si>
  <si>
    <t>80MG/10MG TBL NOB 28</t>
  </si>
  <si>
    <t>C10AA05</t>
  </si>
  <si>
    <t>122632</t>
  </si>
  <si>
    <t>SORTIS</t>
  </si>
  <si>
    <t>219000</t>
  </si>
  <si>
    <t>50316</t>
  </si>
  <si>
    <t>TULIP</t>
  </si>
  <si>
    <t>20MG TBL FLM 30X1</t>
  </si>
  <si>
    <t>40373</t>
  </si>
  <si>
    <t>MEDROL</t>
  </si>
  <si>
    <t>16MG TBL NOB 50</t>
  </si>
  <si>
    <t>9710</t>
  </si>
  <si>
    <t>62,5MG/ML INJ PSO LQF 125MG+2ML</t>
  </si>
  <si>
    <t>H03AA01</t>
  </si>
  <si>
    <t>172044</t>
  </si>
  <si>
    <t>LETROX</t>
  </si>
  <si>
    <t>150MCG TBL NOB 100</t>
  </si>
  <si>
    <t>187427</t>
  </si>
  <si>
    <t>100MCG TBL NOB 100</t>
  </si>
  <si>
    <t>243130</t>
  </si>
  <si>
    <t>243131</t>
  </si>
  <si>
    <t>243134</t>
  </si>
  <si>
    <t>243138</t>
  </si>
  <si>
    <t>50MCG TBL NOB 100 II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</si>
  <si>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</si>
  <si>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</si>
  <si>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</si>
  <si>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</si>
  <si>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</si>
  <si>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</si>
  <si>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</si>
  <si>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</si>
  <si>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</si>
  <si>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</si>
  <si>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</si>
  <si>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</si>
  <si>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</si>
  <si>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</si>
  <si>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</si>
  <si>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</si>
  <si>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</si>
  <si>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</si>
  <si>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</si>
  <si>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</si>
  <si>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</si>
  <si>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</si>
  <si>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</si>
  <si>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</si>
  <si>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</si>
  <si>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</si>
  <si>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J01DD04</t>
  </si>
  <si>
    <t>206609</t>
  </si>
  <si>
    <t>CEFTRIAXON MEDOPHARM</t>
  </si>
  <si>
    <t>243378</t>
  </si>
  <si>
    <t>J01DE01</t>
  </si>
  <si>
    <t>223809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</si>
  <si>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</si>
  <si>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</si>
  <si>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</si>
  <si>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</si>
  <si>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</si>
  <si>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</si>
  <si>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</si>
  <si>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</si>
  <si>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</si>
  <si>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</si>
  <si>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</si>
  <si>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</si>
  <si>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</si>
  <si>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232627</t>
  </si>
  <si>
    <t>232628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</si>
  <si>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</si>
  <si>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</si>
  <si>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</si>
  <si>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</si>
  <si>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</si>
  <si>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</si>
  <si>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96039</t>
  </si>
  <si>
    <t>CIPRINOL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</si>
  <si>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</si>
  <si>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</si>
  <si>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</si>
  <si>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</si>
  <si>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</si>
  <si>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</si>
  <si>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</si>
  <si>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</si>
  <si>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</si>
  <si>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</si>
  <si>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</si>
  <si>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</si>
  <si>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</si>
  <si>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</si>
  <si>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</si>
  <si>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</si>
  <si>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</si>
  <si>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</si>
  <si>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</si>
  <si>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221742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</si>
  <si>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</si>
  <si>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</si>
  <si>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</si>
  <si>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</si>
  <si>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</si>
  <si>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</si>
  <si>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</si>
  <si>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</si>
  <si>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</si>
  <si>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</si>
  <si>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</si>
  <si>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</si>
  <si>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</si>
  <si>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</si>
  <si>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247338</t>
  </si>
  <si>
    <t>J02AX05</t>
  </si>
  <si>
    <t>236842</t>
  </si>
  <si>
    <t>500720</t>
  </si>
  <si>
    <t>MYCAMINE</t>
  </si>
  <si>
    <t>100MG INF PLV SOL 1</t>
  </si>
  <si>
    <t>J05AB01</t>
  </si>
  <si>
    <t>172775</t>
  </si>
  <si>
    <t>J05AB06</t>
  </si>
  <si>
    <t>241308</t>
  </si>
  <si>
    <t>J05AX05</t>
  </si>
  <si>
    <t>107676</t>
  </si>
  <si>
    <t>500MG TBL NOB 50</t>
  </si>
  <si>
    <t>162748</t>
  </si>
  <si>
    <t>500MG TBL NOB 100</t>
  </si>
  <si>
    <t>L02BB03</t>
  </si>
  <si>
    <t>241529</t>
  </si>
  <si>
    <t>BINABIC</t>
  </si>
  <si>
    <t>150MG TBL FLM 28</t>
  </si>
  <si>
    <t>L03AA02</t>
  </si>
  <si>
    <t>500570</t>
  </si>
  <si>
    <t>ZARZIO</t>
  </si>
  <si>
    <t>48MU/0,5ML INJ/INF SOL ISP 5X0,5ML I</t>
  </si>
  <si>
    <t>M03AC04</t>
  </si>
  <si>
    <t>220590</t>
  </si>
  <si>
    <t>M03AC09</t>
  </si>
  <si>
    <t>220108</t>
  </si>
  <si>
    <t>226455</t>
  </si>
  <si>
    <t>M04AA01</t>
  </si>
  <si>
    <t>127263</t>
  </si>
  <si>
    <t>127272</t>
  </si>
  <si>
    <t>N01AH03</t>
  </si>
  <si>
    <t>241682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</si>
  <si>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</si>
  <si>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</si>
  <si>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</si>
  <si>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</si>
  <si>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</si>
  <si>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</si>
  <si>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</si>
  <si>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</si>
  <si>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</si>
  <si>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</si>
  <si>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</si>
  <si>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</si>
  <si>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N02AB03</t>
  </si>
  <si>
    <t>47285</t>
  </si>
  <si>
    <t>DUROGESIC</t>
  </si>
  <si>
    <t>75MCG/H TDR EMP 5X12,6MG</t>
  </si>
  <si>
    <t>55824</t>
  </si>
  <si>
    <t>500MG/ML INJ SOL 5X5ML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</si>
  <si>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</si>
  <si>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</si>
  <si>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</si>
  <si>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</si>
  <si>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</si>
  <si>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</si>
  <si>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</si>
  <si>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92034</t>
  </si>
  <si>
    <t>300MG TBL RET 100</t>
  </si>
  <si>
    <t>92587</t>
  </si>
  <si>
    <t>500MG TBL RET 30</t>
  </si>
  <si>
    <t>N03AX09</t>
  </si>
  <si>
    <t>237788</t>
  </si>
  <si>
    <t>100MG TBL NOB 98 I</t>
  </si>
  <si>
    <t>246413</t>
  </si>
  <si>
    <t>25MG TBL NOB 42 II</t>
  </si>
  <si>
    <t>N03AX12</t>
  </si>
  <si>
    <t>84398</t>
  </si>
  <si>
    <t>NEURONTIN</t>
  </si>
  <si>
    <t>100MG CPS DUR 100</t>
  </si>
  <si>
    <t>N03AX14</t>
  </si>
  <si>
    <t>174700</t>
  </si>
  <si>
    <t>TRUND</t>
  </si>
  <si>
    <t>500MG TBL FLM 100</t>
  </si>
  <si>
    <t>N03AX18</t>
  </si>
  <si>
    <t>220309</t>
  </si>
  <si>
    <t>N04BA02</t>
  </si>
  <si>
    <t>3591</t>
  </si>
  <si>
    <t>250MG/25MG TBL NOB 100</t>
  </si>
  <si>
    <t>88498</t>
  </si>
  <si>
    <t>100MG/25MG TBL NOB 100</t>
  </si>
  <si>
    <t>N05AH03</t>
  </si>
  <si>
    <t>500764</t>
  </si>
  <si>
    <t>OLANZAPIN MYLAN</t>
  </si>
  <si>
    <t>10MG TBL FLM 28</t>
  </si>
  <si>
    <t>N05BA12</t>
  </si>
  <si>
    <t>6618</t>
  </si>
  <si>
    <t>NEUROL</t>
  </si>
  <si>
    <t>0,5MG TBL NOB 30</t>
  </si>
  <si>
    <t>91788</t>
  </si>
  <si>
    <t>0,25MG TBL NOB 30</t>
  </si>
  <si>
    <t>239963</t>
  </si>
  <si>
    <t>1MG/ML INJ/INF SOL 10X5ML</t>
  </si>
  <si>
    <t>239964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</si>
  <si>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</si>
  <si>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</si>
  <si>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</si>
  <si>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</si>
  <si>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</si>
  <si>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</si>
  <si>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</si>
  <si>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10MG TBL FLM 50</t>
  </si>
  <si>
    <t>N05CM18</t>
  </si>
  <si>
    <t>136755</t>
  </si>
  <si>
    <t>N06AB05</t>
  </si>
  <si>
    <t>105888</t>
  </si>
  <si>
    <t>ARKETIS</t>
  </si>
  <si>
    <t>20MG TBL NOB 30</t>
  </si>
  <si>
    <t>N06AB06</t>
  </si>
  <si>
    <t>243856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</si>
  <si>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</si>
  <si>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</si>
  <si>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</si>
  <si>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</si>
  <si>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</si>
  <si>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</si>
  <si>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</si>
  <si>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N06AX16</t>
  </si>
  <si>
    <t>233735</t>
  </si>
  <si>
    <t>VENLAFAXIN MYLAN</t>
  </si>
  <si>
    <t>N06DA02</t>
  </si>
  <si>
    <t>148748</t>
  </si>
  <si>
    <t>DONEPEZIL MYLAN</t>
  </si>
  <si>
    <t>10MG POR TBL DIS 28</t>
  </si>
  <si>
    <t>R03AC02</t>
  </si>
  <si>
    <t>231956</t>
  </si>
  <si>
    <t>237705</t>
  </si>
  <si>
    <t>R03AK11</t>
  </si>
  <si>
    <t>133358</t>
  </si>
  <si>
    <t>R06AE07</t>
  </si>
  <si>
    <t>66030</t>
  </si>
  <si>
    <t>S01EE01</t>
  </si>
  <si>
    <t>58892</t>
  </si>
  <si>
    <t>0,05MG/ML OPH GTT SOL 3X2,5ML I</t>
  </si>
  <si>
    <t>V06XX</t>
  </si>
  <si>
    <t>217054</t>
  </si>
  <si>
    <t>217112</t>
  </si>
  <si>
    <t>POR PLV 1X300G</t>
  </si>
  <si>
    <t>33220</t>
  </si>
  <si>
    <t>POR SOL 1X225G</t>
  </si>
  <si>
    <t>33419</t>
  </si>
  <si>
    <t>33420</t>
  </si>
  <si>
    <t>33423</t>
  </si>
  <si>
    <t>33530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</si>
  <si>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</si>
  <si>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</si>
  <si>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</si>
  <si>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</si>
  <si>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</si>
  <si>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</si>
  <si>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</si>
  <si>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</si>
  <si>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</si>
  <si>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</si>
  <si>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</si>
  <si>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33852</t>
  </si>
  <si>
    <t>33855</t>
  </si>
  <si>
    <t>NUTRIDRINK BALÍČEK 5 + 1</t>
  </si>
  <si>
    <t>33856</t>
  </si>
  <si>
    <t>33858</t>
  </si>
  <si>
    <t>33859</t>
  </si>
  <si>
    <t>33898</t>
  </si>
  <si>
    <t>NUTRIDRINK COMPACT S PŘÍCHUTÍ NEUTRÁLNÍ</t>
  </si>
  <si>
    <t>33915</t>
  </si>
  <si>
    <t>33916</t>
  </si>
  <si>
    <t>33952</t>
  </si>
  <si>
    <t>A10AE05</t>
  </si>
  <si>
    <t>28148</t>
  </si>
  <si>
    <t>LEVEMIR PENFILL</t>
  </si>
  <si>
    <t>231687</t>
  </si>
  <si>
    <t>L04AD02</t>
  </si>
  <si>
    <t>210095</t>
  </si>
  <si>
    <t>33422</t>
  </si>
  <si>
    <t>NUTRISON ADVANCED DIASON LOW ENERGY</t>
  </si>
  <si>
    <t>33924</t>
  </si>
  <si>
    <t>NUTRISON ADVANCED DIASON ENERGY HP S PŘÍCHUTÍ VANILKOVOU</t>
  </si>
  <si>
    <t>235904</t>
  </si>
  <si>
    <t>ROCURONIUM B. BRAUN</t>
  </si>
  <si>
    <t>10MG/ML INJ/INF SOL 20X5ML</t>
  </si>
  <si>
    <t>N01AB08</t>
  </si>
  <si>
    <t>160320</t>
  </si>
  <si>
    <t>SEVOFLURANE BAXTER</t>
  </si>
  <si>
    <t>100% INH LIQ VAP 6X250ML I</t>
  </si>
  <si>
    <t>227014</t>
  </si>
  <si>
    <t>N02BE01</t>
  </si>
  <si>
    <t>157871</t>
  </si>
  <si>
    <t>PARACETAMOL KABI</t>
  </si>
  <si>
    <t>10MG/ML INF SOL 10X50ML</t>
  </si>
  <si>
    <t>168650</t>
  </si>
  <si>
    <t>100MCG/ML INF CNC SOL 5X2ML</t>
  </si>
  <si>
    <t>Přehled plnění pozitivního listu - spotřeba léčivých přípravků - orientační přehled</t>
  </si>
  <si>
    <t>07 - KARIM: Klinika anesteziologie,resuscit. a int.med.</t>
  </si>
  <si>
    <t>0765 - KARIM: dospávací hala KAR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</si>
  <si>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</si>
  <si>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</si>
  <si>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</si>
  <si>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</si>
  <si>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</si>
  <si>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</si>
  <si>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</si>
  <si>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</si>
  <si>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</si>
  <si>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</si>
  <si>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</si>
  <si>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Adamus Milan</t>
  </si>
  <si>
    <t>Amanatidu Anny</t>
  </si>
  <si>
    <t>Ambrož Radek</t>
  </si>
  <si>
    <t>Axmann Karel</t>
  </si>
  <si>
    <t>Beneš Pavel</t>
  </si>
  <si>
    <t>Bílková Marika</t>
  </si>
  <si>
    <t>Burešová Eva</t>
  </si>
  <si>
    <t>Campsie Filip</t>
  </si>
  <si>
    <t>Čurlejová Eva</t>
  </si>
  <si>
    <t>Dohnal Roman</t>
  </si>
  <si>
    <t>Donociková Barbara</t>
  </si>
  <si>
    <t>Doubravská Lenka</t>
  </si>
  <si>
    <t>Dvořáková Jitka</t>
  </si>
  <si>
    <t>Fiala Marek</t>
  </si>
  <si>
    <t>Flögelová Hana</t>
  </si>
  <si>
    <t>Foltenová Hana</t>
  </si>
  <si>
    <t>Frančáková Jana</t>
  </si>
  <si>
    <t>Fritscherová Šárka</t>
  </si>
  <si>
    <t>Fritschová Eva</t>
  </si>
  <si>
    <t>Gabrhelík Tomáš</t>
  </si>
  <si>
    <t>Gajdošík Martin</t>
  </si>
  <si>
    <t>Genzor Samuel</t>
  </si>
  <si>
    <t>Gwozdziewicz Marek</t>
  </si>
  <si>
    <t>Hálek Matěj</t>
  </si>
  <si>
    <t>Hložková Jarmila</t>
  </si>
  <si>
    <t>Holibka Radomír</t>
  </si>
  <si>
    <t>Hostinská Eliška</t>
  </si>
  <si>
    <t>Hrabalová Monika</t>
  </si>
  <si>
    <t>Hrnčiříková Pavla</t>
  </si>
  <si>
    <t>Hrnčířová Michaela</t>
  </si>
  <si>
    <t>Chocholáč Dalimil</t>
  </si>
  <si>
    <t>Kaletová Markéta</t>
  </si>
  <si>
    <t>Karásek David</t>
  </si>
  <si>
    <t>Karásková Eva</t>
  </si>
  <si>
    <t>Kašparovský Adam</t>
  </si>
  <si>
    <t>Kirchnerová Martina</t>
  </si>
  <si>
    <t>Kleinová Iris</t>
  </si>
  <si>
    <t>Klementa Bronislav</t>
  </si>
  <si>
    <t>Kochtová Johana</t>
  </si>
  <si>
    <t>Konečný Jakub</t>
  </si>
  <si>
    <t>Konupčiková Michaela</t>
  </si>
  <si>
    <t>Kopičár Martin</t>
  </si>
  <si>
    <t>Koutná Jiřina</t>
  </si>
  <si>
    <t>Král Michal</t>
  </si>
  <si>
    <t>Král Milan</t>
  </si>
  <si>
    <t>Krch David</t>
  </si>
  <si>
    <t>Kubová Tereza</t>
  </si>
  <si>
    <t>Lachmanová Dominika</t>
  </si>
  <si>
    <t>Lucká Ivana</t>
  </si>
  <si>
    <t>Marton Juraj</t>
  </si>
  <si>
    <t>Menšíková Kateřina</t>
  </si>
  <si>
    <t>Metelková Iva</t>
  </si>
  <si>
    <t>Michlová Markéta</t>
  </si>
  <si>
    <t>Minarik Pavel</t>
  </si>
  <si>
    <t>Mrozek Zdeněk</t>
  </si>
  <si>
    <t>Müllerová Andrea</t>
  </si>
  <si>
    <t>Obare Pyszková Lenka</t>
  </si>
  <si>
    <t>Ochmanová Petra</t>
  </si>
  <si>
    <t>Papaj Jakub</t>
  </si>
  <si>
    <t>Peter Martin</t>
  </si>
  <si>
    <t>Petrová Jana</t>
  </si>
  <si>
    <t>Pieran Marek</t>
  </si>
  <si>
    <t>Pipek Barbora</t>
  </si>
  <si>
    <t>Rajmon Pavel</t>
  </si>
  <si>
    <t>Rešková Ivana</t>
  </si>
  <si>
    <t>Sedlák Ctirad</t>
  </si>
  <si>
    <t>Skácel Monika</t>
  </si>
  <si>
    <t>Sobková Kateřina</t>
  </si>
  <si>
    <t>Staněk Václav</t>
  </si>
  <si>
    <t>Stárková Berenika</t>
  </si>
  <si>
    <t>Šiška Daniel</t>
  </si>
  <si>
    <t>Špaňhelová Hana</t>
  </si>
  <si>
    <t>Švec Martin</t>
  </si>
  <si>
    <t>Tesaříková Jana</t>
  </si>
  <si>
    <t>Tkachyk Oksana</t>
  </si>
  <si>
    <t>Uher Radek</t>
  </si>
  <si>
    <t>Uvízl Radovan</t>
  </si>
  <si>
    <t>Véghová Velgáňová Mária</t>
  </si>
  <si>
    <t>Veverka Tomáš</t>
  </si>
  <si>
    <t>Vícha Marek</t>
  </si>
  <si>
    <t>Vinkler Marek</t>
  </si>
  <si>
    <t>Vlček Jiří</t>
  </si>
  <si>
    <t>Vogl Miroslav</t>
  </si>
  <si>
    <t>Voláková Eva</t>
  </si>
  <si>
    <t>Vychodilová Ivana</t>
  </si>
  <si>
    <t>BUPRENORFIN</t>
  </si>
  <si>
    <t>42755</t>
  </si>
  <si>
    <t>TRANSTEC</t>
  </si>
  <si>
    <t>35MCG/H TDR EMP 5</t>
  </si>
  <si>
    <t>BUTAMIRÁT</t>
  </si>
  <si>
    <t>218096</t>
  </si>
  <si>
    <t>SINECOD</t>
  </si>
  <si>
    <t>50MG TBL PRO 10</t>
  </si>
  <si>
    <t>DIHYDROKODEIN</t>
  </si>
  <si>
    <t>41826</t>
  </si>
  <si>
    <t>DHC CONTINUS</t>
  </si>
  <si>
    <t>90MG TBL RET 60</t>
  </si>
  <si>
    <t>DIMETINDEN</t>
  </si>
  <si>
    <t>173500</t>
  </si>
  <si>
    <t>FENISTIL</t>
  </si>
  <si>
    <t>1MG/ML POR GTT SOL 1X20ML</t>
  </si>
  <si>
    <t>FENTANYL</t>
  </si>
  <si>
    <t>122580</t>
  </si>
  <si>
    <t>FENTALIS</t>
  </si>
  <si>
    <t>75MCG/H TDR EMP 5</t>
  </si>
  <si>
    <t>LEVOCETIRIZIN</t>
  </si>
  <si>
    <t>124346</t>
  </si>
  <si>
    <t>CEZERA</t>
  </si>
  <si>
    <t>5MG TBL FLM 90 I</t>
  </si>
  <si>
    <t>MOMETASON</t>
  </si>
  <si>
    <t>192521</t>
  </si>
  <si>
    <t>NASONEX</t>
  </si>
  <si>
    <t>50MCG/DÁV NAS SPR SUS 140DÁV</t>
  </si>
  <si>
    <t>OXYKODON</t>
  </si>
  <si>
    <t>11076</t>
  </si>
  <si>
    <t>OXYCONTIN</t>
  </si>
  <si>
    <t>20MG TBL PRO 60</t>
  </si>
  <si>
    <t>11094</t>
  </si>
  <si>
    <t>10MG TBL PRO 60</t>
  </si>
  <si>
    <t>186140</t>
  </si>
  <si>
    <t>OXYKODON STADA</t>
  </si>
  <si>
    <t>10MG CPS DUR 30X1</t>
  </si>
  <si>
    <t>PANTOPRAZOL</t>
  </si>
  <si>
    <t>THIOKOLCHIKOSID</t>
  </si>
  <si>
    <t>203765</t>
  </si>
  <si>
    <t>MUSCORIL</t>
  </si>
  <si>
    <t>4MG CPS DUR 30</t>
  </si>
  <si>
    <t>SALMETEROL A FLUTIKASON</t>
  </si>
  <si>
    <t>237692</t>
  </si>
  <si>
    <t>SERETIDE DISKUS</t>
  </si>
  <si>
    <t>50MCG/100MCG INH PLV DOS 1X60DÁV</t>
  </si>
  <si>
    <t>OXYKODON A NALOXON</t>
  </si>
  <si>
    <t>138552</t>
  </si>
  <si>
    <t>TARGIN</t>
  </si>
  <si>
    <t>40MG/20MG TBL PRO 60</t>
  </si>
  <si>
    <t>ATORVASTATIN</t>
  </si>
  <si>
    <t>BUDESONID</t>
  </si>
  <si>
    <t>69242</t>
  </si>
  <si>
    <t>PULMICORT TURBUHALER</t>
  </si>
  <si>
    <t>200MCG INH PLV 200DÁV</t>
  </si>
  <si>
    <t>CIKLESONID</t>
  </si>
  <si>
    <t>224687</t>
  </si>
  <si>
    <t>ALVESCO 160 INHALER</t>
  </si>
  <si>
    <t>DEXAMETHASON</t>
  </si>
  <si>
    <t>214084</t>
  </si>
  <si>
    <t>DEXAMETHASONE KRKA</t>
  </si>
  <si>
    <t>FENOXYMETHYLPENICILIN</t>
  </si>
  <si>
    <t>45997</t>
  </si>
  <si>
    <t>OSPEN</t>
  </si>
  <si>
    <t>1MIU TBL FLM 30</t>
  </si>
  <si>
    <t>122600</t>
  </si>
  <si>
    <t>50MCG/H TDR EMP 5</t>
  </si>
  <si>
    <t>122588</t>
  </si>
  <si>
    <t>12,5MCG/H TDR EMP 5</t>
  </si>
  <si>
    <t>HYDROMORFON</t>
  </si>
  <si>
    <t>10848</t>
  </si>
  <si>
    <t>PALLADONE SR</t>
  </si>
  <si>
    <t>8MG CPS PRO 60</t>
  </si>
  <si>
    <t>21583</t>
  </si>
  <si>
    <t>16MG CPS PRO 60</t>
  </si>
  <si>
    <t>IPRATROPIUM-BROMID</t>
  </si>
  <si>
    <t>32992</t>
  </si>
  <si>
    <t>0,02MG/DÁV INH SOL PSS 200DÁV</t>
  </si>
  <si>
    <t>KLARITHROMYCIN</t>
  </si>
  <si>
    <t>216199</t>
  </si>
  <si>
    <t>KLACID</t>
  </si>
  <si>
    <t>500MG TBL FLM 14</t>
  </si>
  <si>
    <t>KYSELINA ACETYLSALICYLOVÁ</t>
  </si>
  <si>
    <t>207933</t>
  </si>
  <si>
    <t>ANOPYRIN</t>
  </si>
  <si>
    <t>100MG TBL NOB 60(3X20)</t>
  </si>
  <si>
    <t>MORFIN</t>
  </si>
  <si>
    <t>41727</t>
  </si>
  <si>
    <t>SEVREDOL</t>
  </si>
  <si>
    <t>NADROPARIN</t>
  </si>
  <si>
    <t>11045</t>
  </si>
  <si>
    <t>80MG TBL PRO 60</t>
  </si>
  <si>
    <t>11110</t>
  </si>
  <si>
    <t>40MG TBL PRO 60</t>
  </si>
  <si>
    <t>180349</t>
  </si>
  <si>
    <t>OXYCODON LANNACHER</t>
  </si>
  <si>
    <t>PERINDOPRIL</t>
  </si>
  <si>
    <t>101233</t>
  </si>
  <si>
    <t>10MG TBL FLM 90(3X30)</t>
  </si>
  <si>
    <t>TAPENTADOL</t>
  </si>
  <si>
    <t>184560</t>
  </si>
  <si>
    <t>PALEXIA RETARD</t>
  </si>
  <si>
    <t>100MG TBL PRO 60</t>
  </si>
  <si>
    <t>184604</t>
  </si>
  <si>
    <t>200MG TBL PRO 60</t>
  </si>
  <si>
    <t>184582</t>
  </si>
  <si>
    <t>150MG TBL PRO 60</t>
  </si>
  <si>
    <t>184750</t>
  </si>
  <si>
    <t>PALEXIA</t>
  </si>
  <si>
    <t>75MG TBL FLM 20</t>
  </si>
  <si>
    <t>FORMOTEROL A BUDESONID</t>
  </si>
  <si>
    <t>180087</t>
  </si>
  <si>
    <t>SYMBICORT TURBUHALER</t>
  </si>
  <si>
    <t>160MCG/4,5MCG INH PLV 1X120DÁV</t>
  </si>
  <si>
    <t>DOSULEPIN</t>
  </si>
  <si>
    <t>77047</t>
  </si>
  <si>
    <t>75MG TBL FLM 30</t>
  </si>
  <si>
    <t>11955</t>
  </si>
  <si>
    <t>12MCG/H TDR EMP 5X2,1MG</t>
  </si>
  <si>
    <t>124572</t>
  </si>
  <si>
    <t>DOLFORIN</t>
  </si>
  <si>
    <t>46929</t>
  </si>
  <si>
    <t>100MCG/H TDR EMP 5X16,8MG</t>
  </si>
  <si>
    <t>59448</t>
  </si>
  <si>
    <t>25MCG/H TDR EMP 5X4,2MG</t>
  </si>
  <si>
    <t>59449</t>
  </si>
  <si>
    <t>50MCG/H TDR EMP 5X8,4MG</t>
  </si>
  <si>
    <t>KLONAZEPAM</t>
  </si>
  <si>
    <t>14957</t>
  </si>
  <si>
    <t>0,5MG TBL NOB 50</t>
  </si>
  <si>
    <t>LIDOKAIN</t>
  </si>
  <si>
    <t>191382</t>
  </si>
  <si>
    <t>VERSATIS</t>
  </si>
  <si>
    <t>700MG EMP MED 20</t>
  </si>
  <si>
    <t>PITOFENON A ANALGETIKA</t>
  </si>
  <si>
    <t>176954</t>
  </si>
  <si>
    <t>500MG/ML+5MG/ML POR GTT SOL 1X50ML</t>
  </si>
  <si>
    <t>PREGABALIN</t>
  </si>
  <si>
    <t>210570</t>
  </si>
  <si>
    <t>PREGABALIN SANDOZ</t>
  </si>
  <si>
    <t>150MG CPS DUR 84</t>
  </si>
  <si>
    <t>SODNÁ SŮL METAMIZOLU</t>
  </si>
  <si>
    <t>55823</t>
  </si>
  <si>
    <t>500MG TBL FLM 20</t>
  </si>
  <si>
    <t>TRAMADOL</t>
  </si>
  <si>
    <t>230441</t>
  </si>
  <si>
    <t>TRALGIT SR</t>
  </si>
  <si>
    <t>150MG TBL PRO 30</t>
  </si>
  <si>
    <t>VENLAFAXIN</t>
  </si>
  <si>
    <t>115551</t>
  </si>
  <si>
    <t>75MG CPS PRO 30</t>
  </si>
  <si>
    <t>TRAMADOL A PARACETAMOL</t>
  </si>
  <si>
    <t>138841</t>
  </si>
  <si>
    <t>DORETA</t>
  </si>
  <si>
    <t>37,5MG/325MG TBL FLM 30 I</t>
  </si>
  <si>
    <t>179327</t>
  </si>
  <si>
    <t>75MG/650MG TBL FLM 30 I</t>
  </si>
  <si>
    <t>CITALOPRAM</t>
  </si>
  <si>
    <t>132523</t>
  </si>
  <si>
    <t>DIOSMIN, KOMBINACE</t>
  </si>
  <si>
    <t>225549</t>
  </si>
  <si>
    <t>500MG TBL FLM 180(2X90)</t>
  </si>
  <si>
    <t>4207</t>
  </si>
  <si>
    <t>25MG TBL OBD 30</t>
  </si>
  <si>
    <t>GABAPENTIN</t>
  </si>
  <si>
    <t>84400</t>
  </si>
  <si>
    <t>300MG CPS DUR 100</t>
  </si>
  <si>
    <t>CHLORID DRASELNÝ</t>
  </si>
  <si>
    <t>17189</t>
  </si>
  <si>
    <t>500MG TBL ENT 100</t>
  </si>
  <si>
    <t>KETOPROFEN</t>
  </si>
  <si>
    <t>16287</t>
  </si>
  <si>
    <t>FASTUM</t>
  </si>
  <si>
    <t>25MG/G GEL 100G</t>
  </si>
  <si>
    <t>MELOXIKAM</t>
  </si>
  <si>
    <t>112561</t>
  </si>
  <si>
    <t>RECOXA</t>
  </si>
  <si>
    <t>15MG TBL NOB 30</t>
  </si>
  <si>
    <t>ZOLPIDEM</t>
  </si>
  <si>
    <t>ITOPRIDUM</t>
  </si>
  <si>
    <t>237596</t>
  </si>
  <si>
    <t>KINITO</t>
  </si>
  <si>
    <t>50MG TBL FLM 100(5X20)</t>
  </si>
  <si>
    <t>50311</t>
  </si>
  <si>
    <t>10MG TBL FLM 90X1</t>
  </si>
  <si>
    <t>AZITHROMYCIN</t>
  </si>
  <si>
    <t>153973</t>
  </si>
  <si>
    <t>AZITROMYCIN MYLAN</t>
  </si>
  <si>
    <t>500MG TBL FLM 3</t>
  </si>
  <si>
    <t>DEXAMETHASON A ANTIINFEKTIVA</t>
  </si>
  <si>
    <t>225169</t>
  </si>
  <si>
    <t>DROSPIRENON A ETHINYLESTRADIOL</t>
  </si>
  <si>
    <t>163982</t>
  </si>
  <si>
    <t>MAITALON</t>
  </si>
  <si>
    <t>3MG/0,03MG TBL FLM 6X21</t>
  </si>
  <si>
    <t>HYDROCHLOROTHIAZID A KALIUM ŠETŘÍCÍ DIURETIKA</t>
  </si>
  <si>
    <t>76380</t>
  </si>
  <si>
    <t>RHEFLUIN</t>
  </si>
  <si>
    <t>5MG/50MG TBL NOB 30</t>
  </si>
  <si>
    <t>HYDROKORTISON-BUTYRÁT</t>
  </si>
  <si>
    <t>218234</t>
  </si>
  <si>
    <t>LOCOID LIPOCREAM 0,1%</t>
  </si>
  <si>
    <t>1MG/G CRM 30G</t>
  </si>
  <si>
    <t>JINÁ ANTIBIOTIKA PRO LOKÁLNÍ APLIKACI</t>
  </si>
  <si>
    <t>1066</t>
  </si>
  <si>
    <t>250IU/G+5,2MG/G UNG 10G</t>
  </si>
  <si>
    <t>KOMBINACE RŮZNÝCH ANTIBIOTIK</t>
  </si>
  <si>
    <t>1076</t>
  </si>
  <si>
    <t>OPH UNG 5G</t>
  </si>
  <si>
    <t>MĚKKÝ PARAFIN A TUKOVÉ PRODUKTY</t>
  </si>
  <si>
    <t>237970</t>
  </si>
  <si>
    <t>LIPOBASE</t>
  </si>
  <si>
    <t>CRM 100G</t>
  </si>
  <si>
    <t>170760</t>
  </si>
  <si>
    <t>MOMMOX</t>
  </si>
  <si>
    <t>0,05MG/DÁV NAS SPR SUS 140DÁV</t>
  </si>
  <si>
    <t>OLOPATADIN</t>
  </si>
  <si>
    <t>27557</t>
  </si>
  <si>
    <t>OPATANOL</t>
  </si>
  <si>
    <t>1MG/ML OPH GTT SOL 1X5ML</t>
  </si>
  <si>
    <t>OMEPRAZOL</t>
  </si>
  <si>
    <t>215606</t>
  </si>
  <si>
    <t>HELICID</t>
  </si>
  <si>
    <t>20MG CPS ETD 90 I</t>
  </si>
  <si>
    <t>215605</t>
  </si>
  <si>
    <t>20MG CPS ETD 28 I</t>
  </si>
  <si>
    <t>RILMENIDIN</t>
  </si>
  <si>
    <t>125641</t>
  </si>
  <si>
    <t>1MG TBL NOB 90</t>
  </si>
  <si>
    <t>SALBUTAMOL</t>
  </si>
  <si>
    <t>31934</t>
  </si>
  <si>
    <t>THEOFYLIN</t>
  </si>
  <si>
    <t>214904</t>
  </si>
  <si>
    <t>214601</t>
  </si>
  <si>
    <t>HYPNOGEN</t>
  </si>
  <si>
    <t>PERINDOPRIL A BISOPROLOL</t>
  </si>
  <si>
    <t>213264</t>
  </si>
  <si>
    <t>COSYREL</t>
  </si>
  <si>
    <t>10MG/10MG TBL FLM 30</t>
  </si>
  <si>
    <t>MOČOVINA</t>
  </si>
  <si>
    <t>16462</t>
  </si>
  <si>
    <t>EXCIPIAL U LIPOLOTIO</t>
  </si>
  <si>
    <t>40MG/ML DRM EML 200ML</t>
  </si>
  <si>
    <t>HOŘČÍK (KOMBINACE RŮZNÝCH SOLÍ)</t>
  </si>
  <si>
    <t>215978</t>
  </si>
  <si>
    <t>42761</t>
  </si>
  <si>
    <t>70MCG/H TDR EMP 5</t>
  </si>
  <si>
    <t>153145</t>
  </si>
  <si>
    <t>ADOLOR</t>
  </si>
  <si>
    <t>100MCG/H TDR EMP 5 I</t>
  </si>
  <si>
    <t>124566</t>
  </si>
  <si>
    <t>25MCG/H TDR EMP 5</t>
  </si>
  <si>
    <t>153121</t>
  </si>
  <si>
    <t>25MCG/H TDR EMP 5 I</t>
  </si>
  <si>
    <t>153129</t>
  </si>
  <si>
    <t>50MCG/H TDR EMP 5 I</t>
  </si>
  <si>
    <t>122593</t>
  </si>
  <si>
    <t>164738</t>
  </si>
  <si>
    <t>VENDAL RETARD</t>
  </si>
  <si>
    <t>100MG TBL PRO 30</t>
  </si>
  <si>
    <t>164736</t>
  </si>
  <si>
    <t>60MG TBL PRO 30</t>
  </si>
  <si>
    <t>180367</t>
  </si>
  <si>
    <t>180386</t>
  </si>
  <si>
    <t>129790</t>
  </si>
  <si>
    <t>OXYCODON SANDOZ RETARD</t>
  </si>
  <si>
    <t>194640</t>
  </si>
  <si>
    <t>20MG CPS DUR 30X1</t>
  </si>
  <si>
    <t>Jiná</t>
  </si>
  <si>
    <t>*9005</t>
  </si>
  <si>
    <t>Jiný</t>
  </si>
  <si>
    <t>BETAMETHASON A ANTIBIOTIKA</t>
  </si>
  <si>
    <t>17170</t>
  </si>
  <si>
    <t>BELOGENT</t>
  </si>
  <si>
    <t>0,5MG/G+1MG/G CRM 30G</t>
  </si>
  <si>
    <t>17171</t>
  </si>
  <si>
    <t>0,5MG/G+1MG/G UNG 30G</t>
  </si>
  <si>
    <t>CETIRIZIN</t>
  </si>
  <si>
    <t>5496</t>
  </si>
  <si>
    <t>10MG TBL FLM 60</t>
  </si>
  <si>
    <t>DIKLOFENAK</t>
  </si>
  <si>
    <t>119672</t>
  </si>
  <si>
    <t>14075</t>
  </si>
  <si>
    <t>500MG TBL FLM 60</t>
  </si>
  <si>
    <t>HYDROCHLOROTHIAZID</t>
  </si>
  <si>
    <t>168</t>
  </si>
  <si>
    <t>HYDROCHLOROTHIAZID LÉČIVA</t>
  </si>
  <si>
    <t>25MG TBL NOB 20</t>
  </si>
  <si>
    <t>HYDROKORTISON</t>
  </si>
  <si>
    <t>858</t>
  </si>
  <si>
    <t>HYDROCORTISON LÉČIVA</t>
  </si>
  <si>
    <t>10MG/G UNG 10G</t>
  </si>
  <si>
    <t>235808</t>
  </si>
  <si>
    <t>MAGNESIUM-LAKTÁT</t>
  </si>
  <si>
    <t>17992</t>
  </si>
  <si>
    <t>MAGNESII LACTICI 0,5 TBL. MEDICAMENTA</t>
  </si>
  <si>
    <t>0,5G TBL NOB 100</t>
  </si>
  <si>
    <t>METHYLPREDNISOLON</t>
  </si>
  <si>
    <t>192202</t>
  </si>
  <si>
    <t>1MG/G CRM 1X30G</t>
  </si>
  <si>
    <t>192198</t>
  </si>
  <si>
    <t>1MG/G CRM 1X15G</t>
  </si>
  <si>
    <t>25366</t>
  </si>
  <si>
    <t>PREDNISON</t>
  </si>
  <si>
    <t>2963</t>
  </si>
  <si>
    <t>PREDNISON LÉČIVA</t>
  </si>
  <si>
    <t>20MG TBL NOB 20</t>
  </si>
  <si>
    <t>AMOXICILIN A  INHIBITOR BETA-LAKTAMASY</t>
  </si>
  <si>
    <t>203097</t>
  </si>
  <si>
    <t>AMOKSIKLAV 1 G</t>
  </si>
  <si>
    <t>875MG/125MG TBL FLM 21</t>
  </si>
  <si>
    <t>*1005</t>
  </si>
  <si>
    <t>*4013</t>
  </si>
  <si>
    <t>*4014</t>
  </si>
  <si>
    <t>MAKROGOL</t>
  </si>
  <si>
    <t>58827</t>
  </si>
  <si>
    <t>FORTRANS</t>
  </si>
  <si>
    <t>POR PLV SOL 4</t>
  </si>
  <si>
    <t>ALPRAZOLAM</t>
  </si>
  <si>
    <t>86656</t>
  </si>
  <si>
    <t>1MG TBL NOB 30</t>
  </si>
  <si>
    <t>41822</t>
  </si>
  <si>
    <t>120MG TBL RET 60</t>
  </si>
  <si>
    <t>216192</t>
  </si>
  <si>
    <t>125MG/5ML POR GRA SUS 100ML</t>
  </si>
  <si>
    <t>THIAMAZOL</t>
  </si>
  <si>
    <t>87149</t>
  </si>
  <si>
    <t>THYROZOL</t>
  </si>
  <si>
    <t>AMIODARON</t>
  </si>
  <si>
    <t>13767</t>
  </si>
  <si>
    <t>200MG TBL NOB 30</t>
  </si>
  <si>
    <t>CEFUROXIM</t>
  </si>
  <si>
    <t>47728</t>
  </si>
  <si>
    <t>ZINNAT</t>
  </si>
  <si>
    <t>21698</t>
  </si>
  <si>
    <t>DEXAMETHASONE WZF POLFA</t>
  </si>
  <si>
    <t>1MG/ML OPH GTT SUS 1X5ML PE</t>
  </si>
  <si>
    <t>CHOLEKALCIFEROL</t>
  </si>
  <si>
    <t>12023</t>
  </si>
  <si>
    <t>VIGANTOL</t>
  </si>
  <si>
    <t>0,5MG/ML POR GTT SOL 1X10ML</t>
  </si>
  <si>
    <t>KLINDAMYCIN</t>
  </si>
  <si>
    <t>100339</t>
  </si>
  <si>
    <t>DALACIN C</t>
  </si>
  <si>
    <t>300MG CPS DUR 16</t>
  </si>
  <si>
    <t>207931</t>
  </si>
  <si>
    <t>100MG TBL NOB 20(2X10)</t>
  </si>
  <si>
    <t>METRONIDAZOL</t>
  </si>
  <si>
    <t>2427</t>
  </si>
  <si>
    <t>2430</t>
  </si>
  <si>
    <t>500MG VAG TBL 10</t>
  </si>
  <si>
    <t>NIMESULID</t>
  </si>
  <si>
    <t>132723</t>
  </si>
  <si>
    <t>100MG POR GRA SUS 30</t>
  </si>
  <si>
    <t>SPIRONOLAKTON</t>
  </si>
  <si>
    <t>30434</t>
  </si>
  <si>
    <t>VEROSPIRON</t>
  </si>
  <si>
    <t>25MG TBL NOB 100</t>
  </si>
  <si>
    <t>SULFAMETHOXAZOL A TRIMETHOPRIM</t>
  </si>
  <si>
    <t>203954</t>
  </si>
  <si>
    <t>TIZANIDIN</t>
  </si>
  <si>
    <t>16051</t>
  </si>
  <si>
    <t>SIRDALUD</t>
  </si>
  <si>
    <t>2MG TBL NOB 30</t>
  </si>
  <si>
    <t>APIXABAN</t>
  </si>
  <si>
    <t>193745</t>
  </si>
  <si>
    <t>ELIQUIS</t>
  </si>
  <si>
    <t>5MG TBL FLM 60</t>
  </si>
  <si>
    <t>*3006</t>
  </si>
  <si>
    <t>BAKLOFEN</t>
  </si>
  <si>
    <t>40274</t>
  </si>
  <si>
    <t>BACLOFEN POLPHARMA</t>
  </si>
  <si>
    <t>10MG TBL NOB 50</t>
  </si>
  <si>
    <t>42758</t>
  </si>
  <si>
    <t>52,5MCG/H TDR EMP 5</t>
  </si>
  <si>
    <t>HYDROGENOVANÉ NÁMELOVÉ ALKALOIDY</t>
  </si>
  <si>
    <t>91032</t>
  </si>
  <si>
    <t>SECATOXIN FORTE</t>
  </si>
  <si>
    <t>2,5MG/ML POR GTT SOL 25ML</t>
  </si>
  <si>
    <t>164740</t>
  </si>
  <si>
    <t>112308</t>
  </si>
  <si>
    <t>180405</t>
  </si>
  <si>
    <t>184538</t>
  </si>
  <si>
    <t>50MG TBL PRO 60</t>
  </si>
  <si>
    <t>184621</t>
  </si>
  <si>
    <t>250MG TBL PRO 60</t>
  </si>
  <si>
    <t>201609</t>
  </si>
  <si>
    <t>138530</t>
  </si>
  <si>
    <t>10MG/5MG TBL PRO 60</t>
  </si>
  <si>
    <t>138541</t>
  </si>
  <si>
    <t>20MG/10MG TBL PRO 60</t>
  </si>
  <si>
    <t>221638</t>
  </si>
  <si>
    <t>OXYKODON/NALOXON MYLAN</t>
  </si>
  <si>
    <t>BROMAZEPAM</t>
  </si>
  <si>
    <t>88219</t>
  </si>
  <si>
    <t>LEXAURIN</t>
  </si>
  <si>
    <t>ESCITALOPRAM</t>
  </si>
  <si>
    <t>134508</t>
  </si>
  <si>
    <t>ELICEA</t>
  </si>
  <si>
    <t>10MG TBL FLM 98</t>
  </si>
  <si>
    <t>ESTRADIOL</t>
  </si>
  <si>
    <t>96491</t>
  </si>
  <si>
    <t>ESTROFEM</t>
  </si>
  <si>
    <t>2MG TBL FLM 1X28</t>
  </si>
  <si>
    <t>200935</t>
  </si>
  <si>
    <t>1G TBL PRO 30</t>
  </si>
  <si>
    <t>INOSIN PRANOBEX</t>
  </si>
  <si>
    <t>LÉČIVA K TERAPII ONEMOCNĚNÍ JATER</t>
  </si>
  <si>
    <t>181293</t>
  </si>
  <si>
    <t>RAMIPRIL A DIURETIKA</t>
  </si>
  <si>
    <t>115590</t>
  </si>
  <si>
    <t>MEDORAM PLUS H</t>
  </si>
  <si>
    <t>5MG/25MG TBL NOB 30</t>
  </si>
  <si>
    <t>51413</t>
  </si>
  <si>
    <t>AMPRILAN H</t>
  </si>
  <si>
    <t>5MG/25MG TBL NOB 100</t>
  </si>
  <si>
    <t>51414</t>
  </si>
  <si>
    <t>TAMSULOSIN</t>
  </si>
  <si>
    <t>14439</t>
  </si>
  <si>
    <t>FOKUSIN</t>
  </si>
  <si>
    <t>0,4MG CPS RDR 30</t>
  </si>
  <si>
    <t>49195</t>
  </si>
  <si>
    <t>0,4MG CPS RDR 90</t>
  </si>
  <si>
    <t>VINPOCETIN</t>
  </si>
  <si>
    <t>10252</t>
  </si>
  <si>
    <t>CAVINTON FORTE</t>
  </si>
  <si>
    <t>INSULIN ASPART</t>
  </si>
  <si>
    <t>FENOTEROL A IPRATROPIUM-BROMID</t>
  </si>
  <si>
    <t>76496</t>
  </si>
  <si>
    <t>0,25MG/ML+0,5MG/ML SOL NEB 20ML</t>
  </si>
  <si>
    <t>AMOROLFIN</t>
  </si>
  <si>
    <t>45304</t>
  </si>
  <si>
    <t>LOCERYL</t>
  </si>
  <si>
    <t>50MG/ML LAC UGC 1X2,5ML I</t>
  </si>
  <si>
    <t>ERDOSTEIN</t>
  </si>
  <si>
    <t>199680</t>
  </si>
  <si>
    <t>300MG CPS DUR 60</t>
  </si>
  <si>
    <t>ITRAKONAZOL</t>
  </si>
  <si>
    <t>207656</t>
  </si>
  <si>
    <t>CONISOR</t>
  </si>
  <si>
    <t>100MG CPS DUR 28</t>
  </si>
  <si>
    <t>237510</t>
  </si>
  <si>
    <t>235897</t>
  </si>
  <si>
    <t>100MG TBL NOB 60(6X10)</t>
  </si>
  <si>
    <t>MIRTAZAPIN</t>
  </si>
  <si>
    <t>107639</t>
  </si>
  <si>
    <t>15MG TBL FLM 30</t>
  </si>
  <si>
    <t>214525</t>
  </si>
  <si>
    <t>40MG TBL ENT 28 I</t>
  </si>
  <si>
    <t>PROPAFENON</t>
  </si>
  <si>
    <t>215906</t>
  </si>
  <si>
    <t>150MG TBL FLM 100</t>
  </si>
  <si>
    <t>TAMSULOSIN A SOLIFENACIN</t>
  </si>
  <si>
    <t>197787</t>
  </si>
  <si>
    <t>URIZIA</t>
  </si>
  <si>
    <t>6MG/0,4MG TBL RET 100</t>
  </si>
  <si>
    <t>197782</t>
  </si>
  <si>
    <t>6MG/0,4MG TBL RET 30</t>
  </si>
  <si>
    <t>166760</t>
  </si>
  <si>
    <t>50MG TBL FLM 100(10X10)</t>
  </si>
  <si>
    <t>LAKTULOSA</t>
  </si>
  <si>
    <t>17191</t>
  </si>
  <si>
    <t>LACTULOSA BIOMEDICA</t>
  </si>
  <si>
    <t>667MG/ML SIR 500ML</t>
  </si>
  <si>
    <t>ANTIINFEKTIVA</t>
  </si>
  <si>
    <t>19047</t>
  </si>
  <si>
    <t>OFLOXACIN UNIMED PHARMA</t>
  </si>
  <si>
    <t>3MG/ML AUR/OPH GTT SOL 10ML</t>
  </si>
  <si>
    <t>45010</t>
  </si>
  <si>
    <t>AZITROMYCIN SANDOZ</t>
  </si>
  <si>
    <t>155686</t>
  </si>
  <si>
    <t>10MG TBL FLM 90</t>
  </si>
  <si>
    <t>INDOMETACIN</t>
  </si>
  <si>
    <t>93724</t>
  </si>
  <si>
    <t>INDOMETACIN BERLIN-CHEMIE</t>
  </si>
  <si>
    <t>100MG SUP 10</t>
  </si>
  <si>
    <t>KLÍŠŤOVÁ ENCEFALITIDA, INAKTIVOVANÝ CELÝ VIRUS</t>
  </si>
  <si>
    <t>215956</t>
  </si>
  <si>
    <t>FSME-IMMUN</t>
  </si>
  <si>
    <t>0,5ML INJ SUS ISP 1X0,5ML+J</t>
  </si>
  <si>
    <t>218886</t>
  </si>
  <si>
    <t>17187</t>
  </si>
  <si>
    <t>269</t>
  </si>
  <si>
    <t>5MG TBL NOB 20</t>
  </si>
  <si>
    <t>214604</t>
  </si>
  <si>
    <t>10MG TBL FLM 100</t>
  </si>
  <si>
    <t>85525</t>
  </si>
  <si>
    <t>AMOKSIKLAV 625 MG</t>
  </si>
  <si>
    <t>500MG/125MG TBL FLM 21</t>
  </si>
  <si>
    <t>STŘÍBRNÁ SŮL SULFADIAZINU, KOMBINACE</t>
  </si>
  <si>
    <t>14877</t>
  </si>
  <si>
    <t>IALUGEN PLUS</t>
  </si>
  <si>
    <t>2MG/G+10MG/G CRM 60G</t>
  </si>
  <si>
    <t>ACEKLOFENAK</t>
  </si>
  <si>
    <t>191729</t>
  </si>
  <si>
    <t>BIOFENAC</t>
  </si>
  <si>
    <t>100MG TBL FLM 20</t>
  </si>
  <si>
    <t>191730</t>
  </si>
  <si>
    <t>180988</t>
  </si>
  <si>
    <t>GENTADEX</t>
  </si>
  <si>
    <t>5MG/ML+1MG/ML OPH GTT SOL 1X5ML</t>
  </si>
  <si>
    <t>SODNÁ SŮL LEVOTHYROXINU</t>
  </si>
  <si>
    <t>147454</t>
  </si>
  <si>
    <t>ROSUVASTATIN</t>
  </si>
  <si>
    <t>148070</t>
  </si>
  <si>
    <t>ROSUCARD</t>
  </si>
  <si>
    <t>148074</t>
  </si>
  <si>
    <t>20MG TBL FLM 90</t>
  </si>
  <si>
    <t>BISOPROLOL</t>
  </si>
  <si>
    <t>94164</t>
  </si>
  <si>
    <t>CONCOR 5</t>
  </si>
  <si>
    <t>58425</t>
  </si>
  <si>
    <t>DOLMINA</t>
  </si>
  <si>
    <t>87076</t>
  </si>
  <si>
    <t>300MG CPS DUR 20</t>
  </si>
  <si>
    <t>FLUTIKASON-FUROÁT</t>
  </si>
  <si>
    <t>29816</t>
  </si>
  <si>
    <t>AVAMYS</t>
  </si>
  <si>
    <t>27,5MCG/VSTŘIK NAS SPR SUS 1X120DÁV</t>
  </si>
  <si>
    <t>216196</t>
  </si>
  <si>
    <t>250MG TBL FLM 14</t>
  </si>
  <si>
    <t>235811</t>
  </si>
  <si>
    <t>250MG/5ML POR GRA SUS 100ML</t>
  </si>
  <si>
    <t>LERKANIDIPIN</t>
  </si>
  <si>
    <t>169629</t>
  </si>
  <si>
    <t>10MG TBL FLM 100 II</t>
  </si>
  <si>
    <t>32720</t>
  </si>
  <si>
    <t>XYZAL</t>
  </si>
  <si>
    <t>5MG TBL FLM 50</t>
  </si>
  <si>
    <t>RIVAROXABAN</t>
  </si>
  <si>
    <t>168904</t>
  </si>
  <si>
    <t>XARELTO</t>
  </si>
  <si>
    <t>20MG TBL FLM 98 II</t>
  </si>
  <si>
    <t>TETRYZOLIN, KOMBINACE</t>
  </si>
  <si>
    <t>187418</t>
  </si>
  <si>
    <t>SPERSALLERG</t>
  </si>
  <si>
    <t>0,5MG/ML+0,4MG/ML OPH GTT SOL 10ML</t>
  </si>
  <si>
    <t>TOBRAMYCIN</t>
  </si>
  <si>
    <t>86264</t>
  </si>
  <si>
    <t>3MG/ML OPH GTT SOL 1X5ML</t>
  </si>
  <si>
    <t>225174</t>
  </si>
  <si>
    <t>3MG/G OPH UNG 3,5G</t>
  </si>
  <si>
    <t>225175</t>
  </si>
  <si>
    <t>5951</t>
  </si>
  <si>
    <t>875MG/125MG TBL FLM 14</t>
  </si>
  <si>
    <t>184245</t>
  </si>
  <si>
    <t>75MCG TBL NOB 100</t>
  </si>
  <si>
    <t>155685</t>
  </si>
  <si>
    <t>DYDROGESTERON A ESTROGEN</t>
  </si>
  <si>
    <t>215718</t>
  </si>
  <si>
    <t>FEMOSTON 1/10</t>
  </si>
  <si>
    <t>1MG+1MG/10MG TBL FLM 1X28</t>
  </si>
  <si>
    <t>HYDROKORTISON A ANTIBIOTIKA</t>
  </si>
  <si>
    <t>173197</t>
  </si>
  <si>
    <t>PIMAFUCORT</t>
  </si>
  <si>
    <t>10MG/G+10MG/G+3,5MG/G UNG 15G</t>
  </si>
  <si>
    <t>201970</t>
  </si>
  <si>
    <t>PAMYCON</t>
  </si>
  <si>
    <t>33000IU/2500IU DRM PLV SOL 1</t>
  </si>
  <si>
    <t>MEBENDAZOL</t>
  </si>
  <si>
    <t>122198</t>
  </si>
  <si>
    <t>VERMOX</t>
  </si>
  <si>
    <t>100MG TBL NOB 6</t>
  </si>
  <si>
    <t>12892</t>
  </si>
  <si>
    <t>100MG TBL NOB 30</t>
  </si>
  <si>
    <t>NATRIUM-PIKOSULFÁT, KOMBINACE</t>
  </si>
  <si>
    <t>207229</t>
  </si>
  <si>
    <t>CITRAFLEET</t>
  </si>
  <si>
    <t>10MG/3,5G/10,97G POR PLV SOL SCC 2</t>
  </si>
  <si>
    <t>EPINEFRIN</t>
  </si>
  <si>
    <t>233012</t>
  </si>
  <si>
    <t>EPIPEN JR.</t>
  </si>
  <si>
    <t>150MCG INJ SOL PEP 1X0,3ML</t>
  </si>
  <si>
    <t>155859</t>
  </si>
  <si>
    <t>SUMAMED</t>
  </si>
  <si>
    <t>BETAXOLOL</t>
  </si>
  <si>
    <t>49910</t>
  </si>
  <si>
    <t>LOKREN</t>
  </si>
  <si>
    <t>20MG TBL FLM 98</t>
  </si>
  <si>
    <t>132961</t>
  </si>
  <si>
    <t>BILASTIN</t>
  </si>
  <si>
    <t>148673</t>
  </si>
  <si>
    <t>XADOS</t>
  </si>
  <si>
    <t>FLUKONAZOL</t>
  </si>
  <si>
    <t>47439</t>
  </si>
  <si>
    <t>MYCOMAX</t>
  </si>
  <si>
    <t>150MG CPS DUR 3 I</t>
  </si>
  <si>
    <t>133049</t>
  </si>
  <si>
    <t>FLUCONAZOL AUROBINDO</t>
  </si>
  <si>
    <t>150MG CPS DUR 3</t>
  </si>
  <si>
    <t>KLOBETASOL</t>
  </si>
  <si>
    <t>49950</t>
  </si>
  <si>
    <t>DERMOVATE</t>
  </si>
  <si>
    <t>0,5MG/G CRM 25G</t>
  </si>
  <si>
    <t>13281</t>
  </si>
  <si>
    <t>15MG TBL NOB 20</t>
  </si>
  <si>
    <t>213480</t>
  </si>
  <si>
    <t>FRAXIPARINE FORTE</t>
  </si>
  <si>
    <t>19000IU/ML INJ SOL ISP 10X0,6ML</t>
  </si>
  <si>
    <t>12895</t>
  </si>
  <si>
    <t>100MG POR GRA SUS 30 I</t>
  </si>
  <si>
    <t>PIROXIKAM</t>
  </si>
  <si>
    <t>49503</t>
  </si>
  <si>
    <t>FLAMEXIN</t>
  </si>
  <si>
    <t>145574</t>
  </si>
  <si>
    <t>ROSUMOP</t>
  </si>
  <si>
    <t>20MG TBL FLM 100</t>
  </si>
  <si>
    <t>TAKROLIMUS</t>
  </si>
  <si>
    <t>29703</t>
  </si>
  <si>
    <t>ADVAGRAF</t>
  </si>
  <si>
    <t>0,5MG CPS PRO 30</t>
  </si>
  <si>
    <t>TELMISARTAN</t>
  </si>
  <si>
    <t>158198</t>
  </si>
  <si>
    <t>TELMISARTAN SANDOZ</t>
  </si>
  <si>
    <t>80MG TBL NOB 100</t>
  </si>
  <si>
    <t>TOLPERISON</t>
  </si>
  <si>
    <t>57525</t>
  </si>
  <si>
    <t>MYDOCALM</t>
  </si>
  <si>
    <t>150MG TBL FLM 30</t>
  </si>
  <si>
    <t>201131</t>
  </si>
  <si>
    <t>100MG/ML POR SOL 1X10ML+KAPÁTKO</t>
  </si>
  <si>
    <t>TRIMETAZIDIN</t>
  </si>
  <si>
    <t>178689</t>
  </si>
  <si>
    <t>PROTEVASC</t>
  </si>
  <si>
    <t>35MG TBL PRO 60</t>
  </si>
  <si>
    <t>KODEIN A PARACETAMOL</t>
  </si>
  <si>
    <t>87906</t>
  </si>
  <si>
    <t>KORYLAN</t>
  </si>
  <si>
    <t>325MG/28,73MG TBL NOB 10</t>
  </si>
  <si>
    <t>69189</t>
  </si>
  <si>
    <t>97186</t>
  </si>
  <si>
    <t>*2009</t>
  </si>
  <si>
    <t>*2037</t>
  </si>
  <si>
    <t>212294</t>
  </si>
  <si>
    <t>BUPRENORFIN MYLAN</t>
  </si>
  <si>
    <t>DESLORATADIN</t>
  </si>
  <si>
    <t>178682</t>
  </si>
  <si>
    <t>JOVESTO</t>
  </si>
  <si>
    <t>5MG TBL FLM 30 I</t>
  </si>
  <si>
    <t>21592</t>
  </si>
  <si>
    <t>4MG CPS PRO 60</t>
  </si>
  <si>
    <t>41737</t>
  </si>
  <si>
    <t>172790</t>
  </si>
  <si>
    <t>5MG CPS DUR 30X1</t>
  </si>
  <si>
    <t>184728</t>
  </si>
  <si>
    <t>50MG TBL FLM 20</t>
  </si>
  <si>
    <t>230411</t>
  </si>
  <si>
    <t>DOXYCYKLIN</t>
  </si>
  <si>
    <t>32953</t>
  </si>
  <si>
    <t>DOXYHEXAL</t>
  </si>
  <si>
    <t>100MG TBL NOB 10</t>
  </si>
  <si>
    <t>EKONAZOL</t>
  </si>
  <si>
    <t>59074</t>
  </si>
  <si>
    <t>PEVARYL</t>
  </si>
  <si>
    <t>10MG/G CRM 30G</t>
  </si>
  <si>
    <t>ERYTHROMYCIN, KOMBINACE</t>
  </si>
  <si>
    <t>173198</t>
  </si>
  <si>
    <t>ZINERYT</t>
  </si>
  <si>
    <t>40MG/ML+12MG/ML DRM PLQ SOL 1+1X70ML</t>
  </si>
  <si>
    <t>LOPERAMID</t>
  </si>
  <si>
    <t>192853</t>
  </si>
  <si>
    <t>LOPERON</t>
  </si>
  <si>
    <t>2MG CPS DUR 20 I</t>
  </si>
  <si>
    <t>160806</t>
  </si>
  <si>
    <t>PICOPREP</t>
  </si>
  <si>
    <t>10MG/3,5G/12G POR PLV SOL 2</t>
  </si>
  <si>
    <t>*2998</t>
  </si>
  <si>
    <t>112298</t>
  </si>
  <si>
    <t>ACIKLOVIR</t>
  </si>
  <si>
    <t>237620</t>
  </si>
  <si>
    <t>200MG TBL NOB 25</t>
  </si>
  <si>
    <t>219956</t>
  </si>
  <si>
    <t>ACYCLOSTAD</t>
  </si>
  <si>
    <t>50MG/G CRM 5G</t>
  </si>
  <si>
    <t>178675</t>
  </si>
  <si>
    <t>84700</t>
  </si>
  <si>
    <t>225168</t>
  </si>
  <si>
    <t>FEXOFENADIN</t>
  </si>
  <si>
    <t>164031</t>
  </si>
  <si>
    <t>FEXIGRA</t>
  </si>
  <si>
    <t>180MG TBL FLM 30</t>
  </si>
  <si>
    <t>BETAMETHASON</t>
  </si>
  <si>
    <t>19757</t>
  </si>
  <si>
    <t>0,5MG/G UNG 30G</t>
  </si>
  <si>
    <t>192219</t>
  </si>
  <si>
    <t>DIPROSALIC</t>
  </si>
  <si>
    <t>0,5MG/G+30MG/G UNG 15G</t>
  </si>
  <si>
    <t>215402</t>
  </si>
  <si>
    <t>0,5MG/G+20MG/G DRM SPR SOL 1X100ML</t>
  </si>
  <si>
    <t>BIMATOPROST</t>
  </si>
  <si>
    <t>203399</t>
  </si>
  <si>
    <t>BIMICAN</t>
  </si>
  <si>
    <t>0,3MG/ML OPH GTT SOL 3X3ML</t>
  </si>
  <si>
    <t>FYTOFARMAKA A ŽIVOČIŠNÉ PRODUKTY (ČESKÁ ATC SKUPINA)</t>
  </si>
  <si>
    <t>92085</t>
  </si>
  <si>
    <t>ROWATINEX</t>
  </si>
  <si>
    <t>CPS MOL 50</t>
  </si>
  <si>
    <t>OFLOXACIN</t>
  </si>
  <si>
    <t>55636</t>
  </si>
  <si>
    <t>OFLOXIN</t>
  </si>
  <si>
    <t>200MG TBL FLM 10</t>
  </si>
  <si>
    <t>231979</t>
  </si>
  <si>
    <t>RECTODELT</t>
  </si>
  <si>
    <t>30MG SUP 4</t>
  </si>
  <si>
    <t>*4032</t>
  </si>
  <si>
    <t>AMOXICILIN</t>
  </si>
  <si>
    <t>19751</t>
  </si>
  <si>
    <t>DUOMOX</t>
  </si>
  <si>
    <t>1000MG TBL SUS 14</t>
  </si>
  <si>
    <t>132524</t>
  </si>
  <si>
    <t>TRETINOIN, KOMBINACE</t>
  </si>
  <si>
    <t>231741</t>
  </si>
  <si>
    <t>ACNATAC</t>
  </si>
  <si>
    <t>10MG/G+0,25MG/G GEL 30G</t>
  </si>
  <si>
    <t>DESOGESTREL A ETHINYLESTRADIOL</t>
  </si>
  <si>
    <t>232221</t>
  </si>
  <si>
    <t>BELLVALYN</t>
  </si>
  <si>
    <t>0,15MG/0,02MG TBL FLM 3X28(21+7)</t>
  </si>
  <si>
    <t>21572</t>
  </si>
  <si>
    <t>24MG CPS PRO 60</t>
  </si>
  <si>
    <t>VÁPNÍK, KOMBINACE S VITAMINEM D A/NEBO JINÝMI LÉČIVY</t>
  </si>
  <si>
    <t>250725</t>
  </si>
  <si>
    <t>CALTRATE D3</t>
  </si>
  <si>
    <t>600MG/400IU TBL FLM 90</t>
  </si>
  <si>
    <t>148675</t>
  </si>
  <si>
    <t>20MG TBL NOB 50</t>
  </si>
  <si>
    <t>ESOMEPRAZOL</t>
  </si>
  <si>
    <t>147933</t>
  </si>
  <si>
    <t>EMANERA</t>
  </si>
  <si>
    <t>40MG CPS ETD 90 I</t>
  </si>
  <si>
    <t>MONTELUKAST</t>
  </si>
  <si>
    <t>140097</t>
  </si>
  <si>
    <t>CASTISPIR</t>
  </si>
  <si>
    <t>140104</t>
  </si>
  <si>
    <t>SÍRAN HOŘEČNATÝ</t>
  </si>
  <si>
    <t>499</t>
  </si>
  <si>
    <t>MAGNESIUM SULFURICUM BIOTIKA</t>
  </si>
  <si>
    <t>200MG/ML INJ SOL 5X10ML</t>
  </si>
  <si>
    <t>195351</t>
  </si>
  <si>
    <t>OMEPRAZOL FARMAX</t>
  </si>
  <si>
    <t>20MG CPS ETD 100</t>
  </si>
  <si>
    <t>KLINDAMYCIN, KOMBINACE</t>
  </si>
  <si>
    <t>169740</t>
  </si>
  <si>
    <t>DUAC</t>
  </si>
  <si>
    <t>10MG/G+50MG/G GEL 15G</t>
  </si>
  <si>
    <t>VITAMIN B1 V KOMBINACI S VITAMINEM B6 A/NEBO B12</t>
  </si>
  <si>
    <t>42475</t>
  </si>
  <si>
    <t>MILGAMMA</t>
  </si>
  <si>
    <t>50MG/250MCG TBL OBD 20</t>
  </si>
  <si>
    <t>187335</t>
  </si>
  <si>
    <t>10MG TBL FLM 98 I</t>
  </si>
  <si>
    <t>99600</t>
  </si>
  <si>
    <t>151314</t>
  </si>
  <si>
    <t>ESCITALOPRAM TEVA</t>
  </si>
  <si>
    <t>KODEIN</t>
  </si>
  <si>
    <t>220279</t>
  </si>
  <si>
    <t>KODEIN XANTIS</t>
  </si>
  <si>
    <t>30MG TBL NOB 10</t>
  </si>
  <si>
    <t>85142</t>
  </si>
  <si>
    <t>5MG TBL FLM 90</t>
  </si>
  <si>
    <t>201138</t>
  </si>
  <si>
    <t>TRAMAL RETARD</t>
  </si>
  <si>
    <t>100MG TBL PRO 30 II</t>
  </si>
  <si>
    <t>197407</t>
  </si>
  <si>
    <t>ESCITALOPRAM +PHARMA</t>
  </si>
  <si>
    <t>15222</t>
  </si>
  <si>
    <t>DALACIN</t>
  </si>
  <si>
    <t>20MG/G VAG CRM 40G+7APL</t>
  </si>
  <si>
    <t>NAPROXEN</t>
  </si>
  <si>
    <t>207253</t>
  </si>
  <si>
    <t>NALGESIN</t>
  </si>
  <si>
    <t>550MG TBL FLM 30</t>
  </si>
  <si>
    <t>198054</t>
  </si>
  <si>
    <t>SANVAL</t>
  </si>
  <si>
    <t>46621</t>
  </si>
  <si>
    <t>UNO</t>
  </si>
  <si>
    <t>150MG TBL PRO 20</t>
  </si>
  <si>
    <t>115715</t>
  </si>
  <si>
    <t>YAZ</t>
  </si>
  <si>
    <t>0,02MG/3MG TBL FLM 3X28</t>
  </si>
  <si>
    <t>LANSOPRAZOL</t>
  </si>
  <si>
    <t>17121</t>
  </si>
  <si>
    <t>LANZUL</t>
  </si>
  <si>
    <t>30MG CPS DUR 28</t>
  </si>
  <si>
    <t>17122</t>
  </si>
  <si>
    <t>30MG CPS DUR 56</t>
  </si>
  <si>
    <t>MEFENOXALON</t>
  </si>
  <si>
    <t>85656</t>
  </si>
  <si>
    <t>75023</t>
  </si>
  <si>
    <t>800MG/160MG TBL NOB 20</t>
  </si>
  <si>
    <t>241307</t>
  </si>
  <si>
    <t>13703</t>
  </si>
  <si>
    <t>204694</t>
  </si>
  <si>
    <t>TORVACARD NEO</t>
  </si>
  <si>
    <t>40MG TBL FLM 90</t>
  </si>
  <si>
    <t>BEKLOMETASON</t>
  </si>
  <si>
    <t>102423</t>
  </si>
  <si>
    <t>BECLOMET NASAL AQUA</t>
  </si>
  <si>
    <t>50MCG/DÁV NAS SPR SUS 1X23ML/200DÁV</t>
  </si>
  <si>
    <t>CIKLOPIROX</t>
  </si>
  <si>
    <t>76150</t>
  </si>
  <si>
    <t>BATRAFEN</t>
  </si>
  <si>
    <t>10MG/G CRM 20G</t>
  </si>
  <si>
    <t>CHONDROITIN-SULFÁT</t>
  </si>
  <si>
    <t>14821</t>
  </si>
  <si>
    <t>CONDROSULF</t>
  </si>
  <si>
    <t>800MG TBL FLM 30</t>
  </si>
  <si>
    <t>KYSELINA LISTOVÁ</t>
  </si>
  <si>
    <t>243014</t>
  </si>
  <si>
    <t>12891</t>
  </si>
  <si>
    <t>100MG TBL NOB 15</t>
  </si>
  <si>
    <t>NITROFURANTOIN</t>
  </si>
  <si>
    <t>207280</t>
  </si>
  <si>
    <t>FUROLIN</t>
  </si>
  <si>
    <t>PERINDOPRIL A AMLODIPIN</t>
  </si>
  <si>
    <t>124091</t>
  </si>
  <si>
    <t>5MG/5MG TBL NOB 90(3X30)</t>
  </si>
  <si>
    <t>TIAPRID</t>
  </si>
  <si>
    <t>165741</t>
  </si>
  <si>
    <t>TIAPRID PMCS</t>
  </si>
  <si>
    <t>100MG TBL NOB 50</t>
  </si>
  <si>
    <t>221183</t>
  </si>
  <si>
    <t>AMITRIPTYLIN</t>
  </si>
  <si>
    <t>87167</t>
  </si>
  <si>
    <t>AMITRIPTYLIN-SLOVAKOFARMA</t>
  </si>
  <si>
    <t>25MG TBL FLM 50</t>
  </si>
  <si>
    <t>230399</t>
  </si>
  <si>
    <t>AMITRIPTYLIN SLOVAKOFARMA</t>
  </si>
  <si>
    <t>40275</t>
  </si>
  <si>
    <t>25MG TBL NOB 50</t>
  </si>
  <si>
    <t>BISAKODYL</t>
  </si>
  <si>
    <t>96620</t>
  </si>
  <si>
    <t>BISACODYL-K</t>
  </si>
  <si>
    <t>5MG TBL OBD 105</t>
  </si>
  <si>
    <t>212307</t>
  </si>
  <si>
    <t>230409</t>
  </si>
  <si>
    <t>41824</t>
  </si>
  <si>
    <t>60MG TBL RET 60</t>
  </si>
  <si>
    <t>DULOXETIN</t>
  </si>
  <si>
    <t>28389</t>
  </si>
  <si>
    <t>CYMBALTA</t>
  </si>
  <si>
    <t>60MG CPS ETD 28</t>
  </si>
  <si>
    <t>134502</t>
  </si>
  <si>
    <t>124575</t>
  </si>
  <si>
    <t>100MCG/H TDR EMP 5</t>
  </si>
  <si>
    <t>122572</t>
  </si>
  <si>
    <t>155999</t>
  </si>
  <si>
    <t>50MCG/H TDR EMP 5 II</t>
  </si>
  <si>
    <t>40777</t>
  </si>
  <si>
    <t>600MG TBL FLM 50 I</t>
  </si>
  <si>
    <t>84399</t>
  </si>
  <si>
    <t>300MG CPS DUR 50</t>
  </si>
  <si>
    <t>150759</t>
  </si>
  <si>
    <t>GABANOX</t>
  </si>
  <si>
    <t>400MG CPS DUR 90</t>
  </si>
  <si>
    <t>150766</t>
  </si>
  <si>
    <t>300MG CPS DUR 90</t>
  </si>
  <si>
    <t>221056</t>
  </si>
  <si>
    <t>218238</t>
  </si>
  <si>
    <t>LOCOID 0,1% LOTION</t>
  </si>
  <si>
    <t>1MG/ML DRM SOL 30ML</t>
  </si>
  <si>
    <t>93723</t>
  </si>
  <si>
    <t>50MG SUP 10</t>
  </si>
  <si>
    <t>JINÁ ANTIHISTAMINIKA PRO SYSTÉMOVOU APLIKACI</t>
  </si>
  <si>
    <t>2479</t>
  </si>
  <si>
    <t>2MG TBL NOB 20</t>
  </si>
  <si>
    <t>KARBAMAZEPIN</t>
  </si>
  <si>
    <t>163754</t>
  </si>
  <si>
    <t>NEUROTOP RETARD 300</t>
  </si>
  <si>
    <t>300MG TBL PRO 50</t>
  </si>
  <si>
    <t>163877</t>
  </si>
  <si>
    <t>NEUROTOP</t>
  </si>
  <si>
    <t>200MG TBL NOB 50</t>
  </si>
  <si>
    <t>14958</t>
  </si>
  <si>
    <t>112562</t>
  </si>
  <si>
    <t>15MG TBL NOB 60</t>
  </si>
  <si>
    <t>METOPROLOL</t>
  </si>
  <si>
    <t>132559</t>
  </si>
  <si>
    <t>VASOCARDIN 50</t>
  </si>
  <si>
    <t>50MG TBL NOB 50</t>
  </si>
  <si>
    <t>146071</t>
  </si>
  <si>
    <t>MIRTAZAPIN MYLAN</t>
  </si>
  <si>
    <t>30MG POR TBL DIS 30</t>
  </si>
  <si>
    <t>164734</t>
  </si>
  <si>
    <t>30MG TBL PRO 30</t>
  </si>
  <si>
    <t>NAFTIDROFURYL</t>
  </si>
  <si>
    <t>66015</t>
  </si>
  <si>
    <t>ENELBIN</t>
  </si>
  <si>
    <t>100MG TBL PRO 100</t>
  </si>
  <si>
    <t>221170</t>
  </si>
  <si>
    <t>28213</t>
  </si>
  <si>
    <t>LYRICA</t>
  </si>
  <si>
    <t>50MG CPS DUR 56</t>
  </si>
  <si>
    <t>211504</t>
  </si>
  <si>
    <t>PRAGIOLA</t>
  </si>
  <si>
    <t>75MG CPS DUR 56</t>
  </si>
  <si>
    <t>209684</t>
  </si>
  <si>
    <t>PREGABALIN STADA</t>
  </si>
  <si>
    <t>211897</t>
  </si>
  <si>
    <t>PREGLENIX</t>
  </si>
  <si>
    <t>300MG CPS DUR 56</t>
  </si>
  <si>
    <t>210546</t>
  </si>
  <si>
    <t>75MG CPS DUR 84</t>
  </si>
  <si>
    <t>210595</t>
  </si>
  <si>
    <t>28216</t>
  </si>
  <si>
    <t>75MG CPS DUR 14</t>
  </si>
  <si>
    <t>186819</t>
  </si>
  <si>
    <t>PREGABALIN ACCORD</t>
  </si>
  <si>
    <t>173165</t>
  </si>
  <si>
    <t>PREGABALIN STADA ARZNEIMITTEL AG</t>
  </si>
  <si>
    <t>150MG CPS DUR 56</t>
  </si>
  <si>
    <t>207644</t>
  </si>
  <si>
    <t>PRELICA</t>
  </si>
  <si>
    <t>150MG CPS DUR 98</t>
  </si>
  <si>
    <t>239751</t>
  </si>
  <si>
    <t>211546</t>
  </si>
  <si>
    <t>300MG CPS DUR 84</t>
  </si>
  <si>
    <t>PRIMIDON</t>
  </si>
  <si>
    <t>18489</t>
  </si>
  <si>
    <t>LISKANTIN</t>
  </si>
  <si>
    <t>250MG TBL NOB 100</t>
  </si>
  <si>
    <t>SUMATRIPTAN</t>
  </si>
  <si>
    <t>234931</t>
  </si>
  <si>
    <t>SUMATRIPTAN MYLAN</t>
  </si>
  <si>
    <t>100MG TBL FLM 2</t>
  </si>
  <si>
    <t>219402</t>
  </si>
  <si>
    <t>SUMATRIPTAN AUROVITAS</t>
  </si>
  <si>
    <t>50MG TBL NOB 6</t>
  </si>
  <si>
    <t>59673</t>
  </si>
  <si>
    <t>TRALGIT SR 100</t>
  </si>
  <si>
    <t>100MG TBL PRO 50</t>
  </si>
  <si>
    <t>84262</t>
  </si>
  <si>
    <t>TRALGIT</t>
  </si>
  <si>
    <t>100MG/ML POR SOL 1X96ML+PUMPA</t>
  </si>
  <si>
    <t>216873</t>
  </si>
  <si>
    <t>200MG TBL PRO 30 III</t>
  </si>
  <si>
    <t>230438</t>
  </si>
  <si>
    <t>230445</t>
  </si>
  <si>
    <t>230437</t>
  </si>
  <si>
    <t>TRAZODON</t>
  </si>
  <si>
    <t>54094</t>
  </si>
  <si>
    <t>TRITTICO AC</t>
  </si>
  <si>
    <t>75MG TBL RET 30</t>
  </si>
  <si>
    <t>164888</t>
  </si>
  <si>
    <t>135422</t>
  </si>
  <si>
    <t>500MG/1000IU TBL MND 60</t>
  </si>
  <si>
    <t>135423</t>
  </si>
  <si>
    <t>500MG/1000IU TBL MND 90</t>
  </si>
  <si>
    <t>233698</t>
  </si>
  <si>
    <t>150MG CPS PRO 30</t>
  </si>
  <si>
    <t>233706</t>
  </si>
  <si>
    <t>150MG CPS PRO 90</t>
  </si>
  <si>
    <t>233727</t>
  </si>
  <si>
    <t>179333</t>
  </si>
  <si>
    <t>75MG/650MG TBL FLM 90 I</t>
  </si>
  <si>
    <t>138847</t>
  </si>
  <si>
    <t>37,5MG/325MG TBL FLM 90 I</t>
  </si>
  <si>
    <t>197863</t>
  </si>
  <si>
    <t>PALGOTAL</t>
  </si>
  <si>
    <t>75MG/650MG TBL FLM 30</t>
  </si>
  <si>
    <t>219801</t>
  </si>
  <si>
    <t>TRAMYLPA</t>
  </si>
  <si>
    <t>37,5MG/325MG TBL FLM 30 II</t>
  </si>
  <si>
    <t>109799</t>
  </si>
  <si>
    <t>ULTRACOD</t>
  </si>
  <si>
    <t>500MG/30MG TBL NOB 30</t>
  </si>
  <si>
    <t>JINÉ KAPILÁRY STABILIZUJÍCÍ LÁTKY</t>
  </si>
  <si>
    <t>202701</t>
  </si>
  <si>
    <t>AESCIN TEVA</t>
  </si>
  <si>
    <t>20MG TBL ENT 90</t>
  </si>
  <si>
    <t>234736</t>
  </si>
  <si>
    <t>NALOXEGOL</t>
  </si>
  <si>
    <t>210215</t>
  </si>
  <si>
    <t>25MG TBL FLM 30</t>
  </si>
  <si>
    <t>CIPROFLOXACIN</t>
  </si>
  <si>
    <t>15658</t>
  </si>
  <si>
    <t>CIPLOX</t>
  </si>
  <si>
    <t>DESMOPRESIN</t>
  </si>
  <si>
    <t>18566</t>
  </si>
  <si>
    <t>MINIRIN MELT</t>
  </si>
  <si>
    <t>120MCG POR LYO 30</t>
  </si>
  <si>
    <t>FESOTERODIN</t>
  </si>
  <si>
    <t>500369</t>
  </si>
  <si>
    <t>TOVIAZ</t>
  </si>
  <si>
    <t>8MG TBL PRO 84</t>
  </si>
  <si>
    <t>MIRABEGRON</t>
  </si>
  <si>
    <t>193802</t>
  </si>
  <si>
    <t>BETMIGA</t>
  </si>
  <si>
    <t>50MG TBL PRO 90</t>
  </si>
  <si>
    <t>191728</t>
  </si>
  <si>
    <t>100MG POR PLV SUS 20</t>
  </si>
  <si>
    <t>AMLODIPIN</t>
  </si>
  <si>
    <t>125066</t>
  </si>
  <si>
    <t>APO-AMLO</t>
  </si>
  <si>
    <t>5MG TBL NOB 100</t>
  </si>
  <si>
    <t>218835</t>
  </si>
  <si>
    <t>76152</t>
  </si>
  <si>
    <t>10MG/ML DRM SOL 20ML</t>
  </si>
  <si>
    <t>230415</t>
  </si>
  <si>
    <t>247409</t>
  </si>
  <si>
    <t>187350</t>
  </si>
  <si>
    <t>10MG TBL FLM 56 I</t>
  </si>
  <si>
    <t>19995</t>
  </si>
  <si>
    <t>GABAPENTIN TEVA</t>
  </si>
  <si>
    <t>400MG CPS DUR 50</t>
  </si>
  <si>
    <t>107189</t>
  </si>
  <si>
    <t>ELMETACIN</t>
  </si>
  <si>
    <t>8MG/ML DRM SPR SOL 1X100ML</t>
  </si>
  <si>
    <t>KANDESARTAN A DIURETIKA</t>
  </si>
  <si>
    <t>158993</t>
  </si>
  <si>
    <t>CANCOMBINO</t>
  </si>
  <si>
    <t>16MG/12,5MG TBL NOB 28 I</t>
  </si>
  <si>
    <t>KLOTRIMAZOL</t>
  </si>
  <si>
    <t>224964</t>
  </si>
  <si>
    <t>124343</t>
  </si>
  <si>
    <t>PERINDOPRIL A DIURETIKA</t>
  </si>
  <si>
    <t>122690</t>
  </si>
  <si>
    <t>PRESTARIUM NEO COMBI</t>
  </si>
  <si>
    <t>5MG/1,25MG TBL FLM 90(3X30)</t>
  </si>
  <si>
    <t>28223</t>
  </si>
  <si>
    <t>210526</t>
  </si>
  <si>
    <t>25MG CPS DUR 56</t>
  </si>
  <si>
    <t>RABEPRAZOL</t>
  </si>
  <si>
    <t>141960</t>
  </si>
  <si>
    <t>RAPOXOL</t>
  </si>
  <si>
    <t>234945</t>
  </si>
  <si>
    <t>50MG TBL FLM 6</t>
  </si>
  <si>
    <t>TAMOXIFEN</t>
  </si>
  <si>
    <t>58701</t>
  </si>
  <si>
    <t>TAMOXIFEN "EBEWE"</t>
  </si>
  <si>
    <t>10MG TBL NOB 100</t>
  </si>
  <si>
    <t>201128</t>
  </si>
  <si>
    <t>250995</t>
  </si>
  <si>
    <t>150MG TBL RET 45</t>
  </si>
  <si>
    <t>142083</t>
  </si>
  <si>
    <t>230402</t>
  </si>
  <si>
    <t>ARGOFAN</t>
  </si>
  <si>
    <t>150MG TBL PRO 30(3X10)</t>
  </si>
  <si>
    <t>198058</t>
  </si>
  <si>
    <t>201613</t>
  </si>
  <si>
    <t>ZALDIAR EFFERVESCENS</t>
  </si>
  <si>
    <t>37,5MG/325MG TBL EFF 10</t>
  </si>
  <si>
    <t>88217</t>
  </si>
  <si>
    <t>1,5MG TBL NOB 30</t>
  </si>
  <si>
    <t>200901</t>
  </si>
  <si>
    <t>XORIMAX</t>
  </si>
  <si>
    <t>26330</t>
  </si>
  <si>
    <t>AERIUS</t>
  </si>
  <si>
    <t>16031</t>
  </si>
  <si>
    <t>VOLTAREN</t>
  </si>
  <si>
    <t>50MG TBL ENT 20</t>
  </si>
  <si>
    <t>230583</t>
  </si>
  <si>
    <t>500MG TBL FLM 180</t>
  </si>
  <si>
    <t>172669</t>
  </si>
  <si>
    <t>VELMARI</t>
  </si>
  <si>
    <t>3MG/0,02MG TBL FLM 3X28</t>
  </si>
  <si>
    <t>KOMPLEX ŽELEZA S ISOMALTOSOU A KYSELINA LISTOVÁ</t>
  </si>
  <si>
    <t>16593</t>
  </si>
  <si>
    <t>MALTOFER FOL</t>
  </si>
  <si>
    <t>100MG/0,35MG TBL MND 30</t>
  </si>
  <si>
    <t>KYSELINA CHROMOGLYKANOVÁ</t>
  </si>
  <si>
    <t>163324</t>
  </si>
  <si>
    <t>ALLERGO-COMOD</t>
  </si>
  <si>
    <t>20MG/ML OPH GTT SOL 1X10ML</t>
  </si>
  <si>
    <t>METFORMIN</t>
  </si>
  <si>
    <t>208203</t>
  </si>
  <si>
    <t>SIOFOR</t>
  </si>
  <si>
    <t>500MG TBL FLM 120 II</t>
  </si>
  <si>
    <t>RUTOSID, KOMBINACE</t>
  </si>
  <si>
    <t>96303</t>
  </si>
  <si>
    <t>ASCORUTIN</t>
  </si>
  <si>
    <t>100MG/20MG TBL FLM 50</t>
  </si>
  <si>
    <t>212314</t>
  </si>
  <si>
    <t>104503</t>
  </si>
  <si>
    <t>MABRON RETARD</t>
  </si>
  <si>
    <t>200MG TBL PRO 60 I</t>
  </si>
  <si>
    <t>216863</t>
  </si>
  <si>
    <t>150MG TBL PRO 30 II</t>
  </si>
  <si>
    <t>192721</t>
  </si>
  <si>
    <t>POTRAVINY PRO ZVLÁŠTNÍ LÉKAŘSKÉ ÚČELY (PZLÚ) (ČESKÁ ATC SKUP</t>
  </si>
  <si>
    <t>33890</t>
  </si>
  <si>
    <t>FRESUBIN 2 KCAL CREME LESNÍ JAHODA</t>
  </si>
  <si>
    <t>15378</t>
  </si>
  <si>
    <t>5MG TBL NOB 90</t>
  </si>
  <si>
    <t>204670</t>
  </si>
  <si>
    <t>FUROSEMID</t>
  </si>
  <si>
    <t>IVABRADIN</t>
  </si>
  <si>
    <t>224671</t>
  </si>
  <si>
    <t>IVABRADIN TEVA</t>
  </si>
  <si>
    <t>5MG TBL FLM 56 KAL</t>
  </si>
  <si>
    <t>188850</t>
  </si>
  <si>
    <t>STACYL</t>
  </si>
  <si>
    <t>100MG TBL ENT 100</t>
  </si>
  <si>
    <t>145551</t>
  </si>
  <si>
    <t>RŮZNÉ JINÉ KOMBINACE ŽELEZA</t>
  </si>
  <si>
    <t>119654</t>
  </si>
  <si>
    <t>320MG/60MG TBL RET 100</t>
  </si>
  <si>
    <t>250994</t>
  </si>
  <si>
    <t>75MG TBL RET 45</t>
  </si>
  <si>
    <t>217254</t>
  </si>
  <si>
    <t>NEOCATE INFANT</t>
  </si>
  <si>
    <t>POR PLV SOL 1X400G</t>
  </si>
  <si>
    <t>ADAPALEN</t>
  </si>
  <si>
    <t>148011</t>
  </si>
  <si>
    <t>BELAKNE</t>
  </si>
  <si>
    <t>90957</t>
  </si>
  <si>
    <t>XANAX</t>
  </si>
  <si>
    <t>216146</t>
  </si>
  <si>
    <t>3MG TBL NOB 28</t>
  </si>
  <si>
    <t>198022</t>
  </si>
  <si>
    <t>BUPRENORPHINE ACTAVIS</t>
  </si>
  <si>
    <t>BUTYLSKOPOLAMINIUM</t>
  </si>
  <si>
    <t>225146</t>
  </si>
  <si>
    <t>10MG TBL OBD 20</t>
  </si>
  <si>
    <t>84895</t>
  </si>
  <si>
    <t>125MG TBL FLM 10</t>
  </si>
  <si>
    <t>18523</t>
  </si>
  <si>
    <t>250MG TBL FLM 10</t>
  </si>
  <si>
    <t>168838</t>
  </si>
  <si>
    <t>DASSELTA</t>
  </si>
  <si>
    <t>52335</t>
  </si>
  <si>
    <t>125122</t>
  </si>
  <si>
    <t>APO-DICLO SR 100</t>
  </si>
  <si>
    <t>100MG TBL RET 100</t>
  </si>
  <si>
    <t>89026</t>
  </si>
  <si>
    <t>DICLOFENAC AL</t>
  </si>
  <si>
    <t>50MG TBL ENT 100</t>
  </si>
  <si>
    <t>DOMPERIDON</t>
  </si>
  <si>
    <t>47271</t>
  </si>
  <si>
    <t>MOTILIUM</t>
  </si>
  <si>
    <t>155383</t>
  </si>
  <si>
    <t>LUNALDIN</t>
  </si>
  <si>
    <t>100MCG SLG TBL NOB 30</t>
  </si>
  <si>
    <t>155385</t>
  </si>
  <si>
    <t>200MCG SLG TBL NOB 30</t>
  </si>
  <si>
    <t>130812</t>
  </si>
  <si>
    <t>GORDIUS</t>
  </si>
  <si>
    <t>130810</t>
  </si>
  <si>
    <t>48404</t>
  </si>
  <si>
    <t>132984</t>
  </si>
  <si>
    <t>16444</t>
  </si>
  <si>
    <t>TEGRETOL CR</t>
  </si>
  <si>
    <t>200MG TBL PRO 50</t>
  </si>
  <si>
    <t>76654</t>
  </si>
  <si>
    <t>KETONAL RETARD</t>
  </si>
  <si>
    <t>215948</t>
  </si>
  <si>
    <t>0,25ML INJ SUS ISP 1X0,25ML+J</t>
  </si>
  <si>
    <t>132942</t>
  </si>
  <si>
    <t>IMODIUM</t>
  </si>
  <si>
    <t>2MG CPS DUR 20</t>
  </si>
  <si>
    <t>METOKLOPRAMID</t>
  </si>
  <si>
    <t>93104</t>
  </si>
  <si>
    <t>10MG TBL NOB 40</t>
  </si>
  <si>
    <t>207254</t>
  </si>
  <si>
    <t>550MG TBL FLM 50</t>
  </si>
  <si>
    <t>132991</t>
  </si>
  <si>
    <t>214526</t>
  </si>
  <si>
    <t>PARACETAMOL</t>
  </si>
  <si>
    <t>226434</t>
  </si>
  <si>
    <t>PARALEN</t>
  </si>
  <si>
    <t>235067</t>
  </si>
  <si>
    <t>PARACETAMOL STADA</t>
  </si>
  <si>
    <t>600MG POR PLV SOL SCC 10</t>
  </si>
  <si>
    <t>PARACETAMOL, KOMBINACE KROMĚ PSYCHOLEPTIK</t>
  </si>
  <si>
    <t>186252</t>
  </si>
  <si>
    <t>ATARALGIN</t>
  </si>
  <si>
    <t>325MG/130MG/70MG TBL NOB 50</t>
  </si>
  <si>
    <t>PAROXETIN</t>
  </si>
  <si>
    <t>107848</t>
  </si>
  <si>
    <t>APO-PAROX</t>
  </si>
  <si>
    <t>42591</t>
  </si>
  <si>
    <t>100MG SUP 4</t>
  </si>
  <si>
    <t>28217</t>
  </si>
  <si>
    <t>211881</t>
  </si>
  <si>
    <t>167735</t>
  </si>
  <si>
    <t>20MG/ML POR SOL 1X473ML</t>
  </si>
  <si>
    <t>211522</t>
  </si>
  <si>
    <t>211883</t>
  </si>
  <si>
    <t>210536</t>
  </si>
  <si>
    <t>186797</t>
  </si>
  <si>
    <t>211523</t>
  </si>
  <si>
    <t>150MG CPS DUR 90</t>
  </si>
  <si>
    <t>PROMETHAZIN</t>
  </si>
  <si>
    <t>207692</t>
  </si>
  <si>
    <t>216471</t>
  </si>
  <si>
    <t>CYCLO 3 FORT</t>
  </si>
  <si>
    <t>150MG/150MG/100MG CPS DUR 30 II</t>
  </si>
  <si>
    <t>196018</t>
  </si>
  <si>
    <t>METAMIZOL STADA</t>
  </si>
  <si>
    <t>500MG/ML POR GTT SOL 1X100ML</t>
  </si>
  <si>
    <t>119115</t>
  </si>
  <si>
    <t>SUMATRIPTAN ACTAVIS</t>
  </si>
  <si>
    <t>50MG TBL OBD 6 I</t>
  </si>
  <si>
    <t>152959</t>
  </si>
  <si>
    <t>TEZEO</t>
  </si>
  <si>
    <t>80MG TBL NOB 90</t>
  </si>
  <si>
    <t>THIETHYLPERAZIN</t>
  </si>
  <si>
    <t>9844</t>
  </si>
  <si>
    <t>6,5MG TBL OBD 50</t>
  </si>
  <si>
    <t>32083</t>
  </si>
  <si>
    <t>59672</t>
  </si>
  <si>
    <t>216870</t>
  </si>
  <si>
    <t>200MG TBL PRO 30 II</t>
  </si>
  <si>
    <t>104494</t>
  </si>
  <si>
    <t>150MG TBL PRO 60 I</t>
  </si>
  <si>
    <t>142080</t>
  </si>
  <si>
    <t>120370</t>
  </si>
  <si>
    <t>VELAXIN</t>
  </si>
  <si>
    <t>13818</t>
  </si>
  <si>
    <t>MILGAMMA N</t>
  </si>
  <si>
    <t>40MG/90MG/0,25MG CPS MOL 100</t>
  </si>
  <si>
    <t>237213</t>
  </si>
  <si>
    <t>ZOLPINOX</t>
  </si>
  <si>
    <t>FLUTIKASON, KOMBINACE</t>
  </si>
  <si>
    <t>231709</t>
  </si>
  <si>
    <t>DYMISTIN</t>
  </si>
  <si>
    <t>137MCG/50MCG NAS SPR SUS 1X23G</t>
  </si>
  <si>
    <t>209688</t>
  </si>
  <si>
    <t>DORETA PROLONG</t>
  </si>
  <si>
    <t>75MG/650MG TBL PRO 30 II</t>
  </si>
  <si>
    <t>209690</t>
  </si>
  <si>
    <t>75MG/650MG TBL PRO 60 II</t>
  </si>
  <si>
    <t>30902</t>
  </si>
  <si>
    <t>AKNEMYCIN PLUS</t>
  </si>
  <si>
    <t>40MG/G+0,25MG/G DRM SOL 25ML</t>
  </si>
  <si>
    <t>GUAIFENESIN</t>
  </si>
  <si>
    <t>246263</t>
  </si>
  <si>
    <t>GUAJACURAN</t>
  </si>
  <si>
    <t>200MG TBL OBD 50</t>
  </si>
  <si>
    <t>210216</t>
  </si>
  <si>
    <t>25MG TBL FLM 90</t>
  </si>
  <si>
    <t>*1004</t>
  </si>
  <si>
    <t>*9007</t>
  </si>
  <si>
    <t>9121000</t>
  </si>
  <si>
    <t>9131000</t>
  </si>
  <si>
    <t>*3017</t>
  </si>
  <si>
    <t>*2072</t>
  </si>
  <si>
    <t>18547</t>
  </si>
  <si>
    <t>KYSELINA TRANEXAMOVÁ</t>
  </si>
  <si>
    <t>42613</t>
  </si>
  <si>
    <t>EXACYL</t>
  </si>
  <si>
    <t>ROZPOUŠTĚDLA MOČOVÝCH KAMENŮ</t>
  </si>
  <si>
    <t>115527</t>
  </si>
  <si>
    <t>URALYT-U</t>
  </si>
  <si>
    <t>POR GRA SOL 1X280G</t>
  </si>
  <si>
    <t>75022</t>
  </si>
  <si>
    <t>800MG/160MG TBL NOB 10</t>
  </si>
  <si>
    <t>TRIAMCINOLON</t>
  </si>
  <si>
    <t>2828</t>
  </si>
  <si>
    <t>TRIAMCINOLON LÉČIVA</t>
  </si>
  <si>
    <t>1MG/G CRM 10G</t>
  </si>
  <si>
    <t>DARIFENACIN</t>
  </si>
  <si>
    <t>29031</t>
  </si>
  <si>
    <t>EMSELEX</t>
  </si>
  <si>
    <t>7,5MG TBL PRO 98 II</t>
  </si>
  <si>
    <t>29028</t>
  </si>
  <si>
    <t>7,5MG TBL PRO 28 II</t>
  </si>
  <si>
    <t>KVETIAPIN</t>
  </si>
  <si>
    <t>136324</t>
  </si>
  <si>
    <t>25MG TBL FLM 56</t>
  </si>
  <si>
    <t>243133</t>
  </si>
  <si>
    <t>125MCG TBL NOB 100 II</t>
  </si>
  <si>
    <t>243140</t>
  </si>
  <si>
    <t>150MCG TBL NOB 100 II</t>
  </si>
  <si>
    <t>SODNÁ SŮL LIOTHYRONINU</t>
  </si>
  <si>
    <t>185376</t>
  </si>
  <si>
    <t>CYNOMEL</t>
  </si>
  <si>
    <t>0,025MG TBL NOB 30</t>
  </si>
  <si>
    <t>132113</t>
  </si>
  <si>
    <t>10MG POR TBL DIS 30</t>
  </si>
  <si>
    <t>28839</t>
  </si>
  <si>
    <t>0,5MG/ML POR SOL 120ML+LŽ</t>
  </si>
  <si>
    <t>21731</t>
  </si>
  <si>
    <t>VERAL RETARD</t>
  </si>
  <si>
    <t>100MG TBL RET 30</t>
  </si>
  <si>
    <t>135928</t>
  </si>
  <si>
    <t>ESOPREX</t>
  </si>
  <si>
    <t>124569</t>
  </si>
  <si>
    <t>84401</t>
  </si>
  <si>
    <t>173420</t>
  </si>
  <si>
    <t>APO-GAB</t>
  </si>
  <si>
    <t>19986</t>
  </si>
  <si>
    <t>218236</t>
  </si>
  <si>
    <t>LOCOID 0,1%</t>
  </si>
  <si>
    <t>10843</t>
  </si>
  <si>
    <t>8MG CPS PRO 30</t>
  </si>
  <si>
    <t>21579</t>
  </si>
  <si>
    <t>16MG CPS PRO 30</t>
  </si>
  <si>
    <t>85256</t>
  </si>
  <si>
    <t>2,5MG/ML POR GTT SOL 1X10ML</t>
  </si>
  <si>
    <t>56993</t>
  </si>
  <si>
    <t>CODEIN SLOVAKOFARMA</t>
  </si>
  <si>
    <t>42952</t>
  </si>
  <si>
    <t>5MG TBL FLM 14</t>
  </si>
  <si>
    <t>LORATADIN</t>
  </si>
  <si>
    <t>14910</t>
  </si>
  <si>
    <t>FLONIDAN</t>
  </si>
  <si>
    <t>12894</t>
  </si>
  <si>
    <t>100MG POR GRA SUS 15 I</t>
  </si>
  <si>
    <t>27113</t>
  </si>
  <si>
    <t>150MG CPS DUR 112(2X56)</t>
  </si>
  <si>
    <t>28230</t>
  </si>
  <si>
    <t>186841</t>
  </si>
  <si>
    <t>SERTRALIN</t>
  </si>
  <si>
    <t>16052</t>
  </si>
  <si>
    <t>201133</t>
  </si>
  <si>
    <t>54237</t>
  </si>
  <si>
    <t>TRAMUNDIN RETARD</t>
  </si>
  <si>
    <t>11485</t>
  </si>
  <si>
    <t>INJ SOL 5X2ML</t>
  </si>
  <si>
    <t>FOSFOMYCIN</t>
  </si>
  <si>
    <t>213944</t>
  </si>
  <si>
    <t>URIFOS</t>
  </si>
  <si>
    <t>3G POR GRA SOL 1</t>
  </si>
  <si>
    <t>179368</t>
  </si>
  <si>
    <t>FOXIS</t>
  </si>
  <si>
    <t>37,5MG/325MG TBL FLM 60 I</t>
  </si>
  <si>
    <t>243135</t>
  </si>
  <si>
    <t>112MCG TBL NOB 100 II</t>
  </si>
  <si>
    <t>94234</t>
  </si>
  <si>
    <t>200MG TBL OBD 30</t>
  </si>
  <si>
    <t>223014</t>
  </si>
  <si>
    <t>TRAMADOL A DEXKETOPROFEN</t>
  </si>
  <si>
    <t>173246</t>
  </si>
  <si>
    <t>SKUDEXA</t>
  </si>
  <si>
    <t>75MG/25MG TBL FLM 15 III</t>
  </si>
  <si>
    <t>BUPROPION</t>
  </si>
  <si>
    <t>239537</t>
  </si>
  <si>
    <t>ELONTRIL</t>
  </si>
  <si>
    <t>300MG TBL RET 30</t>
  </si>
  <si>
    <t>245188</t>
  </si>
  <si>
    <t>INDAPAMID</t>
  </si>
  <si>
    <t>151949</t>
  </si>
  <si>
    <t>2,5MG CPS DUR 100</t>
  </si>
  <si>
    <t>191880</t>
  </si>
  <si>
    <t>INDAPAMID PMCS</t>
  </si>
  <si>
    <t>2,5MG TBL NOB 100</t>
  </si>
  <si>
    <t>TELMISARTAN A AMLODIPIN</t>
  </si>
  <si>
    <t>167852</t>
  </si>
  <si>
    <t>80MG/5MG TBL NOB 28</t>
  </si>
  <si>
    <t>180083</t>
  </si>
  <si>
    <t>320MCG/9MCG INH PLV 3X60DÁV</t>
  </si>
  <si>
    <t>KANDESARTAN A AMLODIPIN</t>
  </si>
  <si>
    <t>231474</t>
  </si>
  <si>
    <t>CARAMLO</t>
  </si>
  <si>
    <t>16MG/5MG TBL NOB 98</t>
  </si>
  <si>
    <t>MESALAZIN</t>
  </si>
  <si>
    <t>86616</t>
  </si>
  <si>
    <t>PENTASA SLOW RELEASE TABLETS 500 MG</t>
  </si>
  <si>
    <t>500MG TBL PRO 100</t>
  </si>
  <si>
    <t>LEVETIRACETAM</t>
  </si>
  <si>
    <t>25837</t>
  </si>
  <si>
    <t>KEPPRA</t>
  </si>
  <si>
    <t>FORMOTEROL A BEKLOMETASON</t>
  </si>
  <si>
    <t>184377</t>
  </si>
  <si>
    <t>COMBAIR</t>
  </si>
  <si>
    <t>100MCG/6MCG/DÁV INH SOL PSS 180DÁV</t>
  </si>
  <si>
    <t>55427</t>
  </si>
  <si>
    <t>TAFEN NASAL</t>
  </si>
  <si>
    <t>50MCG NAS SPR SUS 200DÁV</t>
  </si>
  <si>
    <t>MUPIROCIN</t>
  </si>
  <si>
    <t>90778</t>
  </si>
  <si>
    <t>BACTROBAN</t>
  </si>
  <si>
    <t>20MG/G UNG 15G</t>
  </si>
  <si>
    <t>192999</t>
  </si>
  <si>
    <t>198016</t>
  </si>
  <si>
    <t>27899</t>
  </si>
  <si>
    <t>163023</t>
  </si>
  <si>
    <t>100MCG/H TDR EMP 5 II</t>
  </si>
  <si>
    <t>167793</t>
  </si>
  <si>
    <t>PECFENT</t>
  </si>
  <si>
    <t>100MCG/VSTŘIK NAS SPR SOL 4X1,55ML/32VSTŘIK</t>
  </si>
  <si>
    <t>PENTOXIFYLIN</t>
  </si>
  <si>
    <t>230398</t>
  </si>
  <si>
    <t>AGAPURIN</t>
  </si>
  <si>
    <t>400MG TBL PRO 100</t>
  </si>
  <si>
    <t>27111</t>
  </si>
  <si>
    <t>75MG CPS DUR 112(2X56)</t>
  </si>
  <si>
    <t>211875</t>
  </si>
  <si>
    <t>3550</t>
  </si>
  <si>
    <t>201125</t>
  </si>
  <si>
    <t>50MG CPS DUR 20 I</t>
  </si>
  <si>
    <t>207639</t>
  </si>
  <si>
    <t>100MG TBL PRO 30 I</t>
  </si>
  <si>
    <t>PYRIDOSTIGMINIUM</t>
  </si>
  <si>
    <t>136398</t>
  </si>
  <si>
    <t>MESTINON</t>
  </si>
  <si>
    <t>60MG TBL OBD 150</t>
  </si>
  <si>
    <t>132802</t>
  </si>
  <si>
    <t>212610</t>
  </si>
  <si>
    <t>DULOXETIN +PHARMA</t>
  </si>
  <si>
    <t>60MG CPS ETD 30</t>
  </si>
  <si>
    <t>210704</t>
  </si>
  <si>
    <t>PREGABALIN MYLAN</t>
  </si>
  <si>
    <t>186821</t>
  </si>
  <si>
    <t>243453</t>
  </si>
  <si>
    <t>500MG TBL FLM 50</t>
  </si>
  <si>
    <t>133321</t>
  </si>
  <si>
    <t>TRAMADOL AUROVITAS</t>
  </si>
  <si>
    <t>50MG CPS DUR 20</t>
  </si>
  <si>
    <t>24986</t>
  </si>
  <si>
    <t>OLWEXYA</t>
  </si>
  <si>
    <t>150MG CPS PRO 28</t>
  </si>
  <si>
    <t>BENFOTIAMIN</t>
  </si>
  <si>
    <t>85315</t>
  </si>
  <si>
    <t>BENFOGAMMA</t>
  </si>
  <si>
    <t>50MG TBL OBD 100</t>
  </si>
  <si>
    <t>243143</t>
  </si>
  <si>
    <t>FORTECORTIN</t>
  </si>
  <si>
    <t>186189</t>
  </si>
  <si>
    <t>OLFEN SR</t>
  </si>
  <si>
    <t>100MG CPS PRO 20</t>
  </si>
  <si>
    <t>25431</t>
  </si>
  <si>
    <t>30MG CPS ETD 7</t>
  </si>
  <si>
    <t>218909</t>
  </si>
  <si>
    <t>GRIMODIN</t>
  </si>
  <si>
    <t>300MG CPS DUR 80</t>
  </si>
  <si>
    <t>46980</t>
  </si>
  <si>
    <t>NYSTATIN, KOMBINACE</t>
  </si>
  <si>
    <t>41146</t>
  </si>
  <si>
    <t>500MG/200000IU VAG CPS MOL 12</t>
  </si>
  <si>
    <t>209682</t>
  </si>
  <si>
    <t>211488</t>
  </si>
  <si>
    <t>210717</t>
  </si>
  <si>
    <t>150MG CPS DUR 100</t>
  </si>
  <si>
    <t>PSEUDOEFEDRIN, KOMBINACE</t>
  </si>
  <si>
    <t>216104</t>
  </si>
  <si>
    <t>CLARINASE REPETABS</t>
  </si>
  <si>
    <t>5MG/120MG TBL PRO 14</t>
  </si>
  <si>
    <t>216736</t>
  </si>
  <si>
    <t>500MG TBL NOB 60</t>
  </si>
  <si>
    <t>237210</t>
  </si>
  <si>
    <t>TOPIRAMÁT</t>
  </si>
  <si>
    <t>15834</t>
  </si>
  <si>
    <t>TOPAMAX</t>
  </si>
  <si>
    <t>25MG TBL FLM 28</t>
  </si>
  <si>
    <t>233683</t>
  </si>
  <si>
    <t>109797</t>
  </si>
  <si>
    <t>500MG/30MG TBL NOB 10</t>
  </si>
  <si>
    <t>PROGESTERON</t>
  </si>
  <si>
    <t>236903</t>
  </si>
  <si>
    <t>PROGESTERON BESINS</t>
  </si>
  <si>
    <t>200MG VAG CPS MOL 15</t>
  </si>
  <si>
    <t>BETAHISTIN</t>
  </si>
  <si>
    <t>229648</t>
  </si>
  <si>
    <t>BETASERC</t>
  </si>
  <si>
    <t>24MG TBL NOB 50</t>
  </si>
  <si>
    <t>134503</t>
  </si>
  <si>
    <t>150781</t>
  </si>
  <si>
    <t>100MG CPS DUR 90</t>
  </si>
  <si>
    <t>221098</t>
  </si>
  <si>
    <t>210716</t>
  </si>
  <si>
    <t>24737</t>
  </si>
  <si>
    <t>TRAMADOL SANDOZ RETARD</t>
  </si>
  <si>
    <t>115562</t>
  </si>
  <si>
    <t>233672</t>
  </si>
  <si>
    <t>247209</t>
  </si>
  <si>
    <t>PREDNISON AVMC</t>
  </si>
  <si>
    <t>LETROZOL</t>
  </si>
  <si>
    <t>138854</t>
  </si>
  <si>
    <t>TROZEL</t>
  </si>
  <si>
    <t>2,5MG TBL FLM 30</t>
  </si>
  <si>
    <t>158945</t>
  </si>
  <si>
    <t>BUDENOFALK UNO</t>
  </si>
  <si>
    <t>9MG GRA ENT 60</t>
  </si>
  <si>
    <t>KYSELINA URSODEOXYCHOLOVÁ</t>
  </si>
  <si>
    <t>91017</t>
  </si>
  <si>
    <t>URSOFALK</t>
  </si>
  <si>
    <t>250MG CPS DUR 100</t>
  </si>
  <si>
    <t>CINCHOKAIN</t>
  </si>
  <si>
    <t>214596</t>
  </si>
  <si>
    <t>FAKTU</t>
  </si>
  <si>
    <t>50MG/G+10MG/G RCT UNG 20G</t>
  </si>
  <si>
    <t>ETAMSYLÁT</t>
  </si>
  <si>
    <t>40538</t>
  </si>
  <si>
    <t>DICYNONE</t>
  </si>
  <si>
    <t>500MG CPS DUR 30</t>
  </si>
  <si>
    <t>25365</t>
  </si>
  <si>
    <t>RIFAXIMIN</t>
  </si>
  <si>
    <t>225543</t>
  </si>
  <si>
    <t>200MG TBL FLM 28</t>
  </si>
  <si>
    <t>SILIKONY</t>
  </si>
  <si>
    <t>130720</t>
  </si>
  <si>
    <t>45998</t>
  </si>
  <si>
    <t>1,5MIU TBL FLM 30</t>
  </si>
  <si>
    <t>99366</t>
  </si>
  <si>
    <t>AMOKSIKLAV 457 MG/5 ML</t>
  </si>
  <si>
    <t>400MG/5ML+57MG/5ML POR PLV SUS 70ML</t>
  </si>
  <si>
    <t>13808</t>
  </si>
  <si>
    <t>250MG CPS DUR 100 I</t>
  </si>
  <si>
    <t>AVOKÁDOVÝ A SÓJOVÝ OLEJ, NEZMÝDELNITELNÉ</t>
  </si>
  <si>
    <t>216478</t>
  </si>
  <si>
    <t>PIASCLEDINE 300</t>
  </si>
  <si>
    <t>CPS DUR 30</t>
  </si>
  <si>
    <t>ANTIBIOTIKA V KOMBINACI S OSTATNÍMI LÉČIVY</t>
  </si>
  <si>
    <t>1077</t>
  </si>
  <si>
    <t>OPHTHALMO-FRAMYKOIN COMP.</t>
  </si>
  <si>
    <t>ESTRIOL</t>
  </si>
  <si>
    <t>215976</t>
  </si>
  <si>
    <t>GYNOFLOR</t>
  </si>
  <si>
    <t>50MG/0,03MG VAG TBL 2X6</t>
  </si>
  <si>
    <t>215708</t>
  </si>
  <si>
    <t>BETASERC 24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</si>
  <si>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</si>
  <si>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</si>
  <si>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</si>
  <si>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</si>
  <si>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</si>
  <si>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N03AX16 - PREGABALIN</t>
  </si>
  <si>
    <t>N02AE01 - BUPRENORFIN</t>
  </si>
  <si>
    <t>N06AX21 - DULOXETIN</t>
  </si>
  <si>
    <t>N02AJ13 - TRAMADOL A PARACETAMOL</t>
  </si>
  <si>
    <t>C09BA05 - RAMIPRIL A DIURETIKA</t>
  </si>
  <si>
    <t>A03FA07 - ITOPRIDUM</t>
  </si>
  <si>
    <t>R06AX27 - DESLORATADIN</t>
  </si>
  <si>
    <t>N05AH04 - KVETIAPIN</t>
  </si>
  <si>
    <t>N02CC01 - SUMATRIPTAN</t>
  </si>
  <si>
    <t>A02BC05 - ESOMEPRAZOL</t>
  </si>
  <si>
    <t>R01AD05 - BUDESONID</t>
  </si>
  <si>
    <t>J01FA10 - AZITHROMYCIN</t>
  </si>
  <si>
    <t>R03AK07 - FORMOTEROL A BUDESONID</t>
  </si>
  <si>
    <t>N07CA01 - BETAHISTIN</t>
  </si>
  <si>
    <t>N06AX11 - MIRTAZAPIN</t>
  </si>
  <si>
    <t>L02BG04 - LETROZOL</t>
  </si>
  <si>
    <t>L02BA01 - TAMOXIFEN</t>
  </si>
  <si>
    <t>M01AC06 - MELOXIKAM</t>
  </si>
  <si>
    <t>A02BC03 - LANSOPRAZOL</t>
  </si>
  <si>
    <t>R01AD09 - MOMETASON</t>
  </si>
  <si>
    <t>C01EB15 - TRIMETAZIDIN</t>
  </si>
  <si>
    <t>R03AK08 - FORMOTEROL A BEKLOMETASON</t>
  </si>
  <si>
    <t>C01EB17 - IVABRADIN</t>
  </si>
  <si>
    <t>N06BX18 - VINPOCETIN</t>
  </si>
  <si>
    <t>C01BC03 - PROPAFENON</t>
  </si>
  <si>
    <t>A10BA02 - METFORMIN</t>
  </si>
  <si>
    <t>R06AX13 - LORATADIN</t>
  </si>
  <si>
    <t>B01AF02 - APIXABAN</t>
  </si>
  <si>
    <t>N02AJ06 - KODEIN A PARACETAMOL</t>
  </si>
  <si>
    <t>R03AK06 - SALMETEROL A FLUTIKASON</t>
  </si>
  <si>
    <t>G04CA02 - TAMSULOSIN</t>
  </si>
  <si>
    <t>N06AB04 - CITALOPRAM</t>
  </si>
  <si>
    <t>A03FA07</t>
  </si>
  <si>
    <t>M01AC06</t>
  </si>
  <si>
    <t>N02AA05</t>
  </si>
  <si>
    <t>N02AE01</t>
  </si>
  <si>
    <t>N02CC01</t>
  </si>
  <si>
    <t>N03AX16</t>
  </si>
  <si>
    <t>N06AX11</t>
  </si>
  <si>
    <t>R03AK06</t>
  </si>
  <si>
    <t>N02AJ13</t>
  </si>
  <si>
    <t>G04CA02</t>
  </si>
  <si>
    <t>L02BG04</t>
  </si>
  <si>
    <t>L02BA01</t>
  </si>
  <si>
    <t>R03AK07</t>
  </si>
  <si>
    <t>C01EB15</t>
  </si>
  <si>
    <t>J01FA10</t>
  </si>
  <si>
    <t>N02AJ06</t>
  </si>
  <si>
    <t>A10BA02</t>
  </si>
  <si>
    <t>R06AX27</t>
  </si>
  <si>
    <t>N06AB04</t>
  </si>
  <si>
    <t>A02BC03</t>
  </si>
  <si>
    <t>R01AD09</t>
  </si>
  <si>
    <t>C01EB17</t>
  </si>
  <si>
    <t>N06AX21</t>
  </si>
  <si>
    <t>N05AH04</t>
  </si>
  <si>
    <t>N07CA01</t>
  </si>
  <si>
    <t>B01AF02</t>
  </si>
  <si>
    <t>R06AX13</t>
  </si>
  <si>
    <t>C09BA05</t>
  </si>
  <si>
    <t>N06BX18</t>
  </si>
  <si>
    <t>C01BC03</t>
  </si>
  <si>
    <t>A02BC05</t>
  </si>
  <si>
    <t>R03AK08</t>
  </si>
  <si>
    <t>R01AD05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</si>
  <si>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</si>
  <si>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</si>
  <si>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</si>
  <si>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</si>
  <si>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</si>
  <si>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</si>
  <si>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</si>
  <si>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</si>
  <si>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</si>
  <si>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</si>
  <si>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</si>
  <si>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</si>
  <si>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</si>
  <si>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</si>
  <si>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</si>
  <si>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</si>
  <si>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</si>
  <si>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</si>
  <si>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</si>
  <si>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</si>
  <si>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</si>
  <si>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</si>
  <si>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ZT438</t>
  </si>
  <si>
    <t>Fixace pro upevnÄ›nĂ­ katetru  PAJUNK FixoCath, bal. Ăˇ 10 ks PAJ:001151-37Z</t>
  </si>
  <si>
    <t>ZA471</t>
  </si>
  <si>
    <t>NĂˇplast curaplast poinjekÄŤnĂ­ bal. Ăˇ 250 ks 30625</t>
  </si>
  <si>
    <t>ZI599</t>
  </si>
  <si>
    <t>NĂˇplast curapor 10 x   8 cm 32913 ( 22121,  nĂˇhrada za cosmopor )</t>
  </si>
  <si>
    <t>ZA571</t>
  </si>
  <si>
    <t>Set sterilnĂ­ pro anestezii Mediset 4706312</t>
  </si>
  <si>
    <t>ZA593</t>
  </si>
  <si>
    <t>Tampon sterilnĂ­ stĂˇÄŤenĂ˝ 20 x 20 cm / 5 ks 28003+</t>
  </si>
  <si>
    <t>50115060</t>
  </si>
  <si>
    <t>ZPr - ostatní (Z503)</t>
  </si>
  <si>
    <t>ZQ248</t>
  </si>
  <si>
    <t>HadiÄŤka spojovacĂ­ HS 1,8 x 450 mm LL DEPH free 2200 045 ND</t>
  </si>
  <si>
    <t>ZT435</t>
  </si>
  <si>
    <t>Kanyla pro nervosvalovou blokĂˇdu PAJUNK SonoTAP, 21G x 110 mm, Facet, jednorĂˇzovĂˇ, bal. Ăˇ 10 ks PAJ:1185-3F110</t>
  </si>
  <si>
    <t>ZD808</t>
  </si>
  <si>
    <t>Kanyla venĂłznĂ­ perifernĂ­ vasofix 22G modrĂˇ s injekÄŤnĂ­m portem, safety 4269098S-01</t>
  </si>
  <si>
    <t>ZT436</t>
  </si>
  <si>
    <t>Set pro nervosvalovou blokĂˇdu  PAJUNK PlexoLong NanoLine,  vel. 19G x 150 mm SPROTTE SPECIAL tip, katetr 20G x 50 cm,  bal. Ăˇ 10 ks PAJ:511156-31B</t>
  </si>
  <si>
    <t>ZT437</t>
  </si>
  <si>
    <t>Set pro nervosvalovou blokĂˇdu se stimulaÄŤnĂ­m katetrem  PAJUNK  Stimulong Sono NanoLine, Tuochy tip,  vel. 18G x 100mm, bal. Ăˇ 10 ks PAJ:521157-32C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</si>
  <si>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</si>
  <si>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</si>
  <si>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</si>
  <si>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</si>
  <si>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</si>
  <si>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</si>
  <si>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</si>
  <si>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</si>
  <si>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ZK799</t>
  </si>
  <si>
    <t>ZĂˇtka combi ÄŤervenĂˇ 4495101</t>
  </si>
  <si>
    <t>50115065</t>
  </si>
  <si>
    <t>ZPr - vpichovací materiál (Z530)</t>
  </si>
  <si>
    <t>ZC251</t>
  </si>
  <si>
    <t>Jehla 20G 150 mm active tip 10 mm (SMK-C15-10) bal. Ăˇ 10 ks SMK-S1510-20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</si>
  <si>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</si>
  <si>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</si>
  <si>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</si>
  <si>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</si>
  <si>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</si>
  <si>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</si>
  <si>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</si>
  <si>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</si>
  <si>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ZB259</t>
  </si>
  <si>
    <t>Jehla RF radiofrekvenÄŤnĂ­ 22 G 100 mm active tip 5 mm, bal. Ăˇ 10 ks, SMK-S1005-22</t>
  </si>
  <si>
    <t>ZR991</t>
  </si>
  <si>
    <t>Jehla RF radiofrekvenÄŤnĂ­, k radiofrekvenÄŤnĂ­mu generĂˇtoru  NEUROTHERM NT 1100, 20G/100mm, zakĹ™ivenĂˇ, jednorĂˇzovĂˇ, bal. Ăˇ 10 ks SMK-C1010-20</t>
  </si>
  <si>
    <t>ZA868</t>
  </si>
  <si>
    <t>Jehla sterican 23 G 0,6 x 80 mm modrĂˇ bal. Ăˇ 100 ks 4665635</t>
  </si>
  <si>
    <t>ZQ554</t>
  </si>
  <si>
    <t>Jehla stimulaÄŤnĂ­ Ultraplex 360, 22G, 0,70 x 50 mm bal. Ăˇ 25 ks 4892605-01</t>
  </si>
  <si>
    <t>ZQ555</t>
  </si>
  <si>
    <t>Jehla stimulaÄŤnĂ­ Ultraplex 360, 22G, 0,70 x 80 mm bal. Ăˇ 25 ks 4892608-01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</si>
  <si>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</si>
  <si>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</si>
  <si>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</si>
  <si>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</si>
  <si>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</si>
  <si>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</si>
  <si>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ZT243</t>
  </si>
  <si>
    <t>Rukavice vyĹˇetĹ™ovacĂ­ latex nesterilnĂ­  bez pudru r-d-santex anatomic PF prodlouĹľenĂ© 280 mm vel. 8,5 (L,XL) bal. Ăˇ 100 ks RD10247085</t>
  </si>
  <si>
    <t>ZT082</t>
  </si>
  <si>
    <t>Rukavice vyĹˇetĹ™ovacĂ­ nitril nesterilnĂ­ modrĂ© vel. L bal. Ăˇ 100 ks SM-L-nitril-VGlove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</si>
  <si>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</si>
  <si>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</si>
  <si>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</si>
  <si>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</si>
  <si>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</si>
  <si>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</si>
  <si>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</si>
  <si>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</si>
  <si>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</si>
  <si>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</si>
  <si>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</si>
  <si>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</si>
  <si>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</si>
  <si>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</si>
  <si>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</si>
  <si>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</si>
  <si>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DG395</t>
  </si>
  <si>
    <t>DiagnostickĂˇ souprava AB0 set monoklonĂˇlnĂ­ na 30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</si>
  <si>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</si>
  <si>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</si>
  <si>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</si>
  <si>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</si>
  <si>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</si>
  <si>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</si>
  <si>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</si>
  <si>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</si>
  <si>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</si>
  <si>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</si>
  <si>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</si>
  <si>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</si>
  <si>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</si>
  <si>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</si>
  <si>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</si>
  <si>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</si>
  <si>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</si>
  <si>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</si>
  <si>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DB942</t>
  </si>
  <si>
    <t>MEMBRĂNOVĂ SOUPRAVA pCO2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</si>
  <si>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</si>
  <si>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</si>
  <si>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</si>
  <si>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</si>
  <si>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</si>
  <si>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</si>
  <si>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</si>
  <si>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</si>
  <si>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DA001</t>
  </si>
  <si>
    <t>PROUZKY DIAPHAN pro samotestovĂˇnĂ­ 50ks</t>
  </si>
  <si>
    <t>DA002</t>
  </si>
  <si>
    <t>PROUZKY TETRAPHAN DIA  KATALOGO</t>
  </si>
  <si>
    <t>DH263</t>
  </si>
  <si>
    <t>Termo papĂ­r (8ks)</t>
  </si>
  <si>
    <t>DC634</t>
  </si>
  <si>
    <t>THB KALIBRAÄŚNĂŤ ROZTOK,S7770</t>
  </si>
  <si>
    <t>50115040</t>
  </si>
  <si>
    <t>laboratorní materiál (Z505)</t>
  </si>
  <si>
    <t>ZC048</t>
  </si>
  <si>
    <t>Miska tĹ™ecĂ­ drsnĂˇ 211a/0 6,0 cm JIZE211A/0</t>
  </si>
  <si>
    <t>ZC081</t>
  </si>
  <si>
    <t>MoÄŤomÄ›r bez teplomÄ›ru 710363</t>
  </si>
  <si>
    <t>ZC052</t>
  </si>
  <si>
    <t>TlouÄŤek drsnĂ˝ 24 x 115 mm JIZE213A/1</t>
  </si>
  <si>
    <t>ZC584</t>
  </si>
  <si>
    <t>VĂˇlec odmÄ›rnĂ˝ vysokĂ˝ 100 ml, B, bĂ­lĂˇ grad. VTRB632432141130</t>
  </si>
  <si>
    <t>ZA583</t>
  </si>
  <si>
    <t>ÄŚtvereÄŤky desinfekÄŤnĂ­ Webcol 3,5 x 3,5 cm 70% Ăˇ 4000 ks 6818-1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</si>
  <si>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</si>
  <si>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</si>
  <si>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</si>
  <si>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 3300MWA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</si>
  <si>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</si>
  <si>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</si>
  <si>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</si>
  <si>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</si>
  <si>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</si>
  <si>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</si>
  <si>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</si>
  <si>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</si>
  <si>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</si>
  <si>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</si>
  <si>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ZA539</t>
  </si>
  <si>
    <t>Kompresa NT 10 x 10 cm nesterilnĂ­ 06103</t>
  </si>
  <si>
    <t>ZA464</t>
  </si>
  <si>
    <t>Kompresa NT 10 x 10 cm/2 ks sterilnĂ­ 26520</t>
  </si>
  <si>
    <t>ZC845</t>
  </si>
  <si>
    <t>Kompresa NT 10 x 20 cm/5 ks sterilnĂ­ 26621</t>
  </si>
  <si>
    <t>ZC854</t>
  </si>
  <si>
    <t>Kompresa NT 7,5 x 7,5 cm/2 ks sterilnĂ­ 26510</t>
  </si>
  <si>
    <t>ZA643</t>
  </si>
  <si>
    <t>Kompresa vliwasoft 10 x 20 nesterilnĂ­ Ăˇ 100 ks 12070</t>
  </si>
  <si>
    <t>ZB400</t>
  </si>
  <si>
    <t>KrĂ©m cavilon ochrannĂ˝ bariĂ©rovĂ˝ Ăˇ 92 g bal. Ăˇ 12 ks 3392G</t>
  </si>
  <si>
    <t>ZD599</t>
  </si>
  <si>
    <t>KrytĂ­ atrauman 7,5 x 10 cm bal. Ăˇ 10 ks 499513</t>
  </si>
  <si>
    <t>KrytĂ­ cavilon krĂ©m ochrannĂ˝ bariĂ©rovĂ˝ nedrĂˇĹľdivĂ˝ film Ăˇ 92 g bal. Ăˇ 12 ks 3392G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</si>
  <si>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</si>
  <si>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</si>
  <si>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</si>
  <si>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</si>
  <si>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</si>
  <si>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</si>
  <si>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</si>
  <si>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</si>
  <si>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ZA627</t>
  </si>
  <si>
    <t>KrytĂ­ granuflex extra thin 5 x 10 cm Ăˇ 10 ks 0021661 187959</t>
  </si>
  <si>
    <t>ZC843</t>
  </si>
  <si>
    <t>KrytĂ­ hemostatickĂ© gelitacel 5 x 7 cm GC-507 bal. Ăˇ 15 ks 742532 - dlouhodobĂ˝ vĂ˝padek</t>
  </si>
  <si>
    <t>ZB085</t>
  </si>
  <si>
    <t>KrytĂ­ hemostatickĂ© standard 5 x 7,50 cm bal. Ăˇ 12 ks 1903GB</t>
  </si>
  <si>
    <t>ZN200</t>
  </si>
  <si>
    <t>KrytĂ­ hemostatickĂ© traumacel new dent kostky bal. Ăˇ 50 ks 10115</t>
  </si>
  <si>
    <t>ZA544</t>
  </si>
  <si>
    <t>KrytĂ­ inadine nepĹ™ilnavĂ© 5,0 x 5,0 cm 1/10 SYS01481EE</t>
  </si>
  <si>
    <t>ZA547</t>
  </si>
  <si>
    <t>KrytĂ­ inadine nepĹ™ilnavĂ© 9,5 x 9,5 cm 1/10 SYS01512EE</t>
  </si>
  <si>
    <t>ZO430</t>
  </si>
  <si>
    <t>KrytĂ­ Lavanid 2 roztok 0,04% Polyhexanid 1000 ml bal. Ăˇ 6 ks 014227</t>
  </si>
  <si>
    <t>ZF042</t>
  </si>
  <si>
    <t>KrytĂ­ mastnĂ˝ tyl jelonet 10 x 10 cm Ăˇ 10 ks 7404</t>
  </si>
  <si>
    <t>ZL853</t>
  </si>
  <si>
    <t>KrytĂ­ mastnĂ˝ tyl jelonet 10 x 40 cm Ăˇ 10 ks 7459</t>
  </si>
  <si>
    <t>ZM334</t>
  </si>
  <si>
    <t>KrytĂ­ pooperaÄŤnĂ­ a fixaÄŤnĂ­ s absorpÄŤnĂ­ pÄ›nou OPSITE Post-Op Visible omyvatelnĂ© prĹŻhlednĂ© vel. 20 x 10 cm bal. Ăˇ 20 ks 66800138</t>
  </si>
  <si>
    <t>ZK404</t>
  </si>
  <si>
    <t>KrytĂ­ prontosan roztok 350 ml 400416</t>
  </si>
  <si>
    <t>ZO128</t>
  </si>
  <si>
    <t>KrytĂ­ roztok k vĂ˝plachu a ÄŤiĹˇtÄ›nĂ­ ran ActiMaris Sensitiv 1000 ml 3098119</t>
  </si>
  <si>
    <t>ZQ513</t>
  </si>
  <si>
    <t>KrytĂ­ silikonovĂ© pÄ›novĂ© mepilex border heel 22 x 23 cm bal. Ăˇ 6 ks 282750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</si>
  <si>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</si>
  <si>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</si>
  <si>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</si>
  <si>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</si>
  <si>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</si>
  <si>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</si>
  <si>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</si>
  <si>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</si>
  <si>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</si>
  <si>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</si>
  <si>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ZF423</t>
  </si>
  <si>
    <t>KrytĂ­ suprasorb F 10 x 10 cm role nesterilnĂ­ foliovĂ˝ obvaz 20468</t>
  </si>
  <si>
    <t>ZA492</t>
  </si>
  <si>
    <t>KrytĂ­ suprasorb H 10 x 10 cm hydrokoloidnĂ­ standard bal. Ăˇ 10 ks (20403) 108830</t>
  </si>
  <si>
    <t>ZC702</t>
  </si>
  <si>
    <t>KrytĂ­ tegaderm   6,0 cm x  7,0 cm bal. Ăˇ 100 ks 1624W</t>
  </si>
  <si>
    <t>ZA324</t>
  </si>
  <si>
    <t>KrytĂ­ tegaderm 10,0 cm x 12,0 cm bal. Ăˇ 50 ks 1626W</t>
  </si>
  <si>
    <t>ZA507</t>
  </si>
  <si>
    <t>KrytĂ­ tegaderm 8,5 cm x 10,5 cm bal. Ăˇ 50 ks s vĂ˝Ĺ™ezem 1635</t>
  </si>
  <si>
    <t>KrytĂ­ tegaderm 8,5 cm x 10,5 cm bal. Ăˇ 50 ks s vĂ˝Ĺ™ezem 1635 - nĂˇhrada ZQ158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</si>
  <si>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</si>
  <si>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</si>
  <si>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</si>
  <si>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</si>
  <si>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</si>
  <si>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</si>
  <si>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ZD770</t>
  </si>
  <si>
    <t>KrytĂ­ tubifast 7,5 x 10 m 2438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</si>
  <si>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</si>
  <si>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</si>
  <si>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</si>
  <si>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</si>
  <si>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</si>
  <si>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</si>
  <si>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</si>
  <si>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</si>
  <si>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</si>
  <si>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</si>
  <si>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ZN438</t>
  </si>
  <si>
    <t>NĂˇplast fixaÄŤnĂ­ s ochranou kapsou pro dialyzaÄŤnĂ­ katĂ©try B â€“ pore 16 x 6 cm bal. Ăˇ 60 ks (1230115302) 1230115303</t>
  </si>
  <si>
    <t>ZA418</t>
  </si>
  <si>
    <t>NĂˇplast metaline pod TS 8 x 9 cm 23094</t>
  </si>
  <si>
    <t>ZD332</t>
  </si>
  <si>
    <t>NĂˇplast microfoam 2,50 cm x 5,00 m bal. Ăˇ 12 ks 1528-1</t>
  </si>
  <si>
    <t>ZH011</t>
  </si>
  <si>
    <t>NĂˇplast micropore 1,25 cm x 9,14 m bal. Ăˇ 24 ks 1530-0</t>
  </si>
  <si>
    <t>ZS112</t>
  </si>
  <si>
    <t>NĂˇplast micropore 2,50 cm x 9,10 m bal. Ăˇ 12 ks 1530-1</t>
  </si>
  <si>
    <t>ZA450</t>
  </si>
  <si>
    <t>NĂˇplast omniplast 1,25 cm x 9,1 m bal. Ăˇ 24 ks 9004520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</si>
  <si>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</si>
  <si>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</si>
  <si>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</si>
  <si>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</si>
  <si>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</si>
  <si>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</si>
  <si>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</si>
  <si>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</si>
  <si>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</si>
  <si>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</si>
  <si>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ZA542</t>
  </si>
  <si>
    <t>NĂˇplast wet pruf voduvzd. 1,25 cm x 9,14 m bal. Ăˇ 24 ks 3063C - ukonÄŤenĂˇ vĂ˝roba</t>
  </si>
  <si>
    <t>ZN478</t>
  </si>
  <si>
    <t>Obinadlo elastickĂ© universal 10 cm x 5 m 1323100313</t>
  </si>
  <si>
    <t>ZN476</t>
  </si>
  <si>
    <t>Obinadlo elastickĂ© universal 15 cm x 5 m 1323100315</t>
  </si>
  <si>
    <t>ZA330</t>
  </si>
  <si>
    <t>Obinadlo fixa crep   8 cm x 4 m 1323100103</t>
  </si>
  <si>
    <t>ZA331</t>
  </si>
  <si>
    <t>Obinadlo fixa crep 10 cm x 4 m 1323100104</t>
  </si>
  <si>
    <t>ZA338</t>
  </si>
  <si>
    <t>Obinadlo hydrofilnĂ­   6 cm x   5 m 13005</t>
  </si>
  <si>
    <t>ZA425</t>
  </si>
  <si>
    <t>Obinadlo hydrofilnĂ­ 10 cm x   5 m 13007</t>
  </si>
  <si>
    <t>ZL995</t>
  </si>
  <si>
    <t>Obinadlo hyrofilnĂ­ sterilnĂ­  6 cm x 5 m  004310190</t>
  </si>
  <si>
    <t>ZL996</t>
  </si>
  <si>
    <t>Obinadlo hyrofilnĂ­ sterilnĂ­  8 cm x 5 m  004310182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</si>
  <si>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</si>
  <si>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</si>
  <si>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</si>
  <si>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</si>
  <si>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</si>
  <si>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</si>
  <si>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ZJ384</t>
  </si>
  <si>
    <t>Set na malĂ© zĂˇkroky sterilnĂ­ pro centrĂˇlnĂ­ ĹľilnĂ­ katetrizaci Steriset bal. Ăˇ 12 ks 42001174 - OBJEDNĂVAT 2 balenĂ­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</si>
  <si>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</si>
  <si>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</si>
  <si>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</si>
  <si>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</si>
  <si>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</si>
  <si>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</si>
  <si>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ZA637</t>
  </si>
  <si>
    <t>Set sterilnĂ­ subclavia ARO karton Ăˇ 20 ks 41024</t>
  </si>
  <si>
    <t>Set sterilnĂ­ subclavia ARO karton Ăˇ 30 ks 41024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</si>
  <si>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</si>
  <si>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</si>
  <si>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</si>
  <si>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</si>
  <si>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</si>
  <si>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</si>
  <si>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</si>
  <si>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</si>
  <si>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ZP168</t>
  </si>
  <si>
    <t>AdaptĂ©r CO2 IRMA jednorĂˇzovĂ˝ k plicnĂ­mu ventilĂˇtoru MONNAL T75 bal. Ăˇ 5 ks KB020300-5</t>
  </si>
  <si>
    <t>ZF510</t>
  </si>
  <si>
    <t>AdaptĂ©r metal 65250</t>
  </si>
  <si>
    <t>ZB772</t>
  </si>
  <si>
    <t>AdaptĂ©r Vacuette pĹ™echodka luer 450070</t>
  </si>
  <si>
    <t>ZI953</t>
  </si>
  <si>
    <t>Ambuvak pro dospÄ›lĂ© vak 1,6 l komplet (maska 4 a 5, hadiÄŤka, rezervoĂˇr) 48.010.55.004</t>
  </si>
  <si>
    <t>ZK693</t>
  </si>
  <si>
    <t>Aquapak - sterilnĂ­ voda 1070 ml + adaptĂ©r (teplĂˇ nebulizace - maska) bal. 10 ks 404128</t>
  </si>
  <si>
    <t>ZE178</t>
  </si>
  <si>
    <t>Aquapak - sterilnĂ­ voda 340 ml bez adaptĂ©ru bal. Ăˇ 20 ks 400301</t>
  </si>
  <si>
    <t>ZC751</t>
  </si>
  <si>
    <t>ÄŚepelka skalpelovĂˇ 11 BB511</t>
  </si>
  <si>
    <t>ZC753</t>
  </si>
  <si>
    <t>ÄŚepelka skalpelovĂˇ 20 BB520</t>
  </si>
  <si>
    <t>ZC754</t>
  </si>
  <si>
    <t>ÄŚepelka skalpelovĂˇ 21 BB521</t>
  </si>
  <si>
    <t>ZP170</t>
  </si>
  <si>
    <t>ÄŚidlo vĂ˝dechovĂ© jednorĂˇzovĂ© k plicnĂ­mu ventilĂˇtoru MONNAL T7560 bal. Ăˇ 5 ks (pro obj. 1 kus KY632500) KY664500</t>
  </si>
  <si>
    <t>ZD212</t>
  </si>
  <si>
    <t>BrĂ˝le kyslĂ­kovĂ© pro dospÄ›lĂ© 1,8 m standard 1161000/L</t>
  </si>
  <si>
    <t>ZN618</t>
  </si>
  <si>
    <t>BrĂ˝le kyslĂ­kovĂ© pro dospÄ›lĂ© 210 cm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</si>
  <si>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</si>
  <si>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</si>
  <si>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</si>
  <si>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</si>
  <si>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</si>
  <si>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</si>
  <si>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</si>
  <si>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</si>
  <si>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</si>
  <si>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</si>
  <si>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</si>
  <si>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</si>
  <si>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</si>
  <si>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</si>
  <si>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ZG916</t>
  </si>
  <si>
    <t>Elektroda neutrĂˇlnĂ­ bipolĂˇrnĂ­ pro dospÄ›lĂ© Ăˇ 100 ks 2510</t>
  </si>
  <si>
    <t>ZD945</t>
  </si>
  <si>
    <t>Filtr antibakteriĂˇlnĂ­ a virovĂ˝ 1344000S</t>
  </si>
  <si>
    <t>Filtr antibakteriĂˇlnĂ­ a virovĂ˝ 1344000S  - nahrazeno ZB253</t>
  </si>
  <si>
    <t>ZE465</t>
  </si>
  <si>
    <t>Filtr antibakteriĂˇlnĂ­ a virovĂ˝ se spojkou 1544351</t>
  </si>
  <si>
    <t>ZC586</t>
  </si>
  <si>
    <t>Filtr H-V kompaktnĂ­ kombinovanĂ˝ sterilnĂ­ pĹ™Ă­mĂ˝ Ăˇ 25 ks 19401</t>
  </si>
  <si>
    <t>ZE572</t>
  </si>
  <si>
    <t>Filtr hydrofobnĂ­ k pĹ™Ă­str.multifiltrate CiCa, bal.Ăˇ 100 ks, F00007580(5015911)</t>
  </si>
  <si>
    <t>ZB253</t>
  </si>
  <si>
    <t>Filtr iso-gard bakteriĂˇlnĂ­ virovĂ˝ ÄŤistĂ˝ bal. Ăˇ 25 ks 19212</t>
  </si>
  <si>
    <t>ZB295</t>
  </si>
  <si>
    <t>Filtr iso-gard hepa ÄŤistĂ˝ bal. Ăˇ 20 ks (6 dennĂ­) 28012</t>
  </si>
  <si>
    <t>ZA738</t>
  </si>
  <si>
    <t>Filtr mini spike zelenĂ˝ 4550242</t>
  </si>
  <si>
    <t>ZB271</t>
  </si>
  <si>
    <t>Filtr perifix 0,2MY bal. Ăˇ 25 ks 4515501</t>
  </si>
  <si>
    <t>ZC777</t>
  </si>
  <si>
    <t>Filtr sacĂ­ MSF 271-022-001</t>
  </si>
  <si>
    <t>ZD839</t>
  </si>
  <si>
    <t>Fonendoskop jednostrannĂ˝ Typ - SCHWESTERN, zelenĂ˝ 76.001.00.002</t>
  </si>
  <si>
    <t>ZB075</t>
  </si>
  <si>
    <t>HadiÄŤka kyslĂ­kovĂˇ 2 m s koncovkami (OS/40) H-103007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</si>
  <si>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</si>
  <si>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</si>
  <si>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</si>
  <si>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</si>
  <si>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</si>
  <si>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</si>
  <si>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ZB414</t>
  </si>
  <si>
    <t>Kanyla ET 6,0 s manĹľetou 9460E</t>
  </si>
  <si>
    <t>ZA842</t>
  </si>
  <si>
    <t>Kanyla ET 6,5 s manĹľetou 9465E</t>
  </si>
  <si>
    <t>ZB449</t>
  </si>
  <si>
    <t>Kanyla ET 7,0 s manĹľetou 9570E</t>
  </si>
  <si>
    <t>ZE373</t>
  </si>
  <si>
    <t>Kanyla ET 7,5 se sĂˇnĂ­m nad manĹľetou SACETT I.D. bal. Ăˇ 10 ks 100/189/075</t>
  </si>
  <si>
    <t>ZF196</t>
  </si>
  <si>
    <t>Kanyla ET 8,0 se sĂˇnĂ­m nad manĹľetou SACETT I.D. bal. Ăˇ 10 ks 100/189/080</t>
  </si>
  <si>
    <t>ZE374</t>
  </si>
  <si>
    <t>Kanyla ET 8,5 se sĂˇnĂ­m nad manĹľetou SACETT I.D. bal. Ăˇ 10 ks 100/189/085</t>
  </si>
  <si>
    <t>ZB389</t>
  </si>
  <si>
    <t>Kanyla ET 9,0 s manĹľetou bal. Ăˇ 10 ks 9590E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</si>
  <si>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</si>
  <si>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</si>
  <si>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</si>
  <si>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</si>
  <si>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ZH871</t>
  </si>
  <si>
    <t>Kanyla TS 10,0 s manĹľetou bal. Ăˇ 10 ks 100/800/100</t>
  </si>
  <si>
    <t>ZA116</t>
  </si>
  <si>
    <t>Kanyla TS 10,0 s manĹľetou bal. Ăˇ 2 ks 100/523/100</t>
  </si>
  <si>
    <t>ZH335</t>
  </si>
  <si>
    <t>Kanyla TS 7,0 s manĹľetou bal. Ăˇ 2 ks 100/523/070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</si>
  <si>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</si>
  <si>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</si>
  <si>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</si>
  <si>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</si>
  <si>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</si>
  <si>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</si>
  <si>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ZN704</t>
  </si>
  <si>
    <t>Kanyla TS 8,0 s manĹľetou TTS Portex Bivona silikonovĂˇ armovanĂˇ HYPEREFLEX  67HA80</t>
  </si>
  <si>
    <t>ZC982</t>
  </si>
  <si>
    <t>Kanyla TS 8,5 s manĹľetou bal. Ăˇ 10 ks 100/860/085</t>
  </si>
  <si>
    <t>ZD071</t>
  </si>
  <si>
    <t>Kanyla TS 9,0 s manĹľetou bal. Ăˇ 10 ks 100/860/090 suctionaid</t>
  </si>
  <si>
    <t>ZB263</t>
  </si>
  <si>
    <t>Kanyla TS 9,0 s manĹľetou bal. Ăˇ 2 ks 100/523/090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</si>
  <si>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</si>
  <si>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</si>
  <si>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</si>
  <si>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</si>
  <si>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ZR229</t>
  </si>
  <si>
    <t>Kanyla venĂłznĂ­ perifernĂ­ introcan 3 rĹŻĹľovĂˇ 20G SAFETY, PUR dĂ©lka 64 mm, prĹŻm. katetru 1,1 mm, prĹŻtok 51 ml/min, sterilnĂ­, bal. Ăˇ 50 ks 4251621-01</t>
  </si>
  <si>
    <t>ZR228</t>
  </si>
  <si>
    <t>Kanyla venĂłznĂ­ perifernĂ­ introcan 3 zelenĂˇ 18G SAFETY, PUR dĂ©lka 64 mm, prĹŻm. katetru 1,3 mm, prĹŻtok 85 ml/min, sterilnĂ­, bal. Ăˇ 50 ks 4251620-01</t>
  </si>
  <si>
    <t>ZD980</t>
  </si>
  <si>
    <t>Kanyla venĂłznĂ­ perifernĂ­ vasofix 18G zelenĂˇ s injekÄŤnĂ­m portem, safety 4269136S-01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</si>
  <si>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</si>
  <si>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</si>
  <si>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</si>
  <si>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</si>
  <si>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</si>
  <si>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</si>
  <si>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</si>
  <si>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</si>
  <si>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ZC744</t>
  </si>
  <si>
    <t>Katetr moÄŤovĂ˝ tiemann 16Ch s balonkem 5/10 ml bal. Ăˇ 12 ks 9816-02</t>
  </si>
  <si>
    <t>ZK884</t>
  </si>
  <si>
    <t>Kohout trojcestnĂ˝ discofix modrĂ˝ 4095111</t>
  </si>
  <si>
    <t>ZR183</t>
  </si>
  <si>
    <t>Kompresa Sunmed TR Closure Band stĹ™Ă­kaÄŤka s aretacĂ­, hemostatickĂ˝m nastavitelnĂ˝m pĂˇsem, kompr. balonkem a chlopniÄŤkou, small size, 23,5 cm, SM-TB-SS-TP</t>
  </si>
  <si>
    <t>ZR162</t>
  </si>
  <si>
    <t>Kompresa Sunmed TR Closure Band stĹ™Ă­kaÄŤka s aretacĂ­, hemostatickĂ˝m nastavitelnĂ˝m pĂˇsem, kompr. balonkem a chlopniÄŤkou. large size, 26 cm,  SM-TB-LS-TP</t>
  </si>
  <si>
    <t>ZK735</t>
  </si>
  <si>
    <t>Konektor bezjehlovĂ˝ caresite bal. Ăˇ 200 ks dohodnutĂˇ cena 10,- KÄŤ bez DPH 415122</t>
  </si>
  <si>
    <t>ZM085</t>
  </si>
  <si>
    <t>Konektor bezjehlovĂ˝ k vakĹŻm Viaflo SPIKE bal. Ăˇ 30 ks EMC3482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</si>
  <si>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</si>
  <si>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</si>
  <si>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</si>
  <si>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</si>
  <si>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</si>
  <si>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</si>
  <si>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</si>
  <si>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</si>
  <si>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</si>
  <si>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</si>
  <si>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</si>
  <si>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</si>
  <si>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</si>
  <si>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</si>
  <si>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ZM405</t>
  </si>
  <si>
    <t>Kontejner ze styrofoamu na pĹ™epravu zkumavek kompletnĂ­ bal. Ăˇ 6 ks 95.1123</t>
  </si>
  <si>
    <t>Kontejner+ lopatka 30 ml nesterilnĂ­ FLME25133</t>
  </si>
  <si>
    <t>ZQ895</t>
  </si>
  <si>
    <t>Kyveta CO2 k plicnĂ­mu ventilĂˇtoru Hamilton G5, pro dospÄ›lĂ©/dÄ›ti, jednorĂˇzovĂˇ bal. Ăˇ 10 ks 6063-00, 281719</t>
  </si>
  <si>
    <t>ZB103</t>
  </si>
  <si>
    <t>LĂˇhev k odsĂˇvaÄŤce flovac 2l hadice 1,8 m 000-036-021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</si>
  <si>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</si>
  <si>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</si>
  <si>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</si>
  <si>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</si>
  <si>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</si>
  <si>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</si>
  <si>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ZT240</t>
  </si>
  <si>
    <t>LĹľĂ­ce laryngoskopickĂˇ Spectrum LOPro S3 vel. 3 GG0574-0194</t>
  </si>
  <si>
    <t>ZA728</t>
  </si>
  <si>
    <t>Lopatka ĂşstnĂ­ dĹ™evÄ›nĂˇ lĂ©kaĹ™skĂˇ nesterilnĂ­ bal. Ăˇ 100 ks 1320100655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</si>
  <si>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</si>
  <si>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</si>
  <si>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</si>
  <si>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</si>
  <si>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ZB496</t>
  </si>
  <si>
    <t>Matice pĹ™evleÄŤnĂˇ k prĹŻtokomÄ›ru 0-23-0141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</si>
  <si>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</si>
  <si>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</si>
  <si>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</si>
  <si>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</si>
  <si>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ZT766</t>
  </si>
  <si>
    <t>NĂˇdoba dezinfekÄŤnĂ­ plastovĂˇ  5,0 l vÄŤetnÄ› sĂ­ta a vĂ­ka 550 x 200 x 120 mm BODE980057</t>
  </si>
  <si>
    <t>ZT765</t>
  </si>
  <si>
    <t>NĂˇdoba dezinfekÄŤnĂ­ plastovĂˇ 3 l vÄŤetnÄ› sĂ­ta a vĂ­ka 300 x 200 x 110 mm BODE980060</t>
  </si>
  <si>
    <t>ZT767</t>
  </si>
  <si>
    <t>NĂˇdoba dezinfekÄŤnĂ­ plastovĂˇ s vĂ­kem 10,0 l vÄŤetnÄ› sĂ­ta a vĂ­ka 390 x 290 x 170 mm BODE980059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</si>
  <si>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</si>
  <si>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</si>
  <si>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</si>
  <si>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</si>
  <si>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ZA897</t>
  </si>
  <si>
    <t>NĹŻĹľ na stehy sterilnĂ­  krĂˇtkĂ˝ bal. Ăˇ 100 ks 11.000.00.010</t>
  </si>
  <si>
    <t>ZT602</t>
  </si>
  <si>
    <t>NĹŻĹľky chirurgickĂ© - dĂ©lka 13,0 cm, hrotnatĂ©, rovnĂ© 22-019</t>
  </si>
  <si>
    <t>ZT598</t>
  </si>
  <si>
    <t>NĹŻĹľky chirurgickĂ© - dĂ©lka 15,5 cm, hrotnatĂ©, rovnĂ© 22-021</t>
  </si>
  <si>
    <t>ZT604</t>
  </si>
  <si>
    <t>NĹŻĹľky ChirurgickĂ© - dĂ©lka 15,5 cm, hrotnatotupĂ©, zahnutĂ© 22-035</t>
  </si>
  <si>
    <t>ZS184</t>
  </si>
  <si>
    <t>Obal ochrannĂ˝ na transluminaÄŤnĂ­ svÄ›tlo Venoscope, 120 x 225 mm, vÄŤetnÄ› ubrousku, jednorĂˇzovĂ˝, bal. Ăˇ 200 ks (obal+ubrousek) N15200</t>
  </si>
  <si>
    <t>ZB439</t>
  </si>
  <si>
    <t>OdstraĹovaÄŤ nĂˇplastĂ­ Convacare Ăˇ 100 ks 0011279 37443</t>
  </si>
  <si>
    <t>ZA170</t>
  </si>
  <si>
    <t>PĂˇsek k TS kanyle pÄ›novĂ˝ 520000</t>
  </si>
  <si>
    <t>ZP860</t>
  </si>
  <si>
    <t>PĂˇska tracheostomickĂˇ fixaÄŤnĂ­ 52 cm bal. Ăˇ 5 ks 40-0005-044</t>
  </si>
  <si>
    <t>ZP509</t>
  </si>
  <si>
    <t>Pinzeta UH sterilnĂ­ I0600</t>
  </si>
  <si>
    <t>ZL688</t>
  </si>
  <si>
    <t>ProuĹľky diagnostickĂ© Accu-Check Inform II Strip 50 EU1 Ăˇ 50 ks 05942861041</t>
  </si>
  <si>
    <t>ZA691</t>
  </si>
  <si>
    <t>Rampa 3 kohouty discofix 16600C/4085434/</t>
  </si>
  <si>
    <t>ZB301</t>
  </si>
  <si>
    <t>Rampa 5 kohoutĹŻ bez PVC lipidorezistentnĂ­ bal. Ăˇ 20 ks RP 5000 M</t>
  </si>
  <si>
    <t>ZB786</t>
  </si>
  <si>
    <t>Rourka rektĂˇlnĂ­ CH18 dĂ©lka 12 cm sterilnĂ­ bal.Ăˇ 20 ks 646702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</si>
  <si>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</si>
  <si>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</si>
  <si>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</si>
  <si>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</si>
  <si>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</si>
  <si>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</si>
  <si>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ZT603</t>
  </si>
  <si>
    <t>RozvÄ›raÄŤ chirurgickĂ˝ Weitlaner - dĂ©lka 16,5cm, zuby 3:4, tupĂ˝ 19-470</t>
  </si>
  <si>
    <t>ZA688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</si>
  <si>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</si>
  <si>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</si>
  <si>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53.712.08.000 - nahrazuje ZA688</t>
  </si>
  <si>
    <t>ZA804</t>
  </si>
  <si>
    <t>SĂˇÄŤek moÄŤovĂ˝ s hodinovou diurĂ©zou ureofix 500 ml, 2000 ml, klasik s vĂ˝pustĂ­ a antiref. ventilem hadiÄŤka 120 cm 4417930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</si>
  <si>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</si>
  <si>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</si>
  <si>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</si>
  <si>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</si>
  <si>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</si>
  <si>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</si>
  <si>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</si>
  <si>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</si>
  <si>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</si>
  <si>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</si>
  <si>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ZT487</t>
  </si>
  <si>
    <t>Set dialyzaÄŤnĂ­ multifiltrate SecuKit Ci-Ca HD 1000 F00008260</t>
  </si>
  <si>
    <t>ZB825</t>
  </si>
  <si>
    <t>Set epidurĂˇlnĂ­ perifix 421 18G kompletnĂ­ set 4514211C</t>
  </si>
  <si>
    <t>ZN906</t>
  </si>
  <si>
    <t>Set Flocare pro enterĂˇlnĂ­ vĂ˝Ĺľivu Infinity Pack s konektory ENFit, kompatibilnĂ­ s vaky Nutrison, pro pumpy Flocare 586514</t>
  </si>
  <si>
    <t>ZQ358</t>
  </si>
  <si>
    <t>Set na mÄ›Ĺ™enĂ­ intraabdominĂˇlnĂ­ho tlaku UNOMETER ABDOPRESSURE PLUS dĂ©lka hadice 110 cm bal. Ăˇ 10 ks 158100910190</t>
  </si>
  <si>
    <t>ZR471</t>
  </si>
  <si>
    <t>Skalpel jednorĂˇzovĂ˝ prazisa sterilnĂ­ vel. ÄŤepelky 11 bal. Ăˇ 10 ks 11.000.00.511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</si>
  <si>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</si>
  <si>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</si>
  <si>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</si>
  <si>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</si>
  <si>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ZB922</t>
  </si>
  <si>
    <t>Sonda flocare PUR CH8/125 cm soft EnLock 2806967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</si>
  <si>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</si>
  <si>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</si>
  <si>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</si>
  <si>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</si>
  <si>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</si>
  <si>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</si>
  <si>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</si>
  <si>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</si>
  <si>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</si>
  <si>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</si>
  <si>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</si>
  <si>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</si>
  <si>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</si>
  <si>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</si>
  <si>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ZB080</t>
  </si>
  <si>
    <t>Souprava tracheostomickĂˇ ÄŤ. 7 100/561/070</t>
  </si>
  <si>
    <t>ZA860</t>
  </si>
  <si>
    <t>Spojka dvojitĂˇ otoÄŤnĂˇ ÄŤistĂˇ Ăˇ 20 ks 23412</t>
  </si>
  <si>
    <t>ZM600</t>
  </si>
  <si>
    <t>Spojka flovac ĹľlutĂˇ 000-036-102</t>
  </si>
  <si>
    <t>ZT467</t>
  </si>
  <si>
    <t>Spojka k systĂ©mu AQUAPAK redukce k pĹ™ipojenĂ­ nosnĂ­ch brĂ˝lĂ­ prĹŻm. 22 mm/ 5 â€“ 7 mm bal. Ăˇ 50 ks I423</t>
  </si>
  <si>
    <t>ZD458</t>
  </si>
  <si>
    <t>Spojka vrapovanĂˇ roztaĹľ.rovnĂˇ 15F bal. Ăˇ 50 ks 038-61-311</t>
  </si>
  <si>
    <t>ZB488</t>
  </si>
  <si>
    <t>Sprej cavilon 28 ml bal. Ăˇ 12 ks 3346E</t>
  </si>
  <si>
    <t>ZH168</t>
  </si>
  <si>
    <t>StĹ™Ă­kaÄŤka injekÄŤnĂ­ 3-dĂ­lnĂˇ 1 ml L tuberculin s jehlou KD-JECT III graduovĂˇnĂ­ Ăˇ 0,1 ml 26G x 1/2" 0,45 x 12 mm KDM831786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</si>
  <si>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</si>
  <si>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</si>
  <si>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</si>
  <si>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</si>
  <si>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</si>
  <si>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</si>
  <si>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</si>
  <si>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</si>
  <si>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</si>
  <si>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</si>
  <si>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</si>
  <si>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</si>
  <si>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</si>
  <si>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</si>
  <si>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</si>
  <si>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</si>
  <si>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</si>
  <si>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</si>
  <si>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</si>
  <si>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</si>
  <si>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</si>
  <si>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</si>
  <si>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ZS718</t>
  </si>
  <si>
    <t>Svorka vaskulĂˇrnĂ­ Halsted-Mosquito - dĂ©lka 12,5 cm, zuby 1:2, rovnĂˇ 17-023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</si>
  <si>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</si>
  <si>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</si>
  <si>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</si>
  <si>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</si>
  <si>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</si>
  <si>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</si>
  <si>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</si>
  <si>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</si>
  <si>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</si>
  <si>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</si>
  <si>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</si>
  <si>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</si>
  <si>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ZL434</t>
  </si>
  <si>
    <t>Trokar hrudnĂ­ CH16 dĂ©lka 20 cm vnÄ›jĹˇĂ­ pr. 5,3 mm bal. Ăˇ 10 ks 02.000.30.016</t>
  </si>
  <si>
    <t>ZL435</t>
  </si>
  <si>
    <t>Trokar hrudnĂ­ CH20 dĂ©lka 40 cm vnÄ›jĹˇĂ­ pr. 6,6 mm bal. Ăˇ 10 ks 02.000.30.020</t>
  </si>
  <si>
    <t>ZL436</t>
  </si>
  <si>
    <t>Trokar hrudnĂ­ CH24 dĂ©lka 40 cm vnÄ›jĹˇĂ­ pr. 8,0 mm bal. Ăˇ 10 ks 02.000.30.024</t>
  </si>
  <si>
    <t>ZB689</t>
  </si>
  <si>
    <t>Trokar hrudnĂ­ redax F18 atraumatickĂ˝ bal. Ăˇ 10 ks 21118</t>
  </si>
  <si>
    <t>ZB037</t>
  </si>
  <si>
    <t>Tulejka k prĹŻtokomÄ›ru 0-23-0094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</si>
  <si>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</si>
  <si>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</si>
  <si>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</si>
  <si>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</si>
  <si>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</si>
  <si>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</si>
  <si>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ZC968</t>
  </si>
  <si>
    <t>Vak odpadnĂ­ Multifiltrate bag 10 000 ml 5029011</t>
  </si>
  <si>
    <t>ZP169</t>
  </si>
  <si>
    <t>Ventil vĂ˝dechovĂ˝ jednorĂˇzovĂ˝ k plicnĂ­mu ventilĂˇtoru MONNAL T75, bal. Ăˇ 5 ks (pro obj. 1 kus KY694600) KY694800</t>
  </si>
  <si>
    <t>ZK798</t>
  </si>
  <si>
    <t>ZĂˇtka combi modrĂˇ 4495152</t>
  </si>
  <si>
    <t>ZB525</t>
  </si>
  <si>
    <t>ZavadÄ›ÄŤ ETK 10F bal. Ăˇ 25 ks 5-15103</t>
  </si>
  <si>
    <t>ZC001</t>
  </si>
  <si>
    <t>ZavadÄ›ÄŤ ETK 5F bal. Ăˇ 25 ks 5-15102</t>
  </si>
  <si>
    <t>ZB313</t>
  </si>
  <si>
    <t>ZavadÄ›ÄŤ trach. rourek pro TR velkĂ˝ 8.5 - 11.0 mm Ăˇ 10 ks 100/120/300</t>
  </si>
  <si>
    <t>ZN128</t>
  </si>
  <si>
    <t>ZavadÄ›ÄŤ vzduĹˇnĂ˝ S â€“ GUIDE 15CH dĂ©lka 65 cm pro oxygenii s lumenem a tvarovou pamÄ›tĂ­ bal. Ăˇ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</si>
  <si>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</si>
  <si>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</si>
  <si>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</si>
  <si>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</si>
  <si>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</si>
  <si>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</si>
  <si>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</si>
  <si>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</si>
  <si>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</si>
  <si>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</si>
  <si>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</si>
  <si>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</si>
  <si>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</si>
  <si>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</si>
  <si>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</si>
  <si>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</si>
  <si>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</si>
  <si>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</si>
  <si>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</si>
  <si>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</si>
  <si>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</si>
  <si>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</si>
  <si>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</si>
  <si>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</si>
  <si>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</si>
  <si>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</si>
  <si>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</si>
  <si>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</si>
  <si>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</si>
  <si>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</si>
  <si>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</si>
  <si>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</si>
  <si>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</si>
  <si>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</si>
  <si>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</si>
  <si>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ZR280</t>
  </si>
  <si>
    <t>ZrcĂˇtko Killian nosnĂ­ vel. 2 50 mm B46-041-002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</si>
  <si>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</si>
  <si>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</si>
  <si>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</si>
  <si>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</si>
  <si>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</si>
  <si>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</si>
  <si>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</si>
  <si>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</si>
  <si>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ZG139</t>
  </si>
  <si>
    <t>Set infuznĂ­ VL ST 00 PVC, silikon 285 cm mod standard bal. Ăˇ 30 ks k Agilii  M46441000S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</si>
  <si>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</si>
  <si>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</si>
  <si>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</si>
  <si>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</si>
  <si>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</si>
  <si>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</si>
  <si>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ZN187</t>
  </si>
  <si>
    <t>Set Surgicric II 30-08-117-1</t>
  </si>
  <si>
    <t>ZE079</t>
  </si>
  <si>
    <t>Set transfĂşznĂ­ non PVC s odvzduĹˇnÄ›nĂ­m a bakteriĂˇlnĂ­m filtrem ZAR-I-TS</t>
  </si>
  <si>
    <t>ZC499</t>
  </si>
  <si>
    <t>Souprava nebulizaÄŤnĂ­ otevĹ™enĂˇ (2505000/L) 2605000</t>
  </si>
  <si>
    <t>Souprava nebulizaÄŤnĂ­ otevĹ™enĂˇ (2505000/L) bal. Ăˇ 40 ks 2605000</t>
  </si>
  <si>
    <t>50115064</t>
  </si>
  <si>
    <t>ZPr - šicí materiál (Z529)</t>
  </si>
  <si>
    <t>ZN640</t>
  </si>
  <si>
    <t>Ĺ itĂ­  PGA-RESORBA vstĹ™ebatelnĂ© 3/0 fialovĂˇ HS 18 70 cm bal. Ăˇ 24 ks PA1113</t>
  </si>
  <si>
    <t>ZN641</t>
  </si>
  <si>
    <t>Ĺ itĂ­  PGA-RESORBA vstĹ™ebatelnĂ© 3/0 fialovĂˇ HS 22 70 cm bal. Ăˇ 24 ks PA1117</t>
  </si>
  <si>
    <t>ZB134</t>
  </si>
  <si>
    <t>Ĺ itĂ­ dafilon modrĂ˝ 3/0 (2) bal. Ăˇ 36 ks C0932213</t>
  </si>
  <si>
    <t>ZG886</t>
  </si>
  <si>
    <t>Ĺ itĂ­ premicron 1 (4) bal. Ăˇ 12 ks G0120063</t>
  </si>
  <si>
    <t>ZB769</t>
  </si>
  <si>
    <t>Jehla vakuovĂˇ Vacuette 206/38 mm ĹľlutĂˇ 450077</t>
  </si>
  <si>
    <t>ZB768</t>
  </si>
  <si>
    <t>Jehla vakuovĂˇ Vacuette 216/38 mm zelenĂˇ 450076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</si>
  <si>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</si>
  <si>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</si>
  <si>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</si>
  <si>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</si>
  <si>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</si>
  <si>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</si>
  <si>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</si>
  <si>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</si>
  <si>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</si>
  <si>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</si>
  <si>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</si>
  <si>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</si>
  <si>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</si>
  <si>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</si>
  <si>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</si>
  <si>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</si>
  <si>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</si>
  <si>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</si>
  <si>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</si>
  <si>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</si>
  <si>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</si>
  <si>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</si>
  <si>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</si>
  <si>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</si>
  <si>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</si>
  <si>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</si>
  <si>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</si>
  <si>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</si>
  <si>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</si>
  <si>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</si>
  <si>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</si>
  <si>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</si>
  <si>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</si>
  <si>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</si>
  <si>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</si>
  <si>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</si>
  <si>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ZM292</t>
  </si>
  <si>
    <t>Rukavice vyĹˇetĹ™ovacĂ­ nitril nesterilnĂ­ bez pudru sempercare vel. M bal. Ăˇ 200 ks 30803</t>
  </si>
  <si>
    <t>ZC923</t>
  </si>
  <si>
    <t>Rukavice vyĹˇetĹ™ovacĂ­ nitril nesterilnĂ­ bez pudru sempercare Velvet vel. L bal. Ăˇ 200 ks 106404</t>
  </si>
  <si>
    <t>ZT272</t>
  </si>
  <si>
    <t>Rukavice vyĹˇetĹ™ovacĂ­ nitril nesterilnĂ­ bez pudru sempercare Velvet vel. XL bal. Ăˇ 180 ks 106405</t>
  </si>
  <si>
    <t>ZT079</t>
  </si>
  <si>
    <t>Rukavice vyĹˇetĹ™ovacĂ­ nitril nesterilnĂ­ modrĂ© vel. M bal. Ăˇ 100 ks Renmed05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</si>
  <si>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</si>
  <si>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</si>
  <si>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</si>
  <si>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</si>
  <si>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</si>
  <si>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</si>
  <si>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</si>
  <si>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</si>
  <si>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</si>
  <si>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</si>
  <si>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ZE069</t>
  </si>
  <si>
    <t>Katetr CVC 1 lumen 5 Fr x 20 cm certofix mono ECO 320 bal. Ăˇ 10 ks 4160258E</t>
  </si>
  <si>
    <t>ZE027</t>
  </si>
  <si>
    <t>Katetr CVC 1 lumen 5 Fr x 30 cm certofix mono ECO 330 bal. Ăˇ 10 ks 4160282E</t>
  </si>
  <si>
    <t>ZC625</t>
  </si>
  <si>
    <t>Katetr CVC 3 lumen 7 Fr 18/18/16G set bal. Ăˇ 5 ks NM-15703</t>
  </si>
  <si>
    <t>ZE265</t>
  </si>
  <si>
    <t>Katetr CVC 3 lumen 7 Fr x 15 cm certofix protect trio V715 s antimikr.Ăşpravou bal. Ăˇ 10 ks 4162153P</t>
  </si>
  <si>
    <t>ZD827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</si>
  <si>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</si>
  <si>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</si>
  <si>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</si>
  <si>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ZQ498</t>
  </si>
  <si>
    <t>Katetr CVC 4 lumen 8 Fr x 30 cm Certofix Protect Quattro V830, bal. Ăˇ 10 ks 4167783P</t>
  </si>
  <si>
    <t>ZO342</t>
  </si>
  <si>
    <t>Katetr CVC 4 lumen 8,5 Fr x 20 cm Arrow gard blue plus bal. Ăˇ 5 ks CS-45854-E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</si>
  <si>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</si>
  <si>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</si>
  <si>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</si>
  <si>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</si>
  <si>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50115079</t>
  </si>
  <si>
    <t>ZPr - internzivní péče (Z542)</t>
  </si>
  <si>
    <t>ZT019</t>
  </si>
  <si>
    <t>AplikĂˇtor nasĂˇlnĂ­ Solo k Vapothermu pro dospÄ›lĂ© bal. Ăˇ 25 ks MA1700</t>
  </si>
  <si>
    <t>ZB751</t>
  </si>
  <si>
    <t>Hadice PVC 8/12 Ăˇ 30 m P00468</t>
  </si>
  <si>
    <t>Hadice PVC 8/12 Ăˇ 30 m P06623</t>
  </si>
  <si>
    <t>ZH870</t>
  </si>
  <si>
    <t>Hadice spojovacĂ­ kyslĂ­kovĂˇ trychtĂ˝Ĺ™ - zĂˇvit 213 cm Ăˇ 50 ks 01.000.02.099</t>
  </si>
  <si>
    <t>ZL249</t>
  </si>
  <si>
    <t>Hadice vrapovanĂˇ bal. Ăˇ 50 m 038-01-228</t>
  </si>
  <si>
    <t>ZD011</t>
  </si>
  <si>
    <t>Maska aerosolovĂˇ pro dospÄ›lĂ© 1108000 bal. Ăˇ 70 ks (1103000)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</si>
  <si>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</si>
  <si>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</si>
  <si>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</si>
  <si>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</si>
  <si>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</si>
  <si>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</si>
  <si>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ZN620</t>
  </si>
  <si>
    <t>Maska kyslĂ­kovĂˇ dospÄ›lĂˇ s nebulizacĂ­ a hadiÄŤkou 2 m bal. Ăˇ 100 ks A0400</t>
  </si>
  <si>
    <t>ZR674</t>
  </si>
  <si>
    <t>MikronebulizĂˇtor Aerogen Solo, pro podĂˇvĂˇnĂ­ lĂ©kĹŻ formou aerosolu, vibraÄŤnĂ­,  jednorĂˇzovĂ˝  P07070</t>
  </si>
  <si>
    <t>ZN621</t>
  </si>
  <si>
    <t>Nos umÄ›lĂ˝ s portem pro odsĂˇvĂˇnĂ­ bal. Ăˇ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</si>
  <si>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</si>
  <si>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</si>
  <si>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</si>
  <si>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</si>
  <si>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ZT119</t>
  </si>
  <si>
    <t>Okruh dĂ˝chacĂ­ k pĹ™Ă­stroji AIRVO2 AG vÄŤetnÄ› komory Plus P07079</t>
  </si>
  <si>
    <t>ZQ510</t>
  </si>
  <si>
    <t>Okruh dĂ˝chacĂ­ k pĹ™Ă­stroji AIRVO2 vÄŤetnÄ› komory Plus P06859</t>
  </si>
  <si>
    <t>ZT018</t>
  </si>
  <si>
    <t>Okruh dĂ˝chacĂ­ vyhĹ™Ă­vanĂ˝ s pĹ™Ă­vodnĂ­ hadicĂ­ komorou vysokoprĹŻtokovou zvlhÄŤovacĂ­ patronou Vapotherm pro rozsah prĹŻtoku 4-40 l/min. bal. Ăˇ 5 ks PF-DPC-Low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</si>
  <si>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</si>
  <si>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</si>
  <si>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</si>
  <si>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</si>
  <si>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ZP287</t>
  </si>
  <si>
    <t>DrĹľĂˇk pro tlakovĂ© pĹ™evodnĂ­ky TCLIP05 bal. Ăˇ 5 ks</t>
  </si>
  <si>
    <t>ZT811</t>
  </si>
  <si>
    <t>ZavadÄ›ÄŤ  S â€“ GUIDE 8Fr dĂ©lka 40 cm pro oxygenii s lumenem a tvarovou pamÄ›tĂ­ bal. Ăˇ 5 ks 33-92-400-1</t>
  </si>
  <si>
    <t>ZT812</t>
  </si>
  <si>
    <t>ZavadÄ›ÄŤ i-Bougie 14Fr, sterilnĂ­, s lumenem pro oxygenaci, 70 cm, se 2 O2 konektory, bal. Ăˇ 5 ks 33-70-700-1</t>
  </si>
  <si>
    <t>ZT810</t>
  </si>
  <si>
    <t>ZavadÄ›ÄŤ vzduĹˇnĂ˝ S â€“ GUIDE 11Fr dĂ©lka 65 cm pro oxygenii s lumenem a tvarovou pamÄ›tĂ­, se 2 O2 konektory, bal. Ăˇ 5 ks 33-91-650-1</t>
  </si>
  <si>
    <t>ZD740</t>
  </si>
  <si>
    <t>Kompresa gĂˇza sterilkompres 7,5 x 7,5 cm/5 ks, 100% bavlna, sterilnĂ­ 1325019265(1230119225)</t>
  </si>
  <si>
    <t>ZD111</t>
  </si>
  <si>
    <t>NĂˇplast omnifix E 5 cm x 10 m 9006493</t>
  </si>
  <si>
    <t>ZD103</t>
  </si>
  <si>
    <t>NĂˇplast omniplast 2,5 cm x 9,2 m 9004530</t>
  </si>
  <si>
    <t>ZF715</t>
  </si>
  <si>
    <t>Obinadlo fixaÄŤnĂ­ peha-haft 4cm Ăˇ 4m 932441</t>
  </si>
  <si>
    <t>ZF716</t>
  </si>
  <si>
    <t>Obinadlo fixaÄŤnĂ­ peha-haft 6cm Ăˇ 20 m 9324471</t>
  </si>
  <si>
    <t>ZE139</t>
  </si>
  <si>
    <t>Obinadlo idealast color modrĂˇ 4 cm x 4 m podpĹŻrnĂ˝ a odlehÄŤovacĂ­ 9310900</t>
  </si>
  <si>
    <t>ZL790</t>
  </si>
  <si>
    <t>Obvaz sterilnĂ­ hotovĂ˝ ÄŤ. 3 A4101144</t>
  </si>
  <si>
    <t>ZL791</t>
  </si>
  <si>
    <t>Obvaz sterilnĂ­ hotovĂ˝ ÄŤ. 4 002370873</t>
  </si>
  <si>
    <t>ZR486</t>
  </si>
  <si>
    <t>AdaptĂ©r pro aplikaci aerosolĹŻ Tube Inhaler, otoÄŤnĂ˝ s otvorem pro odsĂˇvanĂ­, resterilizovatelnĂ˝, bal. Ăˇ 10 ks 60-60-009</t>
  </si>
  <si>
    <t>ZD151</t>
  </si>
  <si>
    <t>Ambuvak pro dospÄ›lĂ© vak 1,5 l komplet (maska, hadiÄŤka, rezervoĂˇr) 7152000</t>
  </si>
  <si>
    <t>ZT420</t>
  </si>
  <si>
    <t>ÄŚidlo saturaÄŤnĂ­ Masimo ( RD rainbow SET-2 Neo), k oxymetru Rad-97 pro mÄ›Ĺ™enĂ­ SpHb,SpO2,SpMet, neonatĂˇlnĂ­/dospÄ›lĂ˝, pro &lt;3 kg nebo &gt;30 kg, jednorĂˇzovĂ© bal. Ăˇ 10 ks 4029LHL</t>
  </si>
  <si>
    <t>ZT422</t>
  </si>
  <si>
    <t>ÄŚidlo saturaÄŤnĂ­ Masimo (RD SET TC-I), k oxymetru Rad-97,  pro mÄ›Ĺ™enĂ­ SpO2, uĹˇnĂ­ klip (Tip-Clip),  &gt; 30 kg,  pro opakovanĂ© pouĹľitĂ­ 4053LHL</t>
  </si>
  <si>
    <t>ZT421</t>
  </si>
  <si>
    <t>ÄŚidlo saturaÄŤnĂ­ Masimo (SET, RD DBI), k oxymetru Rad-97,  pro mÄ›Ĺ™enĂ­ SpO2,soft  prstovĂ˝ klip,  &gt; 30 kg, 1 m dĂ©lka, pro opakovanĂ© pouĹľitĂ­ 4052LHL</t>
  </si>
  <si>
    <t>ZQ570</t>
  </si>
  <si>
    <t>Elektroda EKG dÄ›tskĂˇ 32 x 36 mm Ăˇ 50 ks pro dlouhodobĂ© pouĹľitĂ­ (ES GS2245) H-108004</t>
  </si>
  <si>
    <t>ZB424</t>
  </si>
  <si>
    <t>Elektroda EKG H34SG 31.1946.21</t>
  </si>
  <si>
    <t>Filtr antibakteriĂˇlnĂ­ a virovĂ˝ iso-gard ÄŤistĂ˝ bal. Ăˇ 25 ks 19212</t>
  </si>
  <si>
    <t>ZE177</t>
  </si>
  <si>
    <t>Filtr iso-gard dÄ›tskĂ˝ bal. Ăˇ 50 ks 19511</t>
  </si>
  <si>
    <t>ZB116</t>
  </si>
  <si>
    <t>Filtr neonatĂˇlnĂ­ kombinovanĂ˝ bal. Ăˇ 20 ks 1441000</t>
  </si>
  <si>
    <t>ZQ006</t>
  </si>
  <si>
    <t>Fixace katetrovĂˇ Perifix bal. Ăˇ 25 ks 4511200</t>
  </si>
  <si>
    <t>ZB972</t>
  </si>
  <si>
    <t>Fonendoskop oboustrannĂ˝ Typ - PANASCOPE, ÄŤernĂ˝ 76.001.00.004</t>
  </si>
  <si>
    <t>ZB670</t>
  </si>
  <si>
    <t>HadiÄŤka spojovacĂ­ tlakovĂˇ biocath PE/PVC, dĂ©lka 200 cm, prĹŻmÄ›r 2,5 x 4,1 mm, tlak 20 bar/300 psi, LUER LOCK male/female s rotaÄŤnĂ­ maticĂ­, box 50 ks PB 3320 M</t>
  </si>
  <si>
    <t>ZD820</t>
  </si>
  <si>
    <t>Hemoglobin celkovĂ˝ SpHb, SpOC, PVI (k 4029LHL-01) 2630LHL-02</t>
  </si>
  <si>
    <t>ZA843</t>
  </si>
  <si>
    <t>Kanyla ET 3,0 s manĹľetou bal. Ăˇ 10 ks 9430E</t>
  </si>
  <si>
    <t>ZM010</t>
  </si>
  <si>
    <t>Kanyla ET 3,5 s manĹľetou bal. Ăˇ 10 ks S107-35</t>
  </si>
  <si>
    <t>ZA839</t>
  </si>
  <si>
    <t>Kanyla ET 4,0 s manĹľetou 9440E</t>
  </si>
  <si>
    <t>ZO251</t>
  </si>
  <si>
    <t>Kanyla ET 4,5 s manĹľetou s Murphyho otvorem bal. Ăˇ 10 ks 112482-000045</t>
  </si>
  <si>
    <t>ZB415</t>
  </si>
  <si>
    <t>Kanyla ET 5,5 s manĹľetou 9555E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</si>
  <si>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</si>
  <si>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</si>
  <si>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</si>
  <si>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</si>
  <si>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</si>
  <si>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</si>
  <si>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ZP984</t>
  </si>
  <si>
    <t>Kanyla ET LASER-FLEX s dvojitou manĹľetou nerez ocelovĂˇ flexibilnĂ­ vel. 5 mm sterilnĂ­ jednorĂˇzovĂˇ 160-50</t>
  </si>
  <si>
    <t>ZL887</t>
  </si>
  <si>
    <t>Kanyla nasĂˇlnĂ­ CPAP extra malĂˇ bal. Ăˇ 10 ks 8888162024</t>
  </si>
  <si>
    <t>ZA744</t>
  </si>
  <si>
    <t>Kanyla neoflon 24G ĹľlutĂˇ BDC391350</t>
  </si>
  <si>
    <t>ZD979</t>
  </si>
  <si>
    <t>Kanyla venĂłznĂ­ perifernĂ­ vasofix 17G bĂ­lĂˇ s injekÄŤnĂ­m portem, safety 4269152S-01</t>
  </si>
  <si>
    <t>ZD809</t>
  </si>
  <si>
    <t>Kanyla venĂłznĂ­ perifernĂ­ vasofix 20G rĹŻĹľovĂˇ s injekÄŤnĂ­m portem, safety 4269110S-01</t>
  </si>
  <si>
    <t>ZA873</t>
  </si>
  <si>
    <t>Konektor kyslĂ­kovĂ˝ 22Fr/6 mm 1568</t>
  </si>
  <si>
    <t>ZB844</t>
  </si>
  <si>
    <t>Ĺ krtidlo Esmarch - pryĹľovĂ© obinadlo 60 x 1250 KVS 06125</t>
  </si>
  <si>
    <t>ZB102</t>
  </si>
  <si>
    <t>LĂˇhev k odsĂˇvaÄŤce flovac 1l hadice 1,8 m Ăˇ 45 ks 000-036-020</t>
  </si>
  <si>
    <t>ZA923</t>
  </si>
  <si>
    <t>LĹľĂ­ce laryngoskopickĂˇ 2 bal. Ăˇ 10 ks DS.3940.150.15</t>
  </si>
  <si>
    <t>ZP387</t>
  </si>
  <si>
    <t>ManĹľeta pĹ™etlakovĂˇ 1000 ml lĂˇtkovĂˇ PINK komplet. P00749</t>
  </si>
  <si>
    <t>ZP358</t>
  </si>
  <si>
    <t>ManĹľeta pĹ™etlakovĂˇ 500 ml lĂˇtkovĂˇ PINK komplet. P04993</t>
  </si>
  <si>
    <t>ZJ266</t>
  </si>
  <si>
    <t>ManĹľeta TK k monitoru Datex dvouhadiÄŤkovĂˇ NIBP 27,5 - 36,5 cm dospÄ›lĂˇ U1880ND (Y0004B)</t>
  </si>
  <si>
    <t>ZJ265</t>
  </si>
  <si>
    <t>ManĹľeta TK k monitoru Datex dvouhadiÄŤkovĂˇ NIBP 27,5-36,5 cm extra dlouhĂˇ U1886ND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</si>
  <si>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</si>
  <si>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</si>
  <si>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</si>
  <si>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</si>
  <si>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ZF159</t>
  </si>
  <si>
    <t>NĂˇdoba na kontaminovanĂ˝ ostrĂ˝ odpad  1 l   kulatĂˇ 15-0002/2</t>
  </si>
  <si>
    <t>ZD007</t>
  </si>
  <si>
    <t>Rourka tracheĂˇlnĂ­ nasĂˇlnĂ­ 6,0 mm bal. Ăˇ 10 ks 100/133/060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</si>
  <si>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</si>
  <si>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</si>
  <si>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</si>
  <si>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</si>
  <si>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</si>
  <si>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</si>
  <si>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ZF798</t>
  </si>
  <si>
    <t>Rourka tracheĂˇlnĂ­ nasĂˇlnĂ­ 8,0 mm bal. Ăˇ 10 ks 100/133/080</t>
  </si>
  <si>
    <t>ZB784</t>
  </si>
  <si>
    <t>RukojeĹĄ laryngoskopickĂˇ medium pro lĹľĂ­ce s f.optickĂ˝m vlĂˇknem 3000.350.10</t>
  </si>
  <si>
    <t>ZQ879</t>
  </si>
  <si>
    <t>Set pro regionĂˇlnĂ­ anestezii Perifix Proset  1, bal. Ăˇ 10 setĹŻ 4453751 - akce do odvolĂˇnĂ­ - 10+1(zdarma)</t>
  </si>
  <si>
    <t>ZQ880</t>
  </si>
  <si>
    <t>Set pro regionĂˇlnĂ­ anestezii Perifix Proset  2, bal. Ăˇ 10 setĹŻ 4476263 - akce do odvolĂˇnĂ­ - 10+1(zdarma)</t>
  </si>
  <si>
    <t>ZR933</t>
  </si>
  <si>
    <t>Spojka k monitoru Datex k TK manĹľetĂˇm  - NIBP konektor BP108</t>
  </si>
  <si>
    <t>ZI954</t>
  </si>
  <si>
    <t>Spojka k monitoru Philips k TK manĹľetĂˇm  - NIBP konektor - HP, SIE, SPA ĹľeleznĂˇ BP12-S</t>
  </si>
  <si>
    <t>ZF744</t>
  </si>
  <si>
    <t>Spojka katetru Perifix 4513801</t>
  </si>
  <si>
    <t>ZH159</t>
  </si>
  <si>
    <t>Spojka katetru pĹ™Ă­mĂˇ 15 cm bal. Ăˇ 50 ks  430-005-015</t>
  </si>
  <si>
    <t>ZB682</t>
  </si>
  <si>
    <t>Spojka oboustranĂˇ otoÄŤnĂˇ steril.bal. Ăˇ 20 ks 23411</t>
  </si>
  <si>
    <t>ZB239</t>
  </si>
  <si>
    <t>Spojka pacientskĂˇ Superset 15F 3535000/W</t>
  </si>
  <si>
    <t>ZT394</t>
  </si>
  <si>
    <t>Vzduchovod ĂşstnĂ­ ÄŤ. 00 modrĂ˝ vel. 5 jednorĂˇzovĂ˝ sterilnĂ­ bal. Ăˇ 25 ks 73.890.00.000</t>
  </si>
  <si>
    <t>ZT393</t>
  </si>
  <si>
    <t>Vzduchovod ĂşstnĂ­ ÄŤ. 000 rĹŻĹľovĂ˝ vel. 4 jednorĂˇzovĂ˝ sterilnĂ­ bal. Ăˇ 25 ks 73.900.00.000</t>
  </si>
  <si>
    <t>ZA838</t>
  </si>
  <si>
    <t>Vzduchovod ĂşstnĂ­ ÄŤ. 1 bĂ­lĂ˝ vel. 7 jednorĂˇzovĂ˝ sterilnĂ­ bal. Ăˇ 25 ks 73.900.00.100</t>
  </si>
  <si>
    <t>ZB035</t>
  </si>
  <si>
    <t>Vzduchovod ĂşstnĂ­ ÄŤ. 4 ÄŤervenĂ˝ vel. 10 jednorĂˇzovĂ˝ sterilnĂ­ bal. Ăˇ 25 ks 73.900.00.400</t>
  </si>
  <si>
    <t>ZB549</t>
  </si>
  <si>
    <t>Vzduchovod ĂşstnĂ­ ÄŤ. 5 oranĹľovavĂ˝ vel. 11 jednorĂˇzovĂ˝ sterilnĂ­ bal. Ăˇ 25 ks 73.900.00.500</t>
  </si>
  <si>
    <t>ZF940</t>
  </si>
  <si>
    <t>Vzduchovod nosnĂ­ 3,5 mm bal. Ăˇ 10 ks 321035</t>
  </si>
  <si>
    <t>ZF939</t>
  </si>
  <si>
    <t>Vzduchovod nosnĂ­ 4,0 mm bal. Ăˇ 10 ks 321040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</si>
  <si>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</si>
  <si>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</si>
  <si>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</si>
  <si>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</si>
  <si>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</si>
  <si>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</si>
  <si>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ZR262</t>
  </si>
  <si>
    <t>Vzduchovod nosnĂ­ 8,0 mm sterilnĂ­ bal.Ăˇ 20 ks 43.008.03.080</t>
  </si>
  <si>
    <t>ZJ102</t>
  </si>
  <si>
    <t>Vzduchovod nosnĂ­ 9,0 mm Ăˇ 10 ks 321090</t>
  </si>
  <si>
    <t>ZA872</t>
  </si>
  <si>
    <t>ZavadÄ›ÄŤ trach. rourek ET extra-dlouhĂ˝ bal. Ăˇ 10 ks 100/121/200</t>
  </si>
  <si>
    <t>ZR303</t>
  </si>
  <si>
    <t>Set koniotomickĂ˝ Scalpelcric, sterilnĂ­, jednorĂˇzovĂ˝ (skalpel 10, buĹľije 14 Fr, 40 cm, tubus tracheĂˇlnĂ­ s maĹľetou 6,0 mm, hadiÄŤka spojovacĂ­, stĹ™Ă­kaÄŤka 10 ml, pĂˇska fixaÄŤnĂ­) 30-08-447-1</t>
  </si>
  <si>
    <t>ZB742</t>
  </si>
  <si>
    <t>Set transfĂşznĂ­ pro pĹ™etlakovou transfuzi bez vzduĹˇnĂ©ho filtru KD301N</t>
  </si>
  <si>
    <t>ZB342</t>
  </si>
  <si>
    <t>Jehla spinĂˇlnĂ­ atraucan hnÄ›dĂ˝ 26 G x 88 mm bal. Ăˇ 25 ks 4504739</t>
  </si>
  <si>
    <t>ZD621</t>
  </si>
  <si>
    <t>Jehla spinĂˇlnĂ­ pencan 27 G x 88 s vodĂ­cĂ­ jehlou ĹˇedĂˇ bal. Ăˇ 25 ks 4502051-13</t>
  </si>
  <si>
    <t>ZA784</t>
  </si>
  <si>
    <t>Jehla spinĂˇlnĂ­ spinocan 22 G x 75 mm ÄŤernĂˇ bal. Ăˇ 25 ks 4507754-13</t>
  </si>
  <si>
    <t>ZB272</t>
  </si>
  <si>
    <t>Jehla spinĂˇlnĂ­ spinocan 22 G x 88 mm ÄŤernĂˇ bal. Ăˇ 25 ks 4507908-01</t>
  </si>
  <si>
    <t>ZC006</t>
  </si>
  <si>
    <t>Jehla spinĂˇlnĂ­ spinocan 25 G x 75 mm oranĹľovĂˇ bal. Ăˇ 25 ks 4505751-01</t>
  </si>
  <si>
    <t>ZB291</t>
  </si>
  <si>
    <t>Jehla spinĂˇlnĂ­ spinocan 25 G x 88 mm oranĹľovĂˇ bal. Ăˇ 25 ks 4505905-01</t>
  </si>
  <si>
    <t>ZE729</t>
  </si>
  <si>
    <t>Jehla sterican tupĂˇ na Ĺ™edÄ›nĂ­ semiblunt.EU 1,2/18G x 40 mm ÄŤervenĂˇ bal. Ăˇ 100 ks 4550400-01</t>
  </si>
  <si>
    <t>ZA786</t>
  </si>
  <si>
    <t>Jehla stimulaÄŤnĂ­ stimuplex -A 30Â° 0,7 x 50 mm Ăˇ 25 ks 4894502</t>
  </si>
  <si>
    <t>ZK683</t>
  </si>
  <si>
    <t>Rukavice operaÄŤnĂ­ latex bez pudru chlorovanĂ© sterilnĂ­ ansell gammex PF sensitive vel. 7,0 bal. Ăˇ 50 pĂˇrĹŻ 330051070</t>
  </si>
  <si>
    <t>ZT613</t>
  </si>
  <si>
    <t>Rukavice vyĹˇetĹ™ovacĂ­ latex nesterilnĂ­ bez pudru Shamrock vel . M T10112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</si>
  <si>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</si>
  <si>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</si>
  <si>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</si>
  <si>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</si>
  <si>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ZT147</t>
  </si>
  <si>
    <t>Rukavice vyĹˇetĹ™ovacĂ­ nitril nesterilnĂ­ bez pudru sempercare Velvet vel. S bal. Ăˇ 200 ks 106402</t>
  </si>
  <si>
    <t>ZC838</t>
  </si>
  <si>
    <t>Maska anesteziologickĂˇ ÄŤ.0 EcoMask ( s prouĹľky ) 7290</t>
  </si>
  <si>
    <t>ZN709</t>
  </si>
  <si>
    <t>Maska anesteziologickĂˇ ÄŤ.1 EcoMask ( s prouĹľky ) 7291</t>
  </si>
  <si>
    <t>ZN710</t>
  </si>
  <si>
    <t>Maska anesteziologickĂˇ ÄŤ.2 EcoMask ( s prouĹľky ) 7292</t>
  </si>
  <si>
    <t>ZB867</t>
  </si>
  <si>
    <t>Maska anesteziologickĂˇ ÄŤ.3 bal. Ăˇ 35 ks 7193</t>
  </si>
  <si>
    <t>Maska anesteziologickĂˇ ÄŤ.3 EcoMask ( s prouĹľky ) bal. Ăˇ 35 ks 7293000</t>
  </si>
  <si>
    <t>Maska anesteziologickĂˇ ÄŤ.4 EcoMask ( s prouĹľky ) bal. Ăˇ 35 ks 7294000</t>
  </si>
  <si>
    <t>Maska anesteziologickĂˇ ÄŤ.5 EcoMask ( s prouĹľky ) bal. Ăˇ 35 ks 7295000</t>
  </si>
  <si>
    <t>ZF751</t>
  </si>
  <si>
    <t>Maska anesteziologickĂˇ ÄŤ.6 EcoMask ( s prouĹľky ) 7296</t>
  </si>
  <si>
    <t>Maska anesteziologickĂˇ ÄŤ.6 EcoMask ( s prouĹľky ) bal. Ăˇ 20 ks 7296000</t>
  </si>
  <si>
    <t>ZH193</t>
  </si>
  <si>
    <t>Maska endoskopickĂˇ ÄŤ.3 s membrĂˇnou 30-40-333</t>
  </si>
  <si>
    <t>ZH194</t>
  </si>
  <si>
    <t>Maska endoskopickĂˇ ÄŤ.5 s membrĂˇnou 30-40-555</t>
  </si>
  <si>
    <t>ZB173</t>
  </si>
  <si>
    <t>Maska kyslĂ­kovĂˇ dospÄ›lĂˇ s hadiÄŤkou a nosnĂ­ svorkou (OS/100) H-103013</t>
  </si>
  <si>
    <t>ZD460</t>
  </si>
  <si>
    <t>Maska laryngeĂˇlnĂ­ jednorĂˇzovĂˇ dospÄ›lĂˇvel. 4 bal. Ăˇ 10 ks 038-94-240w</t>
  </si>
  <si>
    <t>ZB821</t>
  </si>
  <si>
    <t>Maska laryngeĂˇlnĂ­ jednorĂˇzovĂˇ dospÄ›lĂˇvel. 5 bal. Ăˇ 10 ks 038-94-250w</t>
  </si>
  <si>
    <t>ZH458</t>
  </si>
  <si>
    <t>Maska laryngeĂˇlnĂ­ LM PVC silikonovĂˇ manĹľeta bal. Ăˇ 10 ks 105300-000050</t>
  </si>
  <si>
    <t>ZH457</t>
  </si>
  <si>
    <t>Maska laryngeĂˇlnĂ­ LM PVC silikonovĂˇ manĹľeta bal. Ăˇ 10 ks vel. 4,0 105300-000040</t>
  </si>
  <si>
    <t>ZH459</t>
  </si>
  <si>
    <t>Maska laryngeĂˇlnĂ­ LM PVC silikonovĂˇ manĹľeta bal. Ăˇ 10 ks vel. 6,0 105300-000060</t>
  </si>
  <si>
    <t>ZH456</t>
  </si>
  <si>
    <t>Maska laryngeĂˇlnĂ­ LM PVC silikonovĂˇ manĹľeta bal. Ăˇ 10 ks vel.3,0 105300-000030</t>
  </si>
  <si>
    <t>ZK714</t>
  </si>
  <si>
    <t>Maska supraglotickĂˇ LM ÄŤ. 3,0 8203000</t>
  </si>
  <si>
    <t>Maska supraglotickĂˇ LM ÄŤ. 3,0 bal. Ăˇ 25 ks 8203000</t>
  </si>
  <si>
    <t>ZB398</t>
  </si>
  <si>
    <t>Maska supraglotickĂˇ LM ÄŤ. 4,0 8204000</t>
  </si>
  <si>
    <t>Maska supraglotickĂˇ LM ÄŤ. 4,0 bal. Ăˇ 25 ks 8204000</t>
  </si>
  <si>
    <t>ZA992</t>
  </si>
  <si>
    <t>Maska supraglotickĂˇ LM ÄŤ. 5,0 8205000</t>
  </si>
  <si>
    <t>Maska supraglotickĂˇ LM ÄŤ. 5,0 bal. Ăˇ 25 ks 8205000</t>
  </si>
  <si>
    <t>ZH789</t>
  </si>
  <si>
    <t>Okruh dĂ˝chacĂ­ anesteziologickĂ˝ 22 mm Compact II 2 l bal. Ăˇ 35 ks vak 2154000</t>
  </si>
  <si>
    <t>Okruh dĂ˝chacĂ­ anesteziologickĂ˝ 22 mm Compact II 2 l vak 2154000</t>
  </si>
  <si>
    <t>ZA931</t>
  </si>
  <si>
    <t>Okruh dĂ˝chacĂ­ ventilaÄŤnĂ­ pro dÄ›ti 15 mm 1,5 m hadice + vak 2164</t>
  </si>
  <si>
    <t>Okruh dĂ˝chacĂ­ ventilaÄŤnĂ­ pro dÄ›ti 15 mm 1,5 m hadice + vak bal. Ăˇ 35 ks 2164</t>
  </si>
  <si>
    <t>ZF749</t>
  </si>
  <si>
    <t>Fixace nosnĂ­ch katetrĹŻ nasofix niko stĹ™ednĂ­ S+M, bal. Ăˇ 100 ks 49-625-S-M</t>
  </si>
  <si>
    <t>ZA575</t>
  </si>
  <si>
    <t>Set na malĂ© zĂˇkroky sterilnĂ­ pro ĹľilnĂ­ katetrizaci-basic Mediset bal. Ăˇ 21 ks (4552732) 4552733</t>
  </si>
  <si>
    <t>ZB367</t>
  </si>
  <si>
    <t>CĂ©vka urologickĂˇ pro Ĺľeny ster. CH12 07.032.12.100</t>
  </si>
  <si>
    <t>ZG001</t>
  </si>
  <si>
    <t>HusĂ­ krk expandi-flex s dvojtou otoÄŤnou spojkou Ăˇ 30 ks 22531</t>
  </si>
  <si>
    <t>ZE562</t>
  </si>
  <si>
    <t>Kanyla endobronchiĂˇlnĂ­ 28 116100-000028</t>
  </si>
  <si>
    <t>ZK556</t>
  </si>
  <si>
    <t>Kanyla endobronchiĂˇlnĂ­ 35FG 197-35R</t>
  </si>
  <si>
    <t>ZK555</t>
  </si>
  <si>
    <t>Kanyla endobronchiĂˇlnĂ­ 37FG 197-37R</t>
  </si>
  <si>
    <t>ZB376</t>
  </si>
  <si>
    <t>Kanyla endobronchiĂˇlnĂ­ 39FG 197-39R</t>
  </si>
  <si>
    <t>ZB540</t>
  </si>
  <si>
    <t>Kanyla endobronchiĂˇlnĂ­ 39FG 198-39L</t>
  </si>
  <si>
    <t>ZN845</t>
  </si>
  <si>
    <t>Kanyla endobronchiĂˇlnĂ­ 41 116200-000041</t>
  </si>
  <si>
    <t>ZF721</t>
  </si>
  <si>
    <t>Kanyla endobronchiĂˇlnĂ­ 41Fr 125-41</t>
  </si>
  <si>
    <t>ZC482</t>
  </si>
  <si>
    <t>Kanyla endobronchiĂˇlnĂ­ BBT-A3060-EU</t>
  </si>
  <si>
    <t>ZT809</t>
  </si>
  <si>
    <t>Kanyla endotracheĂˇlnĂ­ intubaÄŤnĂ­ Ambu VivaSight-DL, 2-lumen,  41 Fr, dĂ©lka 330 mm, vnitĹ™. prĹŻm. 5,0 mm (efektivnĂ­), vnÄ›jĹˇĂ­ prĹŻm.  12,0 mm (bronchiĂˇlnĂ­), levĂ© provedenĂ­,  sterilnĂ­, jednorĂˇzovĂˇ DLVT41LAS</t>
  </si>
  <si>
    <t>ZF480</t>
  </si>
  <si>
    <t>Kanyla endotracheĂˇlnĂ­ intubaÄŤnĂ­ Ambu VivaSight-DL, 2-lumen, 35 Fr, dĂ©lka 330 mm, vnitĹ™. prĹŻm. 4,0 mm (efektivnĂ­), vnÄ›jĹˇĂ­ prĹŻm.  10,5 mm (bronchiĂˇlnĂ­), levĂ© provedenĂ­, sterilnĂ­, jednorĂˇzovĂˇ DLVT35LAS</t>
  </si>
  <si>
    <t>ZF483</t>
  </si>
  <si>
    <t>Kanyla endotracheĂˇlnĂ­ intubaÄŤnĂ­ Ambu VivaSight-DL, 2-lumen, 37 Fr, dĂ©lka 330 mm, vnitĹ™. prĹŻm. 4,2 mm (efektivnĂ­), vnÄ›jĹˇĂ­ prĹŻm.  11,5 mm (bronchiĂˇlnĂ­), levĂ© provedenĂ­,  sterilnĂ­, jednorĂˇzovĂˇ DLVT37LAS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</si>
  <si>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</si>
  <si>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</si>
  <si>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Kanyla endotracheĂˇlnĂ­ intubaÄŤnĂ­ VivaSight 35F DL DLVT35L</t>
  </si>
  <si>
    <t>Kanyla endotracheĂˇlnĂ­ intubaÄŤnĂ­ VivaSight 37F DL DLVT37L</t>
  </si>
  <si>
    <t>Kanyla endotracheĂˇlnĂ­ intubaÄŤnĂ­ VivaSight 37F DL DLVT37L - jiĹľ firma nedodĂˇvĂˇ</t>
  </si>
  <si>
    <t>Kanyla endotracheĂˇlnĂ­ intubaÄŤnĂ­ VivaSight 39F DL DLVT39L</t>
  </si>
  <si>
    <t>Kanyla endotracheĂˇlnĂ­ intubaÄŤnĂ­ VivaSight 39F DL DLVT39L - jiĹľ firma nedodĂˇvĂˇ</t>
  </si>
  <si>
    <t>ZA841</t>
  </si>
  <si>
    <t>Kanyla ET 4,5 s manĹľetou (KARIM nechce) 107-45G</t>
  </si>
  <si>
    <t>ZB429</t>
  </si>
  <si>
    <t>Kanyla ET 5,0 s manĹľetou 9450E</t>
  </si>
  <si>
    <t>ZA840</t>
  </si>
  <si>
    <t>Kanyla ET 9,5 s manĹľetou bal. Ăˇ 10 ks 9495E</t>
  </si>
  <si>
    <t>ZF018</t>
  </si>
  <si>
    <t>Kanyla venĂłznĂ­ perifernĂ­ vasofix 16G ĹˇedĂˇ s injekÄŤnĂ­m portem, safety bal. Ăˇ 50 ks 4269179S-01</t>
  </si>
  <si>
    <t>ZG012</t>
  </si>
  <si>
    <t>RukojeĹĄ laryngoskopickĂˇ small dÄ›tskĂˇ pro lĹľĂ­ce s f.optickĂ˝m vlĂˇknem 3000.350.05</t>
  </si>
  <si>
    <t>ZP963</t>
  </si>
  <si>
    <t>Sensor teplotnĂ­ pediatrickĂ˝ jĂ­cen a koneÄŤnĂ­k 9F prĹŻmÄ›r 3 mm jednorĂˇzovĂ˝ sterilnĂ­ bal. Ăˇ 25 ks M1024229</t>
  </si>
  <si>
    <t>ZB683</t>
  </si>
  <si>
    <t>Sonda ĹľaludeÄŤnĂ­ CH28, dĂ©lka 80 cm bal. Ăˇ 25 ks 22-28.520</t>
  </si>
  <si>
    <t>ZB684</t>
  </si>
  <si>
    <t>Sonda ĹľaludeÄŤnĂ­ CH42, dĂ©lka 80 cm 22-42.520</t>
  </si>
  <si>
    <t>ZB217</t>
  </si>
  <si>
    <t>Ĺ itĂ­ dafilon modrĂ˝ 3/0 (2) bal. Ăˇ 36 ks C0932353</t>
  </si>
  <si>
    <t>ZJ184</t>
  </si>
  <si>
    <t>Jehla stimulaÄŤnĂ­ stimuplex - ultra 360 G22/0,7 x 50 mm Ăˇ 25 ks 4892505-01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</si>
  <si>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</si>
  <si>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</si>
  <si>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</si>
  <si>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</si>
  <si>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ZB536</t>
  </si>
  <si>
    <t>Katetr arteriĂˇlnĂ­ 20 G, 1,1 x 45 mm bal. Ăˇ 25 ks 682245</t>
  </si>
  <si>
    <t>ZD644</t>
  </si>
  <si>
    <t>Maska laryngeĂˇlnĂ­ jednorĂˇzovĂˇ dospÄ›lĂˇvel. 3 bal. Ăˇ 10 ks 038-94-230w</t>
  </si>
  <si>
    <t>ZK710</t>
  </si>
  <si>
    <t>Maska supraglotickĂˇ LM ÄŤ. 1,0 bal. Ăˇ 10 ks 8201000</t>
  </si>
  <si>
    <t>ZK711</t>
  </si>
  <si>
    <t>Maska supraglotickĂˇ LM ÄŤ. 1,5 bal. Ăˇ 10 ks 8215000</t>
  </si>
  <si>
    <t>ZK712</t>
  </si>
  <si>
    <t>Maska supraglotickĂˇ LM ÄŤ. 2,0 bal. Ăˇ 10 ks 8202000</t>
  </si>
  <si>
    <t>ZK713</t>
  </si>
  <si>
    <t>Maska supraglotickĂˇ LM ÄŤ. 2,5 bal. Ăˇ 10 ks 8225000</t>
  </si>
  <si>
    <t>ZE090</t>
  </si>
  <si>
    <t>KrytĂ­ sterilnĂ­ VECA-C na perif.kanyly trans.okĂ©nko stĹ™Ă­bro bal. Ăˇ 50 ks BED:392020</t>
  </si>
  <si>
    <t>ZB199</t>
  </si>
  <si>
    <t>Kanyla neoflon 26G fialovĂˇ BDC391349</t>
  </si>
  <si>
    <t>ZL716</t>
  </si>
  <si>
    <t>Kanyla venĂłznĂ­ perifernĂ­ introcan 3 ĹľlutĂˇ 24G safety bal. Ăˇ 50 ks 4251127-01</t>
  </si>
  <si>
    <t>ZH195</t>
  </si>
  <si>
    <t>MembrĂˇna ÄŤ.10 k endoskopickĂ© masce 304-40-127</t>
  </si>
  <si>
    <t>ZQ496</t>
  </si>
  <si>
    <t>Rourka tracheĂˇlnĂ­ ORAL/NASAL  KimVent Microcuff pediatrickĂˇ, pro vÄ›k 4-&lt;6 let, 4,5 mm, sterilnĂ­, bal. Ăˇ 10 ks 35114</t>
  </si>
  <si>
    <t>ZA746</t>
  </si>
  <si>
    <t>StĹ™Ă­kaÄŤka injekÄŤnĂ­ 3-dĂ­lnĂˇ 1 ml L tuberculin Omnifix Solo bez zĂˇvitu a PVC 9161406V - povolenou pouze pro CAR</t>
  </si>
  <si>
    <t>ZH432</t>
  </si>
  <si>
    <t>Jehla spinĂˇlnĂ­-qunckeho hrot 22 G x 38 Ăˇ 25 ks 76.111.22.015</t>
  </si>
  <si>
    <t>ZH192</t>
  </si>
  <si>
    <t>Maska endoskopickĂˇ ÄŤ.1 s membrĂˇnou 30-40-111 (30-40-001)</t>
  </si>
  <si>
    <t>ZO117</t>
  </si>
  <si>
    <t>Maska laryngeĂˇlnĂ­ LMA Supreme zahnutĂˇ vel. ÄŤ 1,0 bal. Ăˇ 10 ks 175010</t>
  </si>
  <si>
    <t>ZO118</t>
  </si>
  <si>
    <t>Maska laryngeĂˇlnĂ­ LMA Supreme zahnutĂˇ vel. ÄŤ 1,5 bal. Ăˇ 10 ks 175015</t>
  </si>
  <si>
    <t>ZO119</t>
  </si>
  <si>
    <t>Maska laryngeĂˇlnĂ­ LMA Supreme zahnutĂˇ vel. ÄŤ 2,0 bal. Ăˇ 10 ks 175020</t>
  </si>
  <si>
    <t>ZN311</t>
  </si>
  <si>
    <t>Maska laryngeĂˇlnĂ­ LMA Supreme zahnutĂˇ vel. ÄŤ 2,5 bal. Ăˇ 10 ks 175025</t>
  </si>
  <si>
    <t>ZN312</t>
  </si>
  <si>
    <t>Maska laryngeĂˇlnĂ­ LMA Supreme zahnutĂˇ vel. ÄŤ 3,0 bal. Ăˇ 10 ks 175030</t>
  </si>
  <si>
    <t>ZN313</t>
  </si>
  <si>
    <t>Maska laryngeĂˇlnĂ­ LMA Supreme zahnutĂˇ vel. ÄŤ 4,0 bal. Ăˇ 10 ks 175040</t>
  </si>
  <si>
    <t>ZH454</t>
  </si>
  <si>
    <t>Maska laryngeĂˇlnĂ­ Sure Seal LM Cuff Pilot vel. 2 105210-000020</t>
  </si>
  <si>
    <t>ZH455</t>
  </si>
  <si>
    <t>Maska laryngeĂˇlnĂ­ Sure Seal LM Cuff Pilot vel. 2,5 105210-000025</t>
  </si>
  <si>
    <t>ZB141</t>
  </si>
  <si>
    <t>Okruh dĂ˝chacĂ­ pro novorozence ventilaÄŤnĂ­  10 mm 1,2 m hadice + vak 6202014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</si>
  <si>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</si>
  <si>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</si>
  <si>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</si>
  <si>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</si>
  <si>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</si>
  <si>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</si>
  <si>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</si>
  <si>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2 VŠ NLZP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</si>
  <si>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</si>
  <si>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</si>
  <si>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</si>
  <si>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</si>
  <si>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</si>
  <si>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</si>
  <si>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</si>
  <si>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všeobecné sestry bez dohl.</t>
  </si>
  <si>
    <t>všeobecné sestry bez dohl., spec.</t>
  </si>
  <si>
    <t>všeobecné sestry VŠ</t>
  </si>
  <si>
    <t>dětské sestry §5/D4</t>
  </si>
  <si>
    <t>dětské sestry §5/D3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</si>
  <si>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</si>
  <si>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</si>
  <si>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</si>
  <si>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</si>
  <si>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</si>
  <si>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</si>
  <si>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</si>
  <si>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</si>
  <si>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</si>
  <si>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710 - ???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</si>
  <si>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</si>
  <si>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</si>
  <si>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</si>
  <si>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</si>
  <si>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</si>
  <si>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Bartuš Michal</t>
  </si>
  <si>
    <t>Behúň Ján</t>
  </si>
  <si>
    <t>Bertová Barbora</t>
  </si>
  <si>
    <t>Buriánková Iva</t>
  </si>
  <si>
    <t>Buvaličová Lenka</t>
  </si>
  <si>
    <t>Cvrkal Pavel</t>
  </si>
  <si>
    <t>Dostálová Kateřina</t>
  </si>
  <si>
    <t>Doušková Kristýna</t>
  </si>
  <si>
    <t>Gallová Zuzana</t>
  </si>
  <si>
    <t>Görcs Roland</t>
  </si>
  <si>
    <t>Honig Pavel</t>
  </si>
  <si>
    <t>Hrytsai Dmytro</t>
  </si>
  <si>
    <t>Jurkovičová Martina</t>
  </si>
  <si>
    <t>Kasalová Nela</t>
  </si>
  <si>
    <t>Klementová Olga</t>
  </si>
  <si>
    <t>Krasulová Andrea</t>
  </si>
  <si>
    <t>Lekeš Jan</t>
  </si>
  <si>
    <t>Lukešová Marie</t>
  </si>
  <si>
    <t>Mareš Marcel</t>
  </si>
  <si>
    <t>Matlochová Judit</t>
  </si>
  <si>
    <t>Michnová Lucie</t>
  </si>
  <si>
    <t>Mucha Zdenek</t>
  </si>
  <si>
    <t>Niedobová Barbora</t>
  </si>
  <si>
    <t>Novák Tomáš</t>
  </si>
  <si>
    <t>ObarePyszková Lenka</t>
  </si>
  <si>
    <t>Papajčík Branislav</t>
  </si>
  <si>
    <t>Papajk Jan</t>
  </si>
  <si>
    <t>Petrová Zbyňka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</si>
  <si>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</si>
  <si>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</si>
  <si>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</si>
  <si>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</si>
  <si>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</si>
  <si>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</si>
  <si>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Sosna Antonín</t>
  </si>
  <si>
    <t>Šimek Martin</t>
  </si>
  <si>
    <t>Špaček Rostislav</t>
  </si>
  <si>
    <t>Špaňhel Jiří</t>
  </si>
  <si>
    <t>Štrba Peter</t>
  </si>
  <si>
    <t>Vaculíková Ivana</t>
  </si>
  <si>
    <t>Vaculíková Lucie</t>
  </si>
  <si>
    <t>Vavrečková Tereza</t>
  </si>
  <si>
    <t>Vobrová Michaela</t>
  </si>
  <si>
    <t>Zelená Anna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</si>
  <si>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</si>
  <si>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</si>
  <si>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</si>
  <si>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</si>
  <si>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</si>
  <si>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710</t>
  </si>
  <si>
    <t>1</t>
  </si>
  <si>
    <t>0000498</t>
  </si>
  <si>
    <t>0000502</t>
  </si>
  <si>
    <t>0002439</t>
  </si>
  <si>
    <t>MARCAINE 0,5%</t>
  </si>
  <si>
    <t>0007981</t>
  </si>
  <si>
    <t>0009709</t>
  </si>
  <si>
    <t>0052225</t>
  </si>
  <si>
    <t>0054539</t>
  </si>
  <si>
    <t>0058249</t>
  </si>
  <si>
    <t>0084090</t>
  </si>
  <si>
    <t>0085812</t>
  </si>
  <si>
    <t>LIDOCAINE EGIS</t>
  </si>
  <si>
    <t>0087814</t>
  </si>
  <si>
    <t>0090044</t>
  </si>
  <si>
    <t>DEPO-MEDROL</t>
  </si>
  <si>
    <t>0098864</t>
  </si>
  <si>
    <t>0098872</t>
  </si>
  <si>
    <t>0098876</t>
  </si>
  <si>
    <t>0201134</t>
  </si>
  <si>
    <t>0187607</t>
  </si>
  <si>
    <t>0067558</t>
  </si>
  <si>
    <t>MABRON</t>
  </si>
  <si>
    <t>0127738</t>
  </si>
  <si>
    <t>0237329</t>
  </si>
  <si>
    <t>MAGNESIUM SULFURICUM BBP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</si>
  <si>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</si>
  <si>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</si>
  <si>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</si>
  <si>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</si>
  <si>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</si>
  <si>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</si>
  <si>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</si>
  <si>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</si>
  <si>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</si>
  <si>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</si>
  <si>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</si>
  <si>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</si>
  <si>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</si>
  <si>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</si>
  <si>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</si>
  <si>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</si>
  <si>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</si>
  <si>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</si>
  <si>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</si>
  <si>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</si>
  <si>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</si>
  <si>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</si>
  <si>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</si>
  <si>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</si>
  <si>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</si>
  <si>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09543</t>
  </si>
  <si>
    <t>Signalni kod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</si>
  <si>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</si>
  <si>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</si>
  <si>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</si>
  <si>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</si>
  <si>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</si>
  <si>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</si>
  <si>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</si>
  <si>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</si>
  <si>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</si>
  <si>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</si>
  <si>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</si>
  <si>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</si>
  <si>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</si>
  <si>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</si>
  <si>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</si>
  <si>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</si>
  <si>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</si>
  <si>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</si>
  <si>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</si>
  <si>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</si>
  <si>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80123</t>
  </si>
  <si>
    <t>INTERVENČNÍ ANALGETICKÝ DIAGNOSTICKO-PROGNOSTICKO-</t>
  </si>
  <si>
    <t>80128</t>
  </si>
  <si>
    <t>RADIOFREKVENČNÍ LÉČBA CHRONICKÉ BOLESTI NAVIGOVANÁ</t>
  </si>
  <si>
    <t>80122</t>
  </si>
  <si>
    <t>80129</t>
  </si>
  <si>
    <t>80025</t>
  </si>
  <si>
    <t>MULTIDISCIPLINÁRNÍ KONFERENCE O PRŮBĚHU LÉČBY</t>
  </si>
  <si>
    <t>06</t>
  </si>
  <si>
    <t>708</t>
  </si>
  <si>
    <t>0067547</t>
  </si>
  <si>
    <t>0127736</t>
  </si>
  <si>
    <t>78022</t>
  </si>
  <si>
    <t>CÍLENÉ VYŠETŘENÍ ANESTEZIOLOGEM</t>
  </si>
  <si>
    <t>78023</t>
  </si>
  <si>
    <t>KONTROLNÍ VYŠETŘENÍ ANESTEZIOLOGEM</t>
  </si>
  <si>
    <t>78992</t>
  </si>
  <si>
    <t>09225</t>
  </si>
  <si>
    <t>KANYLACE CENTRÁLNÍ ŽÍLY ZA KONTROLY CELKOVÉHO STAV</t>
  </si>
  <si>
    <t>09555</t>
  </si>
  <si>
    <t>OŠETŘENÍ DÍTĚTE DO 6 LET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</si>
  <si>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</si>
  <si>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</si>
  <si>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</si>
  <si>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</si>
  <si>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</si>
  <si>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</si>
  <si>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</si>
  <si>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</si>
  <si>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</si>
  <si>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</si>
  <si>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</si>
  <si>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</si>
  <si>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</si>
  <si>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</si>
  <si>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</si>
  <si>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</si>
  <si>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</si>
  <si>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</si>
  <si>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78986</t>
  </si>
  <si>
    <t>78060</t>
  </si>
  <si>
    <t>POSTANESTETICKÁ PÉČE PROVÁDĚNÁ ANESTEZIOLOGEM</t>
  </si>
  <si>
    <t>78995</t>
  </si>
  <si>
    <t>EPIDURÁLNÍ NEBO SUBARACHNOIDEÁLNÍ ANESTÉZIE Á 20 M</t>
  </si>
  <si>
    <t>Zdravotní výkony + ZUM + ZULP vykázané na pracovišti v rámci ambulantní péče - orientační přehled</t>
  </si>
  <si>
    <t>Obrátil Jan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</si>
  <si>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</si>
  <si>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</si>
  <si>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</si>
  <si>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</si>
  <si>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</si>
  <si>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</si>
  <si>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</si>
  <si>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</si>
  <si>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</si>
  <si>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</si>
  <si>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</si>
  <si>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</si>
  <si>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</si>
  <si>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</si>
  <si>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</si>
  <si>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</si>
  <si>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</si>
  <si>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</si>
  <si>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</si>
  <si>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</si>
  <si>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</si>
  <si>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</si>
  <si>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</si>
  <si>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</si>
  <si>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</si>
  <si>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</si>
  <si>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</si>
  <si>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</si>
  <si>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</si>
  <si>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</si>
  <si>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</si>
  <si>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</si>
  <si>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</si>
  <si>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</si>
  <si>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</si>
  <si>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</si>
  <si>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</si>
  <si>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</si>
  <si>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78310</t>
  </si>
  <si>
    <t xml:space="preserve">NEODKLADNÁ KARDIOPULMONÁLNÍ RESUSCITACE ROZŠÍŘENÁ </t>
  </si>
  <si>
    <t>78320</t>
  </si>
  <si>
    <t>02</t>
  </si>
  <si>
    <t>78997</t>
  </si>
  <si>
    <t>78994</t>
  </si>
  <si>
    <t>03</t>
  </si>
  <si>
    <t>78993</t>
  </si>
  <si>
    <t>04</t>
  </si>
  <si>
    <t>0026096</t>
  </si>
  <si>
    <t>TUBUS ENDOBRONCHIÁLNÍ - DOUBLE LUMEN - LEVÝ BRONCH</t>
  </si>
  <si>
    <t>0026097</t>
  </si>
  <si>
    <t>TUBUS ENDOBRONCHIÁLNÍ - DOUBLE LUMEN - PRAVÝ BRONC</t>
  </si>
  <si>
    <t>0049189</t>
  </si>
  <si>
    <t>KATETR CENTRÁLNÍ VENÓZNÍ KIT</t>
  </si>
  <si>
    <t>25099</t>
  </si>
  <si>
    <t xml:space="preserve">URGENTNÍ FLEXIBILNÍ BRONCHOSKOPIE S TERAPEUTICKÝM </t>
  </si>
  <si>
    <t>78242</t>
  </si>
  <si>
    <t>ZAVEDENÍ EPIDURÁLNÍHO KATÉTRU A ZAVEDENÍ OBDOBNÉHO</t>
  </si>
  <si>
    <t>78998</t>
  </si>
  <si>
    <t>09245</t>
  </si>
  <si>
    <t>ZAVEDENÍ GASTRICKÉ SONDY PRO ENTERÁLNÍ VÝŽIVU</t>
  </si>
  <si>
    <t>78116</t>
  </si>
  <si>
    <t>78230</t>
  </si>
  <si>
    <t>78117</t>
  </si>
  <si>
    <t>78996</t>
  </si>
  <si>
    <t>78860</t>
  </si>
  <si>
    <t>TUNELIZACE KATÉTRU</t>
  </si>
  <si>
    <t>05</t>
  </si>
  <si>
    <t>78815</t>
  </si>
  <si>
    <t>MASIVNÍ PŘETLAKOVÉ NÁHRADY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</si>
  <si>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</si>
  <si>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</si>
  <si>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</si>
  <si>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</si>
  <si>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</si>
  <si>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</si>
  <si>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</si>
  <si>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</si>
  <si>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</si>
  <si>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</si>
  <si>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</si>
  <si>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</si>
  <si>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</si>
  <si>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</si>
  <si>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</si>
  <si>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</si>
  <si>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</si>
  <si>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</si>
  <si>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</si>
  <si>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</si>
  <si>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</si>
  <si>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</si>
  <si>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</si>
  <si>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57113</t>
  </si>
  <si>
    <t>TORAKOSKOPIE KLASICKÁ LÉČEBNÁ</t>
  </si>
  <si>
    <t>71717</t>
  </si>
  <si>
    <t>TRACHEOTOMIE</t>
  </si>
  <si>
    <t>07546</t>
  </si>
  <si>
    <t>(DRG) OTEVŘENÝ PŘÍSTUP</t>
  </si>
  <si>
    <t>07425</t>
  </si>
  <si>
    <t>(DRG) EMBOLECTOMIE A. POPLITEA PROXIMALIS</t>
  </si>
  <si>
    <t>07531</t>
  </si>
  <si>
    <t>(DRG) ARTERIOGRAFIE PEROPERAČNÍ</t>
  </si>
  <si>
    <t>07550</t>
  </si>
  <si>
    <t>(DRG) ENDOVASKULÁRNÍ PŘÍSTUP PERKUTÁNNÍ NEBO S?PRE</t>
  </si>
  <si>
    <t>07532</t>
  </si>
  <si>
    <t>(DRG) TRANSLUMINÁLNÍ ANGIOPLASTIKA PEROPERAČNÍ</t>
  </si>
  <si>
    <t>07430</t>
  </si>
  <si>
    <t>(DRG) JINÉ OPERACE TEPEN V OBLASTI STEHNA</t>
  </si>
  <si>
    <t>07510</t>
  </si>
  <si>
    <t>(DRG) OPERACE NA V. CAVA INFERIOR OTEVŘENÁ PŘÍSTUP</t>
  </si>
  <si>
    <t>07197</t>
  </si>
  <si>
    <t>(DRG) ZAVEDENÍ STENTU ČI STENTGRAFTU DO DESCENDENT</t>
  </si>
  <si>
    <t>07345</t>
  </si>
  <si>
    <t>(DRG) REKONSTRUKCE AORTORENÁLNÍ  JEDNOSTRANNÁ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</si>
  <si>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</si>
  <si>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</si>
  <si>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</si>
  <si>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</si>
  <si>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</si>
  <si>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</si>
  <si>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</si>
  <si>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</si>
  <si>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</si>
  <si>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</si>
  <si>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</si>
  <si>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</si>
  <si>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</si>
  <si>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</si>
  <si>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</si>
  <si>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</si>
  <si>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</si>
  <si>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</si>
  <si>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</si>
  <si>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</si>
  <si>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</si>
  <si>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</si>
  <si>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</si>
  <si>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</si>
  <si>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</si>
  <si>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</si>
  <si>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51511</t>
  </si>
  <si>
    <t>OPERACE KÝLY INQUINÁLNÍ A FEMORÁLNÍ - DOSPĚLÍ, VČE</t>
  </si>
  <si>
    <t>07552</t>
  </si>
  <si>
    <t>(DRG) OPERAČNÍ VÝKON BEZ MIMOTĚLNÍHO OBĚHU</t>
  </si>
  <si>
    <t>07363</t>
  </si>
  <si>
    <t xml:space="preserve">(DRG)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</si>
  <si>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</si>
  <si>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</si>
  <si>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</si>
  <si>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</si>
  <si>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</si>
  <si>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</si>
  <si>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</si>
  <si>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</si>
  <si>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</si>
  <si>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</si>
  <si>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</si>
  <si>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</si>
  <si>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</si>
  <si>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</si>
  <si>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54340</t>
  </si>
  <si>
    <t>TEPENNÁ EMBOLEKTOMIE, TROMBEKTOMIE</t>
  </si>
  <si>
    <t>57235</t>
  </si>
  <si>
    <t>TORAKOTOMIE PROSTÁ NEBO S BIOPSIÍ, EVAKUACÍ HEMATO</t>
  </si>
  <si>
    <t>07389</t>
  </si>
  <si>
    <t>(DRG) TROMBECTOMIE A.ILIACA</t>
  </si>
  <si>
    <t>51355</t>
  </si>
  <si>
    <t>DVOJ - A VÍCENÁSOBNÁ RESEKCE A (NEBO) ANASTOMÓZA T</t>
  </si>
  <si>
    <t>51326</t>
  </si>
  <si>
    <t>DRENÁŽNÍ OPERACE PŘI AKUTNÍ PANKEATITIDĚ, DRENÁŽ A</t>
  </si>
  <si>
    <t>09569</t>
  </si>
  <si>
    <t>ZÁKROK NA PRAVÉ STRANĚ</t>
  </si>
  <si>
    <t>07514</t>
  </si>
  <si>
    <t>(DRG) ODBĚR A PŘÍPRAVA ŽILNÍHO ŠTĚPU Z POVRCHOVÝCH</t>
  </si>
  <si>
    <t>07424</t>
  </si>
  <si>
    <t>(DRG) EMBOLECTOMIE A. FEMORALIS SUPERFICIALIS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</si>
  <si>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</si>
  <si>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</si>
  <si>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</si>
  <si>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</si>
  <si>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</si>
  <si>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</si>
  <si>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</si>
  <si>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(DRG) NÁHRADA AORTO - AORTÁLNÍ PROTETICKÁ</t>
  </si>
  <si>
    <t>07319</t>
  </si>
  <si>
    <t>(DRG) BYPASS NEBO NÁHRADA TEPEN HORNÍCH KONČETIN P</t>
  </si>
  <si>
    <t>07499</t>
  </si>
  <si>
    <t>(DRG) INTERPOZICE ŽILNÍHO ÚSEKU</t>
  </si>
  <si>
    <t>51312</t>
  </si>
  <si>
    <t>SPLENEKTOMIE S AUTOTRANSPLANTACÍ SLEZINNÉ TKÁNĚ</t>
  </si>
  <si>
    <t>90959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</si>
  <si>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</si>
  <si>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</si>
  <si>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</si>
  <si>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</si>
  <si>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</si>
  <si>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</si>
  <si>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</si>
  <si>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</si>
  <si>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</si>
  <si>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5F3</t>
  </si>
  <si>
    <t>51819</t>
  </si>
  <si>
    <t>OŠETŘENÍ A OBVAZ ROZSÁHLÉ RÁNY V CELKOVÉ ANESTEZII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</si>
  <si>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</si>
  <si>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</si>
  <si>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</si>
  <si>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</si>
  <si>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</si>
  <si>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</si>
  <si>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</si>
  <si>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</si>
  <si>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</si>
  <si>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</si>
  <si>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</si>
  <si>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</si>
  <si>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66819</t>
  </si>
  <si>
    <t>APLIKACE ZEVNÍHO FIXATÉRU</t>
  </si>
  <si>
    <t>66823</t>
  </si>
  <si>
    <t>ODSTRANĚNÍ ZEVNÍHO FIXATÉRU</t>
  </si>
  <si>
    <t>09567</t>
  </si>
  <si>
    <t>ZÁKROK NA LEVÉ STRANĚ</t>
  </si>
  <si>
    <t>66127</t>
  </si>
  <si>
    <t>MANIPULACE V CELKOVÉ NEBO LOKÁLNÍ ANESTÉZII</t>
  </si>
  <si>
    <t>66437</t>
  </si>
  <si>
    <t>REKONSTRUKCE VAZŮ ZÁPĚSTÍ A RUKY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</si>
  <si>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</si>
  <si>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</si>
  <si>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</si>
  <si>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</si>
  <si>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</si>
  <si>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</si>
  <si>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</si>
  <si>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</si>
  <si>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</si>
  <si>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</si>
  <si>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</si>
  <si>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</si>
  <si>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</si>
  <si>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</si>
  <si>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</si>
  <si>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</si>
  <si>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</si>
  <si>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</si>
  <si>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</si>
  <si>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</si>
  <si>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66417</t>
  </si>
  <si>
    <t>ARTRODÉZA MALÝCH KLOUBŮ RUKY A NOHY - JEDNOHO</t>
  </si>
  <si>
    <t>53151</t>
  </si>
  <si>
    <t>OTEVŘENÁ REPOZICE A OSTEOSYNTÉZA ZLOMENINY NEBO LU</t>
  </si>
  <si>
    <t>66825</t>
  </si>
  <si>
    <t>UPRAVENÍ ZEVNÍHO FIXATÉRU</t>
  </si>
  <si>
    <t>53417</t>
  </si>
  <si>
    <t>62230</t>
  </si>
  <si>
    <t>UVOLŇUJÍCÍ NÁŘEZY NA KONČETINĚ</t>
  </si>
  <si>
    <t>09572</t>
  </si>
  <si>
    <t>VÍCEČETNÝ ZÁKROK</t>
  </si>
  <si>
    <t>5F5</t>
  </si>
  <si>
    <t>07545</t>
  </si>
  <si>
    <t>(DRG) DRUHÁ A DALŠÍ REOPERACE</t>
  </si>
  <si>
    <t>07551</t>
  </si>
  <si>
    <t>(DRG) HYBRIDNÍ PŘÍSTUP</t>
  </si>
  <si>
    <t>07565</t>
  </si>
  <si>
    <t>(DRG) KATASTROFICKÁ OPERACE KVCH</t>
  </si>
  <si>
    <t>07267</t>
  </si>
  <si>
    <t>(DRG) ODSTRANĚNÍ KRÁTKO AŽ STŘEDNĚDOBÉ PODPORY SRD</t>
  </si>
  <si>
    <t>07562</t>
  </si>
  <si>
    <t>(DRG) PLÁNOVANÁ OPERACE KVCH</t>
  </si>
  <si>
    <t>07258</t>
  </si>
  <si>
    <t>(DRG) ZAVEDENÍ ECMO, PERIFERNÍ KANYLACE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</si>
  <si>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</si>
  <si>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</si>
  <si>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</si>
  <si>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</si>
  <si>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</si>
  <si>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</si>
  <si>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</si>
  <si>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</si>
  <si>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</si>
  <si>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</si>
  <si>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</si>
  <si>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</si>
  <si>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</si>
  <si>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</si>
  <si>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</si>
  <si>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</si>
  <si>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</si>
  <si>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</si>
  <si>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</si>
  <si>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</si>
  <si>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</si>
  <si>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</si>
  <si>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</si>
  <si>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</si>
  <si>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</si>
  <si>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</si>
  <si>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</si>
  <si>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</si>
  <si>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</si>
  <si>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</si>
  <si>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</si>
  <si>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</si>
  <si>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</si>
  <si>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</si>
  <si>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</si>
  <si>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</si>
  <si>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</si>
  <si>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</si>
  <si>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</si>
  <si>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</si>
  <si>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</si>
  <si>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</si>
  <si>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</si>
  <si>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</si>
  <si>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</si>
  <si>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</si>
  <si>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</si>
  <si>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</si>
  <si>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</si>
  <si>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</si>
  <si>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</si>
  <si>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</si>
  <si>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</si>
  <si>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</si>
  <si>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</si>
  <si>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66321</t>
  </si>
  <si>
    <t>RESEKCE OBRATLOVÉHO TĚLA - SOMATEKTONIE - KOMPLETN</t>
  </si>
  <si>
    <t>56446</t>
  </si>
  <si>
    <t>SPINÁLNÍ NAVIGACE ZALOŽENÁ NA PEROPERAČNÍ ISOFLUOR</t>
  </si>
  <si>
    <t>7F1</t>
  </si>
  <si>
    <t>71311</t>
  </si>
  <si>
    <t>LARYNGOSKOPIE PŘÍMÁ</t>
  </si>
  <si>
    <t>71747</t>
  </si>
  <si>
    <t>ČÁSTEČNÁ EXSTIRPACE KRČNÍCH UZLIN</t>
  </si>
  <si>
    <t>71763</t>
  </si>
  <si>
    <t>TONZILEKTOMIE</t>
  </si>
  <si>
    <t>09233</t>
  </si>
  <si>
    <t>INJEKČNÍ OKRSKOVÁ ANESTÉZIE</t>
  </si>
  <si>
    <t>71729</t>
  </si>
  <si>
    <t>ODSTRANĚNÍ POLYPU NEBO JINÉHO NOVOTVARU Z HRTANU N</t>
  </si>
  <si>
    <t>0003708</t>
  </si>
  <si>
    <t>ZYVOXID</t>
  </si>
  <si>
    <t>0005113</t>
  </si>
  <si>
    <t>TARGOCID</t>
  </si>
  <si>
    <t>0006480</t>
  </si>
  <si>
    <t>0008808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</si>
  <si>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</si>
  <si>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</si>
  <si>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</si>
  <si>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</si>
  <si>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</si>
  <si>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</si>
  <si>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</si>
  <si>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0020605</t>
  </si>
  <si>
    <t>0026127</t>
  </si>
  <si>
    <t>0026902</t>
  </si>
  <si>
    <t>VFEND</t>
  </si>
  <si>
    <t>0029979</t>
  </si>
  <si>
    <t>0029980</t>
  </si>
  <si>
    <t>0062464</t>
  </si>
  <si>
    <t>0062465</t>
  </si>
  <si>
    <t>0064831</t>
  </si>
  <si>
    <t>0065989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</si>
  <si>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</si>
  <si>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</si>
  <si>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</si>
  <si>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</si>
  <si>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</si>
  <si>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</si>
  <si>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</si>
  <si>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0091731</t>
  </si>
  <si>
    <t>PROSTAVASIN</t>
  </si>
  <si>
    <t>0092290</t>
  </si>
  <si>
    <t>0093650</t>
  </si>
  <si>
    <t>ACTILYSE</t>
  </si>
  <si>
    <t>0094155</t>
  </si>
  <si>
    <t>0096414</t>
  </si>
  <si>
    <t>GENTAMICIN LEK</t>
  </si>
  <si>
    <t>0097000</t>
  </si>
  <si>
    <t>METRONIDAZOLE POLPHARMA</t>
  </si>
  <si>
    <t>0112782</t>
  </si>
  <si>
    <t>GENTAMICIN B.BRAUN</t>
  </si>
  <si>
    <t>0129767</t>
  </si>
  <si>
    <t>IMIPENEM/CILASTATIN KABI</t>
  </si>
  <si>
    <t>0138455</t>
  </si>
  <si>
    <t>ALBUNORM 20%</t>
  </si>
  <si>
    <t>0142077</t>
  </si>
  <si>
    <t>0156258</t>
  </si>
  <si>
    <t>VANCOMYCIN KABI</t>
  </si>
  <si>
    <t>0156259</t>
  </si>
  <si>
    <t>0162187</t>
  </si>
  <si>
    <t>0162809</t>
  </si>
  <si>
    <t>0164401</t>
  </si>
  <si>
    <t>0166269</t>
  </si>
  <si>
    <t>0500570</t>
  </si>
  <si>
    <t>0500720</t>
  </si>
  <si>
    <t>0129056</t>
  </si>
  <si>
    <t>0164407</t>
  </si>
  <si>
    <t>0129057</t>
  </si>
  <si>
    <t>0136083</t>
  </si>
  <si>
    <t>0201030</t>
  </si>
  <si>
    <t>SEFOTAK</t>
  </si>
  <si>
    <t>0141836</t>
  </si>
  <si>
    <t>AMIKACIN B. BRAUN</t>
  </si>
  <si>
    <t>0193477</t>
  </si>
  <si>
    <t>0134595</t>
  </si>
  <si>
    <t>0113453</t>
  </si>
  <si>
    <t>0149384</t>
  </si>
  <si>
    <t>ECALTA</t>
  </si>
  <si>
    <t>0156835</t>
  </si>
  <si>
    <t>MEROPENEM KABI</t>
  </si>
  <si>
    <t>0029464</t>
  </si>
  <si>
    <t>PRIVIGEN</t>
  </si>
  <si>
    <t>0129834</t>
  </si>
  <si>
    <t>0129836</t>
  </si>
  <si>
    <t>0182977</t>
  </si>
  <si>
    <t>0166265</t>
  </si>
  <si>
    <t>0183926</t>
  </si>
  <si>
    <t>AZEPO</t>
  </si>
  <si>
    <t>0195147</t>
  </si>
  <si>
    <t>AMIKACIN MEDOPHARM</t>
  </si>
  <si>
    <t>0183817</t>
  </si>
  <si>
    <t>ARCHIFAR</t>
  </si>
  <si>
    <t>0206609</t>
  </si>
  <si>
    <t>0207309</t>
  </si>
  <si>
    <t>VORICONAZOLE ACCORD</t>
  </si>
  <si>
    <t>0216183</t>
  </si>
  <si>
    <t>0212531</t>
  </si>
  <si>
    <t>0210993</t>
  </si>
  <si>
    <t>ZERBAXA</t>
  </si>
  <si>
    <t>0205772</t>
  </si>
  <si>
    <t>VORICONAZOLE TEVA</t>
  </si>
  <si>
    <t>0087199</t>
  </si>
  <si>
    <t>MAXIPIME</t>
  </si>
  <si>
    <t>0214076</t>
  </si>
  <si>
    <t>OCTAPLAS LG</t>
  </si>
  <si>
    <t>0168860</t>
  </si>
  <si>
    <t>0029465</t>
  </si>
  <si>
    <t>0154165</t>
  </si>
  <si>
    <t>AVELOX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</si>
  <si>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</si>
  <si>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</si>
  <si>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</si>
  <si>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</si>
  <si>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</si>
  <si>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</si>
  <si>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</si>
  <si>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0172774</t>
  </si>
  <si>
    <t>0230686</t>
  </si>
  <si>
    <t>0218400</t>
  </si>
  <si>
    <t>0230687</t>
  </si>
  <si>
    <t>0235812</t>
  </si>
  <si>
    <t>0241308</t>
  </si>
  <si>
    <t>0242332</t>
  </si>
  <si>
    <t>0173750</t>
  </si>
  <si>
    <t>0224407</t>
  </si>
  <si>
    <t>0206563</t>
  </si>
  <si>
    <t>0220203</t>
  </si>
  <si>
    <t>MOXIFLOXACIN OLIKLA</t>
  </si>
  <si>
    <t>0230458</t>
  </si>
  <si>
    <t>0249656</t>
  </si>
  <si>
    <t>0223809</t>
  </si>
  <si>
    <t>0183822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</si>
  <si>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</si>
  <si>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</si>
  <si>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</si>
  <si>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</si>
  <si>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</si>
  <si>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</si>
  <si>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</si>
  <si>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</si>
  <si>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</si>
  <si>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</si>
  <si>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</si>
  <si>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</si>
  <si>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</si>
  <si>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</si>
  <si>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</si>
  <si>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</si>
  <si>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</si>
  <si>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</si>
  <si>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0207928</t>
  </si>
  <si>
    <t>Plazma rekonvalescentní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</si>
  <si>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</si>
  <si>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</si>
  <si>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</si>
  <si>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</si>
  <si>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</si>
  <si>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</si>
  <si>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</si>
  <si>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</si>
  <si>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</si>
  <si>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0002425</t>
  </si>
  <si>
    <t>FIXÁTOR ZEVNÍ JEDNOROVIN./DVOUROVIN.TRUBKOVÝ,SYNTH</t>
  </si>
  <si>
    <t>0002584</t>
  </si>
  <si>
    <t>ŠROUB SAMOŘEZNÝ KORTIKÁLNÍ PÁNEV OCEL</t>
  </si>
  <si>
    <t>0004070</t>
  </si>
  <si>
    <t>ŠROUB LCP A VA-LCP SAMOŘEZNÝ MALÝ FRAGMENT OCEL TI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</si>
  <si>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</si>
  <si>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</si>
  <si>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</si>
  <si>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</si>
  <si>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</si>
  <si>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</si>
  <si>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0012996</t>
  </si>
  <si>
    <t>ZÁSOBNÍK PRO STAPLER LIN. S NOŽEM - TCR,TVR,TRT 55</t>
  </si>
  <si>
    <t>0013010</t>
  </si>
  <si>
    <t xml:space="preserve">STAPLER LINEÁRNÍ S NOŽEM - TCT75; TLC75; TCD75 (S </t>
  </si>
  <si>
    <t>0017424</t>
  </si>
  <si>
    <t>ŠROUB KORTIKÁLNÍ VELKÝ FRAGMENT OCEL</t>
  </si>
  <si>
    <t>0017743</t>
  </si>
  <si>
    <t>0024993</t>
  </si>
  <si>
    <t>KOTVIČKA TITANOVÁ GII SNAP-PAK PRO STABILIZACI RAM</t>
  </si>
  <si>
    <t>0027737</t>
  </si>
  <si>
    <t>DLAHA LCP ROVNÁ MALÝ FRAGMENT OCEL NE/STERIL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</si>
  <si>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</si>
  <si>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</si>
  <si>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</si>
  <si>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</si>
  <si>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</si>
  <si>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</si>
  <si>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</si>
  <si>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</si>
  <si>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0030617</t>
  </si>
  <si>
    <t>STAPLER KOŽNÍ ROYAL - 35W</t>
  </si>
  <si>
    <t>0031337</t>
  </si>
  <si>
    <t>0031437</t>
  </si>
  <si>
    <t>DLAHA LCP A VA-LCP HUMERUS DISTÁLNÍ MALÝ FRAGMENT,</t>
  </si>
  <si>
    <t>0031468</t>
  </si>
  <si>
    <t>DLAHA LCP TIBIE PROXIMÁLNÍ MALÝ/VELKÝ FRAGMENT OCE</t>
  </si>
  <si>
    <t>0031469</t>
  </si>
  <si>
    <t>0031933</t>
  </si>
  <si>
    <t>ZASLEPOVACÍ HLAVA TIBIE ÚHLOVĚ STABILNÍ TITAN NE/S</t>
  </si>
  <si>
    <t>0031938</t>
  </si>
  <si>
    <t>HŘEB KANYLOVANÝ TIBIE UHLOVĚ STABILNÍ TITAN NE/STE</t>
  </si>
  <si>
    <t>0031983</t>
  </si>
  <si>
    <t>ŠROUB STARDRIVE ZAJIŠŤOVACÍ TITAN NE/STERIL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</si>
  <si>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</si>
  <si>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</si>
  <si>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</si>
  <si>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</si>
  <si>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</si>
  <si>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</si>
  <si>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</si>
  <si>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</si>
  <si>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</si>
  <si>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</si>
  <si>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</si>
  <si>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</si>
  <si>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</si>
  <si>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</si>
  <si>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</si>
  <si>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</si>
  <si>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</si>
  <si>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0053772</t>
  </si>
  <si>
    <t>STAPLER LINEÁRNÍ S NOŽEM - TCT10; TLC10 (S PZT 005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</si>
  <si>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</si>
  <si>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</si>
  <si>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</si>
  <si>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</si>
  <si>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</si>
  <si>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</si>
  <si>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</si>
  <si>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</si>
  <si>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</si>
  <si>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</si>
  <si>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</si>
  <si>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</si>
  <si>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</si>
  <si>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0056294</t>
  </si>
  <si>
    <t>KATETR BALÓNKOVÝ FOGARTY EMBOLEKTOMICKÝ - 120807F</t>
  </si>
  <si>
    <t>0056299</t>
  </si>
  <si>
    <t>KATETR BALÓNKOVÝ FOGARTY EMBOLEKTOMICKÝ - TRU-LUME</t>
  </si>
  <si>
    <t>0056300</t>
  </si>
  <si>
    <t>0056301</t>
  </si>
  <si>
    <t>0056302</t>
  </si>
  <si>
    <t>0056303</t>
  </si>
  <si>
    <t>0059542</t>
  </si>
  <si>
    <t>OBĚH MIMOTĚLNÍ - OXYGENÁTOR SADA - KANYLA FEMOR.AR</t>
  </si>
  <si>
    <t>0059543</t>
  </si>
  <si>
    <t>OXYGENÁTOR-SADA:KANYLA FEMOR.ARTER./VENÓZNÍ RMI</t>
  </si>
  <si>
    <t>0066995</t>
  </si>
  <si>
    <t xml:space="preserve">IMPLANTÁT SPINÁLNÍ SYSTÉM CERVIFIX                </t>
  </si>
  <si>
    <t>0067020</t>
  </si>
  <si>
    <t>0067415</t>
  </si>
  <si>
    <t>IMPLANTÁT SPINÁLNÍ SYSTÉM CASPAR KRČNÍ  PŘEDNÍ PŘÍ</t>
  </si>
  <si>
    <t>0067417</t>
  </si>
  <si>
    <t>0067537</t>
  </si>
  <si>
    <t>0067884</t>
  </si>
  <si>
    <t>IMPLANTÁT KOSTNÍ UMĚLÁ NÁHRADA DURÁLNÍ TVRDÉ PLENY</t>
  </si>
  <si>
    <t>0069284</t>
  </si>
  <si>
    <t xml:space="preserve">IMPLANTÁT SPINÁLNÍ SYSTÉM AXON                    </t>
  </si>
  <si>
    <t>0069500</t>
  </si>
  <si>
    <t>KANYLA TRACHEOSTOMICKÁ S NÍZKOTLAKOU MANŽETOU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</si>
  <si>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</si>
  <si>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</si>
  <si>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</si>
  <si>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</si>
  <si>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 NE/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</si>
  <si>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</si>
  <si>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</si>
  <si>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</si>
  <si>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</si>
  <si>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</si>
  <si>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</si>
  <si>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</si>
  <si>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</si>
  <si>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</si>
  <si>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</si>
  <si>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0082002</t>
  </si>
  <si>
    <t>NPWT-V.A.C. GRANUFOAM (PU PĚNA) VELIKOST XL</t>
  </si>
  <si>
    <t>0082079</t>
  </si>
  <si>
    <t>KRYTÍ COM 30 OBVAZOVÁ TEXTÍLIE KOMBINOVANÁ</t>
  </si>
  <si>
    <t>0083205</t>
  </si>
  <si>
    <t>DLAHA LCP PÁNEV SYMFÝZA OCEL</t>
  </si>
  <si>
    <t>0091802</t>
  </si>
  <si>
    <t>VÝPLŇ DUTINY - CHRONOS STRIP - 3,75CC</t>
  </si>
  <si>
    <t>0092078</t>
  </si>
  <si>
    <t>STAPLER LINEÁRNÍ S NOŽEM - CONTOUR; ZAHNUTÝ, NÍZKÁ</t>
  </si>
  <si>
    <t>0096269</t>
  </si>
  <si>
    <t>IMPLANTÁT SPINÁLNÍ OC-FUSION KRČNÍ ZADNÍ PŘÍSTUP</t>
  </si>
  <si>
    <t>0096271</t>
  </si>
  <si>
    <t xml:space="preserve">IMPLANTÁT SPINÁLNÍ OC-FUSION FUZE.OKCIPIT/OBRATEL </t>
  </si>
  <si>
    <t>0096272</t>
  </si>
  <si>
    <t>SYSTÉM HYDROCEPHALNÍ DRENÁŽNÍ - SHUNT CSF-NEPROGRA</t>
  </si>
  <si>
    <t>0097790</t>
  </si>
  <si>
    <t>DLAHA LCP HUMERUS DISTÁLNÍ MALÝ FRAGMENT TITAN NE/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</si>
  <si>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</si>
  <si>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</si>
  <si>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</si>
  <si>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</si>
  <si>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</si>
  <si>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</si>
  <si>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</si>
  <si>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0099754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</si>
  <si>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</si>
  <si>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</si>
  <si>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</si>
  <si>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</si>
  <si>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</si>
  <si>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0151021</t>
  </si>
  <si>
    <t>0013054</t>
  </si>
  <si>
    <t>STAPLER KOŽNÍ, 35 NEREZ.OCEL. NÁPLNÍ PMW35,PMR35</t>
  </si>
  <si>
    <t>0048653</t>
  </si>
  <si>
    <t>PROSTŘEDEK HEMOSTATICKÝ - SURGICEL</t>
  </si>
  <si>
    <t>0073963</t>
  </si>
  <si>
    <t>0001223</t>
  </si>
  <si>
    <t>ŠROUB SAMOŘEZNÝ KORTIKÁLNÍ RUKA OCEL NE/STERIL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</si>
  <si>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</si>
  <si>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</si>
  <si>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</si>
  <si>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</si>
  <si>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</si>
  <si>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</si>
  <si>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</si>
  <si>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ECMO - KANYLA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</si>
  <si>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</si>
  <si>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</si>
  <si>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</si>
  <si>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</si>
  <si>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</si>
  <si>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</si>
  <si>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0073264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</si>
  <si>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</si>
  <si>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</si>
  <si>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</si>
  <si>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</si>
  <si>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</si>
  <si>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</si>
  <si>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</si>
  <si>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</si>
  <si>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</si>
  <si>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</si>
  <si>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</si>
  <si>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0152130</t>
  </si>
  <si>
    <t>STAPLER LINEÁRNÍ S NOŽEM - LC8045 (PRO PZT 0152134</t>
  </si>
  <si>
    <t>0152124</t>
  </si>
  <si>
    <t>STAPLER CIRKULÁRNÍ ZAHNUTÝ - CSC 21/25/29/33</t>
  </si>
  <si>
    <t>0030261</t>
  </si>
  <si>
    <t>ŠROUB KORTIKÁLNÍ SAMOŘEZNÝ OCEL</t>
  </si>
  <si>
    <t>0114660</t>
  </si>
  <si>
    <t>IMPLANTÁT SPINÁL.NÁHRADA OBRATLOVÁ BIOLIGN HRUD/BE</t>
  </si>
  <si>
    <t>0141854</t>
  </si>
  <si>
    <t>OXYGENÁTOR CAPIOX,PŘÍSLUŠENSTVÍ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</si>
  <si>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</si>
  <si>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</si>
  <si>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</si>
  <si>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</si>
  <si>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</si>
  <si>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</si>
  <si>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</si>
  <si>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</si>
  <si>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 xml:space="preserve">IMPLANTÁT MAXILLOFACIÁLNÍ STŘEDNÍ OBLIČEJOVÁ ETÁŽ </t>
  </si>
  <si>
    <t>0114288</t>
  </si>
  <si>
    <t>0114289</t>
  </si>
  <si>
    <t>0142096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</si>
  <si>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</si>
  <si>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</si>
  <si>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</si>
  <si>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</si>
  <si>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</si>
  <si>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</si>
  <si>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</si>
  <si>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</si>
  <si>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</si>
  <si>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</si>
  <si>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0142098</t>
  </si>
  <si>
    <t>0152830</t>
  </si>
  <si>
    <t>KATETR BALÓNKOVÝ FOGARTY EMBOLEKTOMICKÝ - EM</t>
  </si>
  <si>
    <t>0161007</t>
  </si>
  <si>
    <t>IMPLANTÁT SPINÁL.SYSTÉM SYNAPSE FIXAČ.VÍCEÚROVŇOVÝ</t>
  </si>
  <si>
    <t>0161010</t>
  </si>
  <si>
    <t>0056298</t>
  </si>
  <si>
    <t>0114290</t>
  </si>
  <si>
    <t>IMPLANTÁT SPINÁLNÍ SYSTÉM FJQ KRČNÍ PŘEDNÍ PŘÍSTUP</t>
  </si>
  <si>
    <t>0031497</t>
  </si>
  <si>
    <t>DLAHA LCP FEMUR DISTÁLNÍ VELKÝ FRAGMENT OCEL TITAN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</si>
  <si>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</si>
  <si>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</si>
  <si>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</si>
  <si>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</si>
  <si>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</si>
  <si>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0114272</t>
  </si>
  <si>
    <t>0114271</t>
  </si>
  <si>
    <t>0046653</t>
  </si>
  <si>
    <t>OXYGENÁTOR-KANYLA VENÓZNÍ ME V XXXX</t>
  </si>
  <si>
    <t>0107352</t>
  </si>
  <si>
    <t>IMPLANTÁT MAXILLOFACIÁLNÍ CMF 1.5</t>
  </si>
  <si>
    <t>0107402</t>
  </si>
  <si>
    <t>0055962</t>
  </si>
  <si>
    <t>PROTÉZA GORE-TEX CÉVNÍ TENKOSTĚNNÁ PRUŽNÁ ST0507</t>
  </si>
  <si>
    <t>0073263</t>
  </si>
  <si>
    <t>K-DRÁT MEDIN OCEL</t>
  </si>
  <si>
    <t>0194257</t>
  </si>
  <si>
    <t>ČIDLO PRO MĚŘENÍ NITROLEBNÍHO TLAKU NEUROVENT - BO</t>
  </si>
  <si>
    <t>0151532</t>
  </si>
  <si>
    <t>STAPLER KOŽNÍ 7.0</t>
  </si>
  <si>
    <t>0114291</t>
  </si>
  <si>
    <t>0142607</t>
  </si>
  <si>
    <t>0067208</t>
  </si>
  <si>
    <t>KANYLA TRACHEOSTOMICKÁ HI-LO NASTAVITELNÁ</t>
  </si>
  <si>
    <t>0037276</t>
  </si>
  <si>
    <t>PROTÉZA GORE-TEX CÉVNÍ - PRUŽNÁ STANDARD</t>
  </si>
  <si>
    <t>0096537</t>
  </si>
  <si>
    <t>KANYLA TRACHEOSTOMICKÁ BALONKOVÁ NEFENESTROVANÁ</t>
  </si>
  <si>
    <t>00651</t>
  </si>
  <si>
    <t>OD TYPU 51 - PRO NEMOCNICE TYPU 3, (KATEGORIE 6) -</t>
  </si>
  <si>
    <t>00655</t>
  </si>
  <si>
    <t>OD TYPU 55 - PRO NEMOCNICE TYPU 3, (KATEGORIE 6) -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</si>
  <si>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</si>
  <si>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</si>
  <si>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</si>
  <si>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</si>
  <si>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</si>
  <si>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</si>
  <si>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53459</t>
  </si>
  <si>
    <t>OTEVŘENÁ REPOZICE NITROKLOUBNÍCH LUXAČNÍCH ZLOMENI</t>
  </si>
  <si>
    <t>53483</t>
  </si>
  <si>
    <t>ZLOMENINA  ACETABULA - OBOU PILÍŘŮ - LÉČENÁ OTEVŘE</t>
  </si>
  <si>
    <t>53519</t>
  </si>
  <si>
    <t>SUTURA ČERSTVÉHO PORANĚNÍ VAZIVOVÉHO APARÁTU V OBL</t>
  </si>
  <si>
    <t>61113</t>
  </si>
  <si>
    <t xml:space="preserve">REVIZE, EXCIZE A SUTURA PORANĚNÍ KŮŽE A PODKOŽÍ A </t>
  </si>
  <si>
    <t>61119</t>
  </si>
  <si>
    <t>SUTURA PERIFERNÍHO NERVU MIKROCHIRURGICKOU TECHNIK</t>
  </si>
  <si>
    <t>61247</t>
  </si>
  <si>
    <t>OPERACE KARPÁLNÍHO TUNELU</t>
  </si>
  <si>
    <t>63559</t>
  </si>
  <si>
    <t>PROBATORNÍ ABRAZE DUTINY DĚLOŽNÍ</t>
  </si>
  <si>
    <t>65949</t>
  </si>
  <si>
    <t>OŠETŘENÍ KOLEMČELISTNÍHO ZÁNĚTU A DRENÁŽ</t>
  </si>
  <si>
    <t>76397</t>
  </si>
  <si>
    <t>INCIZE A DRENÁŽ PERIURETRÁLNÍHO ABSCESU, HEMATOMU</t>
  </si>
  <si>
    <t>76559</t>
  </si>
  <si>
    <t>TRANSURETRÁLNÍ RESEKCE TUMORU MOČOVÉHO MĚCHÝŘE NAD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</si>
  <si>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</si>
  <si>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</si>
  <si>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</si>
  <si>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</si>
  <si>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</si>
  <si>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</si>
  <si>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</si>
  <si>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</si>
  <si>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</si>
  <si>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</si>
  <si>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</si>
  <si>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</si>
  <si>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07422</t>
  </si>
  <si>
    <t>(DRG) EMBOLECTOMIE A. FEMORALIS COMMUNIS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</si>
  <si>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</si>
  <si>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</si>
  <si>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</si>
  <si>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</si>
  <si>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</si>
  <si>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</si>
  <si>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</si>
  <si>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</si>
  <si>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</si>
  <si>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</si>
  <si>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</si>
  <si>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51827</t>
  </si>
  <si>
    <t>MULTIORGÁNOVÝ ODBĚR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</si>
  <si>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</si>
  <si>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</si>
  <si>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</si>
  <si>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</si>
  <si>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61225</t>
  </si>
  <si>
    <t>NEUROLÝZA</t>
  </si>
  <si>
    <t>56177</t>
  </si>
  <si>
    <t>KRANIOTOMIE A RESEKCE, PŘÍPADNĚ LOBEKTOMIE PRO TUM</t>
  </si>
  <si>
    <t>54325</t>
  </si>
  <si>
    <t>AORTOILICKÁ EMBOLEKTOMIE NEBO TROMBEKTOMIE BIFURKA</t>
  </si>
  <si>
    <t>07423</t>
  </si>
  <si>
    <t>(DRG) EMBOLECTOMIE A. FEMORALIS PROFUNDA</t>
  </si>
  <si>
    <t>65216</t>
  </si>
  <si>
    <t>ODSTRANĚNÍ DENTÁLNÍ DRÁTĚNÉ DLAHY Z VOLNÉ RUKY - J</t>
  </si>
  <si>
    <t>61121</t>
  </si>
  <si>
    <t>CÉVNÍ ANASTOMOSA MIKROCHIRURGICKOU TECHNIKOU</t>
  </si>
  <si>
    <t>99980</t>
  </si>
  <si>
    <t>(DRG) PACIENT S DIAGNOSTIKOVANÝM POLYTRAUMATEM S I</t>
  </si>
  <si>
    <t>78021</t>
  </si>
  <si>
    <t>KOMPLEXNÍ VYŠETŘENÍ ANESTEZIOLOGEM</t>
  </si>
  <si>
    <t>65211</t>
  </si>
  <si>
    <t>OŠETŘENÍ ZLOMENINY ČELISTI DESTIČKOVOU ŠROUBOVANOU</t>
  </si>
  <si>
    <t>66821</t>
  </si>
  <si>
    <t>PERKUTÁNNÍ FIXACE K-DRÁTEM</t>
  </si>
  <si>
    <t>65936</t>
  </si>
  <si>
    <t xml:space="preserve">REPOZICE ZLOMENINY ZYGOMATIKOMAXILÁRNÍHO KOMPLEXU </t>
  </si>
  <si>
    <t>90905</t>
  </si>
  <si>
    <t>53455</t>
  </si>
  <si>
    <t>OTEVŘENÁ REPOZICE ZLOMENINY KOSTI PATNÍ</t>
  </si>
  <si>
    <t>57231</t>
  </si>
  <si>
    <t>MEDIASTINOTOMIE</t>
  </si>
  <si>
    <t>07392</t>
  </si>
  <si>
    <t>(DRG) NEPŘÍMÁ  TROMBECTOMIE A.ILIACA CESTOU A. FEM</t>
  </si>
  <si>
    <t>07358</t>
  </si>
  <si>
    <t>(DRG) EMBOLECTOMIE BŘIŠNÍ AORTY A JEJÍ BIFURKACE N</t>
  </si>
  <si>
    <t>07535</t>
  </si>
  <si>
    <t>(DRG) JINÝ ENDOVASKULÁRNÍ UZÁVĚR TEPNY PEROPERAČNÍ</t>
  </si>
  <si>
    <t>56450</t>
  </si>
  <si>
    <t>MULTIMODÁLNÍ 24HODINOVÁ NEUROMONITORACE</t>
  </si>
  <si>
    <t>91926</t>
  </si>
  <si>
    <t>(DRG) APLIKACE PŘETLAKU DO DÝCHACÍCH CEST</t>
  </si>
  <si>
    <t>91925</t>
  </si>
  <si>
    <t>(DRG) APLIKACE KYSLÍKU O VYSOKÉM PRŮTOKU NOSNÍ KAN</t>
  </si>
  <si>
    <t>7U8</t>
  </si>
  <si>
    <t>0026139</t>
  </si>
  <si>
    <t>KANYLA TRACHEOSTOMICKÁ VOCALAID S NÍZKOTLAKOU MANŽ</t>
  </si>
  <si>
    <t>00620</t>
  </si>
  <si>
    <t>OŠETŘOVACÍ DEN DLOUHODOBÉ INTENZIVNÍ OŠETŘOVATELSK</t>
  </si>
  <si>
    <t>7D8</t>
  </si>
  <si>
    <t>0069502</t>
  </si>
  <si>
    <t>71625</t>
  </si>
  <si>
    <t>PŘEDNÍ TAMPONÁDA  NOSNÍ PROVEDENÁ OTORINOLARYNGOLO</t>
  </si>
  <si>
    <t>00617</t>
  </si>
  <si>
    <t xml:space="preserve">OŠETŘOVACÍ DEN NÁSLEDNÉ INTENZIVNÍ PÉČE (NIP) PRO </t>
  </si>
  <si>
    <t>00615</t>
  </si>
  <si>
    <t xml:space="preserve">OŠETŘOVACÍ DEN NÁSLEDNÉ VENTILAČNÍ PÉČE (NVP) PRO </t>
  </si>
  <si>
    <t>08</t>
  </si>
  <si>
    <t>78231</t>
  </si>
  <si>
    <t>09</t>
  </si>
  <si>
    <t>10</t>
  </si>
  <si>
    <t>04438</t>
  </si>
  <si>
    <t>(VZP) BONIFIKAČNÍ KÓD PRO ÚHRADU V OBORU STOMATOLO</t>
  </si>
  <si>
    <t>10437</t>
  </si>
  <si>
    <t>(VZP) DOSPÁVACÍ KÓD V OBORU STOMATOLOGIE PRO PACIE</t>
  </si>
  <si>
    <t>11</t>
  </si>
  <si>
    <t>12</t>
  </si>
  <si>
    <t>13</t>
  </si>
  <si>
    <t>14</t>
  </si>
  <si>
    <t>16</t>
  </si>
  <si>
    <t>29510</t>
  </si>
  <si>
    <t>OBSTŘIK PERIFERNÍHO NERVU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</si>
  <si>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</si>
  <si>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</si>
  <si>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</si>
  <si>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</si>
  <si>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</si>
  <si>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</si>
  <si>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</si>
  <si>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</si>
  <si>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</si>
  <si>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</si>
  <si>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</si>
  <si>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78830</t>
  </si>
  <si>
    <t>ZAVEDENÍ INTRAJEJUNÁLNÍ SONDY PRO ENTERÁLNÍ VÝŽIVU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</si>
  <si>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</si>
  <si>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</si>
  <si>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</si>
  <si>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</si>
  <si>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00041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</si>
  <si>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</si>
  <si>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</si>
  <si>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</si>
  <si>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</si>
  <si>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</si>
  <si>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</si>
  <si>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</si>
  <si>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</si>
  <si>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</si>
  <si>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</si>
  <si>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</si>
  <si>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</si>
  <si>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</si>
  <si>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</si>
  <si>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</si>
  <si>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</si>
  <si>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</si>
  <si>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</si>
  <si>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</si>
  <si>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</si>
  <si>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</si>
  <si>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</si>
  <si>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</si>
  <si>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</si>
  <si>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</si>
  <si>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</si>
  <si>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</si>
  <si>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</si>
  <si>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</si>
  <si>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</si>
  <si>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</si>
  <si>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01303</t>
  </si>
  <si>
    <t xml:space="preserve">PORUCHY A PORANĚNÍ MÍCHY S MCC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</si>
  <si>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</si>
  <si>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</si>
  <si>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</si>
  <si>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</si>
  <si>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</si>
  <si>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</si>
  <si>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</si>
  <si>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</si>
  <si>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</si>
  <si>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</si>
  <si>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</si>
  <si>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</si>
  <si>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</si>
  <si>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</si>
  <si>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</si>
  <si>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</si>
  <si>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03303</t>
  </si>
  <si>
    <t xml:space="preserve">MALIGNÍ ONEMOCNĚNÍ UCHA, NOSU, ÚST A HRDLA S MCC                                                    </t>
  </si>
  <si>
    <t>04013</t>
  </si>
  <si>
    <t xml:space="preserve">VELKÉ HRUDNÍ VÝKONY S MCC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</si>
  <si>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</si>
  <si>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</si>
  <si>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</si>
  <si>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</si>
  <si>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</si>
  <si>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</si>
  <si>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</si>
  <si>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</si>
  <si>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</si>
  <si>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</si>
  <si>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</si>
  <si>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</si>
  <si>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</si>
  <si>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</si>
  <si>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</si>
  <si>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</si>
  <si>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</si>
  <si>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</si>
  <si>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</si>
  <si>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</si>
  <si>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</si>
  <si>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</si>
  <si>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</si>
  <si>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</si>
  <si>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</si>
  <si>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</si>
  <si>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</si>
  <si>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</si>
  <si>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05333</t>
  </si>
  <si>
    <t xml:space="preserve">AKUTNÍ INFARKT MYOKARDU S MCC                                                                       </t>
  </si>
  <si>
    <t>05343</t>
  </si>
  <si>
    <t xml:space="preserve">AKUTNÍ A SUBAKUTNÍ ENDOKARDITIDA S MCC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</si>
  <si>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</si>
  <si>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</si>
  <si>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</si>
  <si>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</si>
  <si>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</si>
  <si>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</si>
  <si>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</si>
  <si>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</si>
  <si>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</si>
  <si>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</si>
  <si>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</si>
  <si>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</si>
  <si>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</si>
  <si>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</si>
  <si>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06313</t>
  </si>
  <si>
    <t xml:space="preserve">PEPTICKÝ VŘED A GASTRITIDA S MCC                                                                    </t>
  </si>
  <si>
    <t>06323</t>
  </si>
  <si>
    <t xml:space="preserve">PORUCHY JÍCNU S MCC                                                                                 </t>
  </si>
  <si>
    <t>07323</t>
  </si>
  <si>
    <t xml:space="preserve">PORUCHY PANKREATU, KROMĚ MALIGNÍHO ONEMOCNĚNÍ S MCC                                                 </t>
  </si>
  <si>
    <t>08033</t>
  </si>
  <si>
    <t xml:space="preserve">FÚZE PÁTEŘE, NE PRO DEFORMITY S MCC                                                                 </t>
  </si>
  <si>
    <t>08083</t>
  </si>
  <si>
    <t xml:space="preserve">VÝKONY NA KYČLÍCH A STEHENNÍ KOSTI, KROMĚ REPLANTACE VELKÝCH                                        </t>
  </si>
  <si>
    <t>09333</t>
  </si>
  <si>
    <t xml:space="preserve">PORANĚNÍ KŮŽE, PODKOŽNÍ TKÁNĚ A PRSU S MCC                                                          </t>
  </si>
  <si>
    <t>11013</t>
  </si>
  <si>
    <t xml:space="preserve">TRANSPLANTACE LEDVIN S MCC  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</si>
  <si>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</si>
  <si>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</si>
  <si>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</si>
  <si>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</si>
  <si>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</si>
  <si>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</si>
  <si>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</si>
  <si>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</si>
  <si>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</si>
  <si>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</si>
  <si>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</si>
  <si>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</si>
  <si>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</si>
  <si>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</si>
  <si>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</si>
  <si>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</si>
  <si>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</si>
  <si>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</si>
  <si>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</si>
  <si>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</si>
  <si>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</si>
  <si>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</si>
  <si>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</si>
  <si>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</si>
  <si>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</si>
  <si>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</si>
  <si>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</si>
  <si>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</si>
  <si>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</si>
  <si>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</si>
  <si>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</si>
  <si>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</si>
  <si>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</si>
  <si>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</si>
  <si>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</si>
  <si>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</si>
  <si>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</si>
  <si>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</si>
  <si>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</si>
  <si>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</si>
  <si>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</si>
  <si>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</si>
  <si>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</si>
  <si>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</si>
  <si>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</si>
  <si>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</si>
  <si>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</si>
  <si>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</si>
  <si>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</si>
  <si>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</si>
  <si>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</si>
  <si>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</si>
  <si>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</si>
  <si>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</si>
  <si>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</si>
  <si>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</si>
  <si>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</si>
  <si>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</si>
  <si>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</si>
  <si>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</si>
  <si>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</si>
  <si>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</si>
  <si>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</si>
  <si>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</si>
  <si>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</si>
  <si>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</si>
  <si>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</si>
  <si>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</si>
  <si>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</si>
  <si>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94239</t>
  </si>
  <si>
    <t>FRAGMENTAČNÍ ANALÝZA LIDSKÉHO SOMATICKÉHO GENOMU</t>
  </si>
  <si>
    <t>818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</si>
  <si>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</si>
  <si>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</si>
  <si>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</si>
  <si>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</si>
  <si>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</si>
  <si>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</si>
  <si>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</si>
  <si>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</si>
  <si>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</si>
  <si>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</si>
  <si>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</si>
  <si>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</si>
  <si>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</si>
  <si>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</si>
  <si>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</si>
  <si>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</si>
  <si>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</si>
  <si>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</si>
  <si>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</si>
  <si>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</si>
  <si>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</si>
  <si>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</si>
  <si>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</si>
  <si>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</si>
  <si>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</si>
  <si>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</si>
  <si>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</si>
  <si>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</si>
  <si>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</si>
  <si>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</si>
  <si>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</si>
  <si>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</si>
  <si>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</si>
  <si>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</si>
  <si>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</si>
  <si>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</si>
  <si>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</si>
  <si>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</si>
  <si>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</si>
  <si>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</si>
  <si>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</si>
  <si>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</si>
  <si>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</si>
  <si>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</si>
  <si>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</si>
  <si>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</si>
  <si>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</si>
  <si>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</si>
  <si>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</si>
  <si>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</si>
  <si>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</si>
  <si>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</si>
  <si>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</si>
  <si>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</si>
  <si>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</si>
  <si>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</si>
  <si>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</si>
  <si>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</si>
  <si>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</si>
  <si>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</si>
  <si>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</si>
  <si>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</si>
  <si>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</si>
  <si>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</si>
  <si>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</si>
  <si>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</si>
  <si>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</si>
  <si>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</si>
  <si>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</si>
  <si>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</si>
  <si>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</si>
  <si>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</si>
  <si>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</si>
  <si>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</si>
  <si>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</si>
  <si>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</si>
  <si>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</si>
  <si>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</si>
  <si>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</si>
  <si>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</si>
  <si>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96891</t>
  </si>
  <si>
    <t>TROMBELASTOGRAM</t>
  </si>
  <si>
    <t>96877</t>
  </si>
  <si>
    <t>DRVVT - KOREKCE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</si>
  <si>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</si>
  <si>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</si>
  <si>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</si>
  <si>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</si>
  <si>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</si>
  <si>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</si>
  <si>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</si>
  <si>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</si>
  <si>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</si>
  <si>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</si>
  <si>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</si>
  <si>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</si>
  <si>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</si>
  <si>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</si>
  <si>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</si>
  <si>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</si>
  <si>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</si>
  <si>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</si>
  <si>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</si>
  <si>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</si>
  <si>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</si>
  <si>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</si>
  <si>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</si>
  <si>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</si>
  <si>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</si>
  <si>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</si>
  <si>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</si>
  <si>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</si>
  <si>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</si>
  <si>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</si>
  <si>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</si>
  <si>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</si>
  <si>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</si>
  <si>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</si>
  <si>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</si>
  <si>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</si>
  <si>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</si>
  <si>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</si>
  <si>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</si>
  <si>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</si>
  <si>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</si>
  <si>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</si>
  <si>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</si>
  <si>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</si>
  <si>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</si>
  <si>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</si>
  <si>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</si>
  <si>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</si>
  <si>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</si>
  <si>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</si>
  <si>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</si>
  <si>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</si>
  <si>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</si>
  <si>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</si>
  <si>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</si>
  <si>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</si>
  <si>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</si>
  <si>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</si>
  <si>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</si>
  <si>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</si>
  <si>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</si>
  <si>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</si>
  <si>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</si>
  <si>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</si>
  <si>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</si>
  <si>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</si>
  <si>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</si>
  <si>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</si>
  <si>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</si>
  <si>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</si>
  <si>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</si>
  <si>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</si>
  <si>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</si>
  <si>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</si>
  <si>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</si>
  <si>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</si>
  <si>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</si>
  <si>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</si>
  <si>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</si>
  <si>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</si>
  <si>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</si>
  <si>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</si>
  <si>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</si>
  <si>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</si>
  <si>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</si>
  <si>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</si>
  <si>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</si>
  <si>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</si>
  <si>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</si>
  <si>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</si>
  <si>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</si>
  <si>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</si>
  <si>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</si>
  <si>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</si>
  <si>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</si>
  <si>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</si>
  <si>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</si>
  <si>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</si>
  <si>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</si>
  <si>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</si>
  <si>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</si>
  <si>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</si>
  <si>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</si>
  <si>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</si>
  <si>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</si>
  <si>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</si>
  <si>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</si>
  <si>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</si>
  <si>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</si>
  <si>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</si>
  <si>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</si>
  <si>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</si>
  <si>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</si>
  <si>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</si>
  <si>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</si>
  <si>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</si>
  <si>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</si>
  <si>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</si>
  <si>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</si>
  <si>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</si>
  <si>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</si>
  <si>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</si>
  <si>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</si>
  <si>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</si>
  <si>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</si>
  <si>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</si>
  <si>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</si>
  <si>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</si>
  <si>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</si>
  <si>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</si>
  <si>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</si>
  <si>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</si>
  <si>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</si>
  <si>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</si>
  <si>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</si>
  <si>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</si>
  <si>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</si>
  <si>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</si>
  <si>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</si>
  <si>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</si>
  <si>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</si>
  <si>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</si>
  <si>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</si>
  <si>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</si>
  <si>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</si>
  <si>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</si>
  <si>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</si>
  <si>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</si>
  <si>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</si>
  <si>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</si>
  <si>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</si>
  <si>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</si>
  <si>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</si>
  <si>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</si>
  <si>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</si>
  <si>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</si>
  <si>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</si>
  <si>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</si>
  <si>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</si>
  <si>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</si>
  <si>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</si>
  <si>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</si>
  <si>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</si>
  <si>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</si>
  <si>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</si>
  <si>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</si>
  <si>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</si>
  <si>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</si>
  <si>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</si>
  <si>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</si>
  <si>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</si>
  <si>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</si>
  <si>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</si>
  <si>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</si>
  <si>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</si>
  <si>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</si>
  <si>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</si>
  <si>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</si>
  <si>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</si>
  <si>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</si>
  <si>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</si>
  <si>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</si>
  <si>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</si>
  <si>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</si>
  <si>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</si>
  <si>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</si>
  <si>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</si>
  <si>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</si>
  <si>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</si>
  <si>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</si>
  <si>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</si>
  <si>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</si>
  <si>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</si>
  <si>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</si>
  <si>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</si>
  <si>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</si>
  <si>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</si>
  <si>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</si>
  <si>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</si>
  <si>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</si>
  <si>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</si>
  <si>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</si>
  <si>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</si>
  <si>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</si>
  <si>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</si>
  <si>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</si>
  <si>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</si>
  <si>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</si>
  <si>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</si>
  <si>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</si>
  <si>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</si>
  <si>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</si>
  <si>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</si>
  <si>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</si>
  <si>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</si>
  <si>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</si>
  <si>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</si>
  <si>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</si>
  <si>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</si>
  <si>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</si>
  <si>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</si>
  <si>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</si>
  <si>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</si>
  <si>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</si>
  <si>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</si>
  <si>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</si>
  <si>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81373</t>
  </si>
  <si>
    <t>KYSELINA CITRONOVÁ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</si>
  <si>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</si>
  <si>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</si>
  <si>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</si>
  <si>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</si>
  <si>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</si>
  <si>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</si>
  <si>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</si>
  <si>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</si>
  <si>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</si>
  <si>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</si>
  <si>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</si>
  <si>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</si>
  <si>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</si>
  <si>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</si>
  <si>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</si>
  <si>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</si>
  <si>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</si>
  <si>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</si>
  <si>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</si>
  <si>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</si>
  <si>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</si>
  <si>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</si>
  <si>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</si>
  <si>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</si>
  <si>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</si>
  <si>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</si>
  <si>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</si>
  <si>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</si>
  <si>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</si>
  <si>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</si>
  <si>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</si>
  <si>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</si>
  <si>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0042439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</si>
  <si>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</si>
  <si>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</si>
  <si>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</si>
  <si>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</si>
  <si>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</si>
  <si>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</si>
  <si>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</si>
  <si>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</si>
  <si>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</si>
  <si>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</si>
  <si>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</si>
  <si>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</si>
  <si>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</si>
  <si>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</si>
  <si>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</si>
  <si>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</si>
  <si>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</si>
  <si>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</si>
  <si>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</si>
  <si>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</si>
  <si>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</si>
  <si>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</si>
  <si>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</si>
  <si>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</si>
  <si>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</si>
  <si>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</si>
  <si>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</si>
  <si>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0047648</t>
  </si>
  <si>
    <t>KATETR ANGIOGRAFICKÝ OUTLOOK RQ-4</t>
  </si>
  <si>
    <t>0048264</t>
  </si>
  <si>
    <t>DRÁT NEUROINTERVENČNÍ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</si>
  <si>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</si>
  <si>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</si>
  <si>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</si>
  <si>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</si>
  <si>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</si>
  <si>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</si>
  <si>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</si>
  <si>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</si>
  <si>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</si>
  <si>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</si>
  <si>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</si>
  <si>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</si>
  <si>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</si>
  <si>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</si>
  <si>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</si>
  <si>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</si>
  <si>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</si>
  <si>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</si>
  <si>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</si>
  <si>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</si>
  <si>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</si>
  <si>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</si>
  <si>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</si>
  <si>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</si>
  <si>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</si>
  <si>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</si>
  <si>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</si>
  <si>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</si>
  <si>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</si>
  <si>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</si>
  <si>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</si>
  <si>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</si>
  <si>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</si>
  <si>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</si>
  <si>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</si>
  <si>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</si>
  <si>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</si>
  <si>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</si>
  <si>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</si>
  <si>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</si>
  <si>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</si>
  <si>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</si>
  <si>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</si>
  <si>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</si>
  <si>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</si>
  <si>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</si>
  <si>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</si>
  <si>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</si>
  <si>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</si>
  <si>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</si>
  <si>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</si>
  <si>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</si>
  <si>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</si>
  <si>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</si>
  <si>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</si>
  <si>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</si>
  <si>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</si>
  <si>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</si>
  <si>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</si>
  <si>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</si>
  <si>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</si>
  <si>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</si>
  <si>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</si>
  <si>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</si>
  <si>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</si>
  <si>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</si>
  <si>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</si>
  <si>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0192083</t>
  </si>
  <si>
    <t>OKLUDER AVP - AMPLATZER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</si>
  <si>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</si>
  <si>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</si>
  <si>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</si>
  <si>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</si>
  <si>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</si>
  <si>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</si>
  <si>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0038891</t>
  </si>
  <si>
    <t>STENT PERIFERNÍ VASKULÁRNÍ -PALMAZŮV; BALONEXPANDI</t>
  </si>
  <si>
    <t>0057846</t>
  </si>
  <si>
    <t>TĚLÍSKO EMBOLIZAČNÍ HILAL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</si>
  <si>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</si>
  <si>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</si>
  <si>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</si>
  <si>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</si>
  <si>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</si>
  <si>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</si>
  <si>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</si>
  <si>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</si>
  <si>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0051321</t>
  </si>
  <si>
    <t>KATETR MĚŘÍCÍ ANGIOGRAFICKÝ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</si>
  <si>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</si>
  <si>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</si>
  <si>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</si>
  <si>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</si>
  <si>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</si>
  <si>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</si>
  <si>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</si>
  <si>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</si>
  <si>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</si>
  <si>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</si>
  <si>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</si>
  <si>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</si>
  <si>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</si>
  <si>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0049253</t>
  </si>
  <si>
    <t>INDEFLÁTOR - ZAŘÍZENÍ INSUFLAČNÍ</t>
  </si>
  <si>
    <t>0152785</t>
  </si>
  <si>
    <t>STENTGRAFT AORTÁLNÍ HRUDNÍ - ZENITH TX2 DISSECTION</t>
  </si>
  <si>
    <t>0048669</t>
  </si>
  <si>
    <t>DRÁT VODÍCÍ NITINOL</t>
  </si>
  <si>
    <t>0026398</t>
  </si>
  <si>
    <t>JEHLA BIOPTICKÁ SILENT (NEW)</t>
  </si>
  <si>
    <t>0153251</t>
  </si>
  <si>
    <t>KATETR INTRAKRANIÁLNÍ K ASPIRACI EMBOLŮ A TROMBŮ S</t>
  </si>
  <si>
    <t>0152139</t>
  </si>
  <si>
    <t>DRÁT VODÍCÍ PERIFERNÍ, KORONÁRNÍ - ACCOAT SELDINGE</t>
  </si>
  <si>
    <t>0049606</t>
  </si>
  <si>
    <t>SADA AG - JEHLA,VODIČ,DILATÁTOR -  VENA-STICK</t>
  </si>
  <si>
    <t>0058501</t>
  </si>
  <si>
    <t>VODIČ-PTA,PTCA - HI-TORQUE 0.14(18,35)/130,190,300</t>
  </si>
  <si>
    <t>0152042</t>
  </si>
  <si>
    <t xml:space="preserve">SPIRÁLA EMBOLIZAČNÍ -INTRAKRANIÁLNÍ,TARGET XL 360 </t>
  </si>
  <si>
    <t>0047101</t>
  </si>
  <si>
    <t>DRÁT TEFLON.VODÍCÍ-ROVNÝ 0,90 MM X 150,200,260..</t>
  </si>
  <si>
    <t>0057233</t>
  </si>
  <si>
    <t>KATETR PERIFERNÍ VENOZNÍ PC-01351-TW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</si>
  <si>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</si>
  <si>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</si>
  <si>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</si>
  <si>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</si>
  <si>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</si>
  <si>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</si>
  <si>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</si>
  <si>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</si>
  <si>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</si>
  <si>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</si>
  <si>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</si>
  <si>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</si>
  <si>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</si>
  <si>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</si>
  <si>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</si>
  <si>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</si>
  <si>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</si>
  <si>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</si>
  <si>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</si>
  <si>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</si>
  <si>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</si>
  <si>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</si>
  <si>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</si>
  <si>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</si>
  <si>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</si>
  <si>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</si>
  <si>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</si>
  <si>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</si>
  <si>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</si>
  <si>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</si>
  <si>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</si>
  <si>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</si>
  <si>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</si>
  <si>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</si>
  <si>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</si>
  <si>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</si>
  <si>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</si>
  <si>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</si>
  <si>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</si>
  <si>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</si>
  <si>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</si>
  <si>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</si>
  <si>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</si>
  <si>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</si>
  <si>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</si>
  <si>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</si>
  <si>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</si>
  <si>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</si>
  <si>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</si>
  <si>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</si>
  <si>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</si>
  <si>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</si>
  <si>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</si>
  <si>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</si>
  <si>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</si>
  <si>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</si>
  <si>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</si>
  <si>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</si>
  <si>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</si>
  <si>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</si>
  <si>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</si>
  <si>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</si>
  <si>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</si>
  <si>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</si>
  <si>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</si>
  <si>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</si>
  <si>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</si>
  <si>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</si>
  <si>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</si>
  <si>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</si>
  <si>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</si>
  <si>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</si>
  <si>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</si>
  <si>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</si>
  <si>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</si>
  <si>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89141</t>
  </si>
  <si>
    <t>VYŠETŘENÍ DOLNÍCH KONČETIN VCELKU JEDNÍM RENTGENOV</t>
  </si>
  <si>
    <t>89421</t>
  </si>
  <si>
    <t>MĚŘENÍ TLAKU PŘI ANGIOGRAFII</t>
  </si>
  <si>
    <t>07629</t>
  </si>
  <si>
    <t>(DRG) ZAVEDENÍ HRUDNÍHO DRÉNU DO PLEURÁLNÍ DUTINY,</t>
  </si>
  <si>
    <t>07633</t>
  </si>
  <si>
    <t>(DRG) PERKUTÁNNÍ TRANSHEPATICKÁ ZEVNĚ - VNITŘNÍ DR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</si>
  <si>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</si>
  <si>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</si>
  <si>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</si>
  <si>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</si>
  <si>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</si>
  <si>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</si>
  <si>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</si>
  <si>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</si>
  <si>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</si>
  <si>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</si>
  <si>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</si>
  <si>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</si>
  <si>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</si>
  <si>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</si>
  <si>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</si>
  <si>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</si>
  <si>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</si>
  <si>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</si>
  <si>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</si>
  <si>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</si>
  <si>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</si>
  <si>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</si>
  <si>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</si>
  <si>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</si>
  <si>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</si>
  <si>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</si>
  <si>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</si>
  <si>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</si>
  <si>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</si>
  <si>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</si>
  <si>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</si>
  <si>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</si>
  <si>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</si>
  <si>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</si>
  <si>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</si>
  <si>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</si>
  <si>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</si>
  <si>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</si>
  <si>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</si>
  <si>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</si>
  <si>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</si>
  <si>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</si>
  <si>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</si>
  <si>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</si>
  <si>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</si>
  <si>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</si>
  <si>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</si>
  <si>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</si>
  <si>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</si>
  <si>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</si>
  <si>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</si>
  <si>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</si>
  <si>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</si>
  <si>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</si>
  <si>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</si>
  <si>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</si>
  <si>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</si>
  <si>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</si>
  <si>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</si>
  <si>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</si>
  <si>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</si>
  <si>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</si>
  <si>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</si>
  <si>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</si>
  <si>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</si>
  <si>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</si>
  <si>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</si>
  <si>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</si>
  <si>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</si>
  <si>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</si>
  <si>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</si>
  <si>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</si>
  <si>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</si>
  <si>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</si>
  <si>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</si>
  <si>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</si>
  <si>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</si>
  <si>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</si>
  <si>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</si>
  <si>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</si>
  <si>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</si>
  <si>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</si>
  <si>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</si>
  <si>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</si>
  <si>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</si>
  <si>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</si>
  <si>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</si>
  <si>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</si>
  <si>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</si>
  <si>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</si>
  <si>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</si>
  <si>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</si>
  <si>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</si>
  <si>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</si>
  <si>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</si>
  <si>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</si>
  <si>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</si>
  <si>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</si>
  <si>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</si>
  <si>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</si>
  <si>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</si>
  <si>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</si>
  <si>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</si>
  <si>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</si>
  <si>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</si>
  <si>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</si>
  <si>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</si>
  <si>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</si>
  <si>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</si>
  <si>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</si>
  <si>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</si>
  <si>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</si>
  <si>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</si>
  <si>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</si>
  <si>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</si>
  <si>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</si>
  <si>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</si>
  <si>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</si>
  <si>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</si>
  <si>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</si>
  <si>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</si>
  <si>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</si>
  <si>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</si>
  <si>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</si>
  <si>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</si>
  <si>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</si>
  <si>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</si>
  <si>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</si>
  <si>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</si>
  <si>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</si>
  <si>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</si>
  <si>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</si>
  <si>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</si>
  <si>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</si>
  <si>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</si>
  <si>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</si>
  <si>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</si>
  <si>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</si>
  <si>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</si>
  <si>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</si>
  <si>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</si>
  <si>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</si>
  <si>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</si>
  <si>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</si>
  <si>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</si>
  <si>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</si>
  <si>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</si>
  <si>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</si>
  <si>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</si>
  <si>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</si>
  <si>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</si>
  <si>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</si>
  <si>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</si>
  <si>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</si>
  <si>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</si>
  <si>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</si>
  <si>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</si>
  <si>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</si>
  <si>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</si>
  <si>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</si>
  <si>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</si>
  <si>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</si>
  <si>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</si>
  <si>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</si>
  <si>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</si>
  <si>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</si>
  <si>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</si>
  <si>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</si>
  <si>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</si>
  <si>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</si>
  <si>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</si>
  <si>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</si>
  <si>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</si>
  <si>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</si>
  <si>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</si>
  <si>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</si>
  <si>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</si>
  <si>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</si>
  <si>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</si>
  <si>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</si>
  <si>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</si>
  <si>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</si>
  <si>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</si>
  <si>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</si>
  <si>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</si>
  <si>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</si>
  <si>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</si>
  <si>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</si>
  <si>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</si>
  <si>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</si>
  <si>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</si>
  <si>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</si>
  <si>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</si>
  <si>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</si>
  <si>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</si>
  <si>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</si>
  <si>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</si>
  <si>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</si>
  <si>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</si>
  <si>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</si>
  <si>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</si>
  <si>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</si>
  <si>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</si>
  <si>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</si>
  <si>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</si>
  <si>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</si>
  <si>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</si>
  <si>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</si>
  <si>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</si>
  <si>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</si>
  <si>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</si>
  <si>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</si>
  <si>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</si>
  <si>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</si>
  <si>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</si>
  <si>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</si>
  <si>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</si>
  <si>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</si>
  <si>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</si>
  <si>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</si>
  <si>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</si>
  <si>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</si>
  <si>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</si>
  <si>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</si>
  <si>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</si>
  <si>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</si>
  <si>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</si>
  <si>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</si>
  <si>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</si>
  <si>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</si>
  <si>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</si>
  <si>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91575</t>
  </si>
  <si>
    <t>STANOVENÍ TRYPTÁZY METODOU ENZYMOVÉ ANALÝZY EIA</t>
  </si>
  <si>
    <t>94191</t>
  </si>
  <si>
    <t>FOTOGRAFIE GELU</t>
  </si>
  <si>
    <t>94353</t>
  </si>
  <si>
    <t>STANOVENÍ ZNÁMÉ GENOVÉ VARIANTY LIDSKÉHO SOMATICKÉ</t>
  </si>
  <si>
    <t>44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</si>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</sst>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1" fillId="0" borderId="155" xfId="0" applyNumberFormat="1" applyFont="1" applyBorder="1"/>
    <xf numFmtId="166" fontId="71" fillId="0" borderId="155" xfId="0" applyNumberFormat="1" applyFont="1" applyBorder="1"/>
    <xf numFmtId="166" fontId="71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0.22740865514554845</c:v>
                </c:pt>
                <c:pt idx="1">
                  <c:v>0.27005940583961413</c:v>
                </c:pt>
                <c:pt idx="2">
                  <c:v>0.26936430137527495</c:v>
                </c:pt>
                <c:pt idx="3">
                  <c:v>0.24238337262670631</c:v>
                </c:pt>
                <c:pt idx="4">
                  <c:v>0.26411815572430974</c:v>
                </c:pt>
                <c:pt idx="5">
                  <c:v>0.25439780339998536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0.63812600969305333</c:v>
                </c:pt>
                <c:pt idx="1">
                  <c:v>0.55922865013774103</c:v>
                </c:pt>
                <c:pt idx="2">
                  <c:v>0.59571428571428575</c:v>
                </c:pt>
                <c:pt idx="3">
                  <c:v>0.59259259259259256</c:v>
                </c:pt>
                <c:pt idx="4">
                  <c:v>0.62124248496993983</c:v>
                </c:pt>
                <c:pt idx="5">
                  <c:v>0.62258583690987124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116" tableBorderDxfId="115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2" totalsRowShown="0">
  <autoFilter ref="C3:S11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2339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3943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3944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4011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5202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5232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5281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5404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5406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6291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6437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7302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5976777-AD1F-48C6-A4D5-E10D5A721A5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128741.37880000001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11185.329959999999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0.85894870327805006</v>
      </c>
      <c r="E8" s="285">
        <f t="shared" si="0"/>
        <v>0.95438744808672227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0.15821970671468999</v>
      </c>
      <c r="E9" s="285">
        <f>IF(C9=0,0,D9/C9)</f>
        <v>0.52739902238229996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0.65775528432428265</v>
      </c>
      <c r="E11" s="285">
        <f t="shared" si="0"/>
        <v>1.0962588072071378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0.85749431284760913</v>
      </c>
      <c r="E12" s="285">
        <f t="shared" si="0"/>
        <v>1.0718678910595114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7113.9172699999999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97574.840229999987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64458.068139999996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2469.2481400000001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1.0947670340203794</v>
      </c>
      <c r="E20" s="285">
        <f t="shared" si="1"/>
        <v>1.0947670340203794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1.3835657313313987</v>
      </c>
      <c r="E23" s="285">
        <f t="shared" si="1"/>
        <v>1.6277243898016456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61988.819999999992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2.5887244891567169</v>
      </c>
      <c r="E25" s="285">
        <f t="shared" si="1"/>
        <v>2.5887244891567169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2.5887244891567169</v>
      </c>
      <c r="E26" s="285">
        <f t="shared" si="1"/>
        <v>2.5887244891567169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1.7522935779816513</v>
      </c>
      <c r="E29" s="285">
        <f t="shared" si="1"/>
        <v>1.8445195557701592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0.62258583690987124</v>
      </c>
      <c r="E30" s="285">
        <f t="shared" si="1"/>
        <v>0.62258583690987124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2.5191492337920081</v>
      </c>
      <c r="E31" s="285">
        <f t="shared" si="1"/>
        <v>2.6517360355705351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7BC768D-E9E9-45E0-98A3-D160C37C7FC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12154.2405</v>
      </c>
      <c r="C5" s="33">
        <v>19266.556730000011</v>
      </c>
      <c r="D5" s="12"/>
      <c r="E5" s="226">
        <v>11185.329959999999</v>
      </c>
      <c r="F5" s="32">
        <v>0</v>
      </c>
      <c r="G5" s="225">
        <f>E5-F5</f>
        <v>11185.329959999999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7257.3312800000003</v>
      </c>
      <c r="C6" s="35">
        <v>12852.269670000003</v>
      </c>
      <c r="D6" s="12"/>
      <c r="E6" s="227">
        <v>7113.9172699999999</v>
      </c>
      <c r="F6" s="34">
        <v>0</v>
      </c>
      <c r="G6" s="228">
        <f>E6-F6</f>
        <v>7113.9172699999999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91179.422259999992</v>
      </c>
      <c r="C7" s="35">
        <v>203538.29671000002</v>
      </c>
      <c r="D7" s="12"/>
      <c r="E7" s="227">
        <v>97574.840229999987</v>
      </c>
      <c r="F7" s="34">
        <v>0</v>
      </c>
      <c r="G7" s="228">
        <f>E7-F7</f>
        <v>97574.840229999987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11510.19083000002</v>
      </c>
      <c r="C8" s="37">
        <v>17717.974900000008</v>
      </c>
      <c r="D8" s="12"/>
      <c r="E8" s="229">
        <v>12867.29134000002</v>
      </c>
      <c r="F8" s="36">
        <v>0</v>
      </c>
      <c r="G8" s="230">
        <f>E8-F8</f>
        <v>12867.29134000002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122101.18487000001</v>
      </c>
      <c r="C9" s="39">
        <v>253375.09801000005</v>
      </c>
      <c r="D9" s="12"/>
      <c r="E9" s="3">
        <v>128741.37880000001</v>
      </c>
      <c r="F9" s="38">
        <v>0</v>
      </c>
      <c r="G9" s="38">
        <f>E9-F9</f>
        <v>128741.37880000001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3009.2169800000006</v>
      </c>
      <c r="C11" s="33">
        <f>IF(ISERROR(VLOOKUP("Celkem:",'ZV Vykáz.-A'!A:H,5,0)),0,VLOOKUP("Celkem:",'ZV Vykáz.-A'!A:H,5,0)/1000)</f>
        <v>2255.5010000000007</v>
      </c>
      <c r="D11" s="12"/>
      <c r="E11" s="226">
        <f>IF(ISERROR(VLOOKUP("Celkem:",'ZV Vykáz.-A'!A:H,8,0)),0,VLOOKUP("Celkem:",'ZV Vykáz.-A'!A:H,8,0)/1000)</f>
        <v>2469.2481400000001</v>
      </c>
      <c r="F11" s="32"/>
      <c r="G11" s="225">
        <f>E11-F11</f>
        <v>2469.2481400000001</v>
      </c>
      <c r="H11" s="231" t="str">
        <f>IF(F11&lt;0.00000001,"",E11/F11)</f>
        <v/>
      </c>
      <c r="I11" s="225">
        <f>E11-B11</f>
        <v>-539.96884000000045</v>
      </c>
      <c r="J11" s="231">
        <f>IF(B11&lt;0.00000001,"",E11/B11)</f>
        <v>0.82056167980283023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41859.42</v>
      </c>
      <c r="C12" s="37">
        <f>IF(ISERROR(VLOOKUP("Celkem",CaseMix!A:D,3,0)),0,VLOOKUP("Celkem",CaseMix!A:D,3,0)*30)</f>
        <v>23945.7</v>
      </c>
      <c r="D12" s="12"/>
      <c r="E12" s="229">
        <f>IF(ISERROR(VLOOKUP("Celkem",CaseMix!A:D,4,0)),0,VLOOKUP("Celkem",CaseMix!A:D,4,0)*30)</f>
        <v>61988.819999999992</v>
      </c>
      <c r="F12" s="36"/>
      <c r="G12" s="230">
        <f>E12-F12</f>
        <v>61988.819999999992</v>
      </c>
      <c r="H12" s="233" t="str">
        <f>IF(F12&lt;0.00000001,"",E12/F12)</f>
        <v/>
      </c>
      <c r="I12" s="230">
        <f>E12-B12</f>
        <v>20129.399999999994</v>
      </c>
      <c r="J12" s="233">
        <f>IF(B12&lt;0.00000001,"",E12/B12)</f>
        <v>1.4808810059957829</v>
      </c>
    </row>
    <row r="13" spans="1:10" ht="14.45" customHeight="1" thickBot="1" x14ac:dyDescent="0.25">
      <c r="A13" s="4" t="s">
        <v>100</v>
      </c>
      <c r="B13" s="9">
        <f>SUM(B11:B12)</f>
        <v>44868.636979999996</v>
      </c>
      <c r="C13" s="41">
        <f>SUM(C11:C12)</f>
        <v>26201.201000000001</v>
      </c>
      <c r="D13" s="12"/>
      <c r="E13" s="9">
        <f>SUM(E11:E12)</f>
        <v>64458.068139999996</v>
      </c>
      <c r="F13" s="40"/>
      <c r="G13" s="40">
        <f>E13-F13</f>
        <v>64458.068139999996</v>
      </c>
      <c r="H13" s="235" t="str">
        <f>IF(F13&lt;0.00000001,"",E13/F13)</f>
        <v/>
      </c>
      <c r="I13" s="40">
        <f>SUM(I11:I12)</f>
        <v>19589.431159999993</v>
      </c>
      <c r="J13" s="235">
        <f>IF(B13&lt;0.00000001,"",E13/B13)</f>
        <v>1.4365951916197477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0.36747093836780709</v>
      </c>
      <c r="C15" s="43">
        <f>IF(C9=0,"",C13/C9)</f>
        <v>0.10340874539677893</v>
      </c>
      <c r="D15" s="12"/>
      <c r="E15" s="10">
        <f>IF(E9=0,"",E13/E9)</f>
        <v>0.50067871527254448</v>
      </c>
      <c r="F15" s="42"/>
      <c r="G15" s="42">
        <f>IF(ISERROR(F15-E15),"",E15-F15)</f>
        <v>0.50067871527254448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A602FB7-0901-43F7-9A30-A50BCC551E2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0.22740865514554845</v>
      </c>
      <c r="C4" s="322">
        <f t="shared" ref="C4:M4" si="0">(C10+C8)/C6</f>
        <v>0.27005940583961413</v>
      </c>
      <c r="D4" s="322">
        <f t="shared" si="0"/>
        <v>0.26936430137527495</v>
      </c>
      <c r="E4" s="322">
        <f t="shared" si="0"/>
        <v>0.24238337262670631</v>
      </c>
      <c r="F4" s="322">
        <f t="shared" si="0"/>
        <v>0.26411815572430974</v>
      </c>
      <c r="G4" s="322">
        <f t="shared" si="0"/>
        <v>0.25439780339998536</v>
      </c>
      <c r="H4" s="322">
        <f t="shared" si="0"/>
        <v>9.7454264029630307E-3</v>
      </c>
      <c r="I4" s="322">
        <f t="shared" si="0"/>
        <v>9.7454264029630307E-3</v>
      </c>
      <c r="J4" s="322">
        <f t="shared" si="0"/>
        <v>9.7454264029630307E-3</v>
      </c>
      <c r="K4" s="322">
        <f t="shared" si="0"/>
        <v>9.7454264029630307E-3</v>
      </c>
      <c r="L4" s="322">
        <f t="shared" si="0"/>
        <v>9.7454264029630307E-3</v>
      </c>
      <c r="M4" s="322">
        <f t="shared" si="0"/>
        <v>9.7454264029630307E-3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43215.465979999994</v>
      </c>
      <c r="C5" s="322">
        <f>IF(ISERROR(VLOOKUP($A5,'Man Tab'!$A:$Q,COLUMN()+2,0)),0,VLOOKUP($A5,'Man Tab'!$A:$Q,COLUMN()+2,0))</f>
        <v>38357.378229999995</v>
      </c>
      <c r="D5" s="322">
        <f>IF(ISERROR(VLOOKUP($A5,'Man Tab'!$A:$Q,COLUMN()+2,0)),0,VLOOKUP($A5,'Man Tab'!$A:$Q,COLUMN()+2,0))</f>
        <v>44949.477330000002</v>
      </c>
      <c r="E5" s="322">
        <f>IF(ISERROR(VLOOKUP($A5,'Man Tab'!$A:$Q,COLUMN()+2,0)),0,VLOOKUP($A5,'Man Tab'!$A:$Q,COLUMN()+2,0))</f>
        <v>63998.155749999998</v>
      </c>
      <c r="F5" s="322">
        <f>IF(ISERROR(VLOOKUP($A5,'Man Tab'!$A:$Q,COLUMN()+2,0)),0,VLOOKUP($A5,'Man Tab'!$A:$Q,COLUMN()+2,0))</f>
        <v>37649.42237</v>
      </c>
      <c r="G5" s="322">
        <f>IF(ISERROR(VLOOKUP($A5,'Man Tab'!$A:$Q,COLUMN()+2,0)),0,VLOOKUP($A5,'Man Tab'!$A:$Q,COLUMN()+2,0))</f>
        <v>25205.198350000002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43215.465979999994</v>
      </c>
      <c r="C6" s="324">
        <f t="shared" ref="C6:M6" si="1">C5+B6</f>
        <v>81572.844209999981</v>
      </c>
      <c r="D6" s="324">
        <f t="shared" si="1"/>
        <v>126522.32153999998</v>
      </c>
      <c r="E6" s="324">
        <f t="shared" si="1"/>
        <v>190520.47728999998</v>
      </c>
      <c r="F6" s="324">
        <f t="shared" si="1"/>
        <v>228169.89966</v>
      </c>
      <c r="G6" s="324">
        <f t="shared" si="1"/>
        <v>253375.09800999999</v>
      </c>
      <c r="H6" s="324">
        <f t="shared" si="1"/>
        <v>253375.09800999999</v>
      </c>
      <c r="I6" s="324">
        <f t="shared" si="1"/>
        <v>253375.09800999999</v>
      </c>
      <c r="J6" s="324">
        <f t="shared" si="1"/>
        <v>253375.09800999999</v>
      </c>
      <c r="K6" s="324">
        <f t="shared" si="1"/>
        <v>253375.09800999999</v>
      </c>
      <c r="L6" s="324">
        <f t="shared" si="1"/>
        <v>253375.09800999999</v>
      </c>
      <c r="M6" s="324">
        <f t="shared" si="1"/>
        <v>253375.09800999999</v>
      </c>
    </row>
    <row r="7" spans="1:13" ht="14.45" customHeight="1" x14ac:dyDescent="0.2">
      <c r="A7" s="323" t="s">
        <v>125</v>
      </c>
      <c r="B7" s="323">
        <v>316.202</v>
      </c>
      <c r="C7" s="323">
        <v>711.07</v>
      </c>
      <c r="D7" s="323">
        <v>1097.6659999999999</v>
      </c>
      <c r="E7" s="323">
        <v>1487.3240000000001</v>
      </c>
      <c r="F7" s="323">
        <v>1940.3679999999999</v>
      </c>
      <c r="G7" s="323">
        <v>2066.2939999999999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9486.06</v>
      </c>
      <c r="C8" s="324">
        <f t="shared" ref="C8:M8" si="2">C7*30</f>
        <v>21332.100000000002</v>
      </c>
      <c r="D8" s="324">
        <f t="shared" si="2"/>
        <v>32929.979999999996</v>
      </c>
      <c r="E8" s="324">
        <f t="shared" si="2"/>
        <v>44619.72</v>
      </c>
      <c r="F8" s="324">
        <f t="shared" si="2"/>
        <v>58211.040000000001</v>
      </c>
      <c r="G8" s="324">
        <f t="shared" si="2"/>
        <v>61988.819999999992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341511</v>
      </c>
      <c r="C9" s="323">
        <v>355902.83999999997</v>
      </c>
      <c r="D9" s="323">
        <v>453202.91</v>
      </c>
      <c r="E9" s="323">
        <v>408659.08999999997</v>
      </c>
      <c r="F9" s="323">
        <v>493497.25</v>
      </c>
      <c r="G9" s="323">
        <v>416475.27999999991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341.51100000000002</v>
      </c>
      <c r="C10" s="324">
        <f t="shared" ref="C10:M10" si="3">C9/1000+B10</f>
        <v>697.41383999999994</v>
      </c>
      <c r="D10" s="324">
        <f t="shared" si="3"/>
        <v>1150.6167499999999</v>
      </c>
      <c r="E10" s="324">
        <f t="shared" si="3"/>
        <v>1559.2758399999998</v>
      </c>
      <c r="F10" s="324">
        <f t="shared" si="3"/>
        <v>2052.7730899999997</v>
      </c>
      <c r="G10" s="324">
        <f t="shared" si="3"/>
        <v>2469.2483699999993</v>
      </c>
      <c r="H10" s="324">
        <f t="shared" si="3"/>
        <v>2469.2483699999993</v>
      </c>
      <c r="I10" s="324">
        <f t="shared" si="3"/>
        <v>2469.2483699999993</v>
      </c>
      <c r="J10" s="324">
        <f t="shared" si="3"/>
        <v>2469.2483699999993</v>
      </c>
      <c r="K10" s="324">
        <f t="shared" si="3"/>
        <v>2469.2483699999993</v>
      </c>
      <c r="L10" s="324">
        <f t="shared" si="3"/>
        <v>2469.2483699999993</v>
      </c>
      <c r="M10" s="324">
        <f t="shared" si="3"/>
        <v>2469.2483699999993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AA1DD6C9-B0D4-44AA-9F4C-B3075429311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24630.000000700002</v>
      </c>
      <c r="C7" s="56">
        <v>2052.5000000583336</v>
      </c>
      <c r="D7" s="56">
        <v>4152.9863100000002</v>
      </c>
      <c r="E7" s="56">
        <v>2889.58383</v>
      </c>
      <c r="F7" s="56">
        <v>5086.7195300000003</v>
      </c>
      <c r="G7" s="56">
        <v>3729.1574999999998</v>
      </c>
      <c r="H7" s="56">
        <v>1645.2917500000001</v>
      </c>
      <c r="I7" s="56">
        <v>1762.81781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19266.55673</v>
      </c>
      <c r="Q7" s="185">
        <v>1.5644788249656865</v>
      </c>
    </row>
    <row r="8" spans="1:17" ht="14.45" customHeight="1" x14ac:dyDescent="0.2">
      <c r="A8" s="19" t="s">
        <v>36</v>
      </c>
      <c r="B8" s="55">
        <v>4133.4960320999999</v>
      </c>
      <c r="C8" s="56">
        <v>344.45800267499999</v>
      </c>
      <c r="D8" s="56">
        <v>135.37360000000001</v>
      </c>
      <c r="E8" s="56">
        <v>352.82</v>
      </c>
      <c r="F8" s="56">
        <v>159.79</v>
      </c>
      <c r="G8" s="56">
        <v>259.98</v>
      </c>
      <c r="H8" s="56">
        <v>198.66</v>
      </c>
      <c r="I8" s="56">
        <v>183.44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1290.0636000000002</v>
      </c>
      <c r="Q8" s="185">
        <v>0.62419975245244907</v>
      </c>
    </row>
    <row r="9" spans="1:17" ht="14.45" customHeight="1" x14ac:dyDescent="0.2">
      <c r="A9" s="19" t="s">
        <v>37</v>
      </c>
      <c r="B9" s="55">
        <v>18969.999999800002</v>
      </c>
      <c r="C9" s="56">
        <v>1580.8333333166668</v>
      </c>
      <c r="D9" s="56">
        <v>2433.5149500000002</v>
      </c>
      <c r="E9" s="56">
        <v>2203.58403</v>
      </c>
      <c r="F9" s="56">
        <v>2944.3656499999997</v>
      </c>
      <c r="G9" s="56">
        <v>2384.0843100000002</v>
      </c>
      <c r="H9" s="56">
        <v>2123.4212699999998</v>
      </c>
      <c r="I9" s="56">
        <v>763.29945999999995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12852.26967</v>
      </c>
      <c r="Q9" s="185">
        <v>1.3550099810369529</v>
      </c>
    </row>
    <row r="10" spans="1:17" ht="14.45" customHeight="1" x14ac:dyDescent="0.2">
      <c r="A10" s="19" t="s">
        <v>38</v>
      </c>
      <c r="B10" s="55">
        <v>189.01493299999998</v>
      </c>
      <c r="C10" s="56">
        <v>15.751244416666665</v>
      </c>
      <c r="D10" s="56">
        <v>30.15108</v>
      </c>
      <c r="E10" s="56">
        <v>23.213290000000001</v>
      </c>
      <c r="F10" s="56">
        <v>28.669540000000001</v>
      </c>
      <c r="G10" s="56">
        <v>13.47091</v>
      </c>
      <c r="H10" s="56">
        <v>18.46245</v>
      </c>
      <c r="I10" s="56">
        <v>8.4555499999999988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122.42282000000002</v>
      </c>
      <c r="Q10" s="185">
        <v>1.2953772282108529</v>
      </c>
    </row>
    <row r="11" spans="1:17" ht="14.45" customHeight="1" x14ac:dyDescent="0.2">
      <c r="A11" s="19" t="s">
        <v>39</v>
      </c>
      <c r="B11" s="55">
        <v>1581.0457531999998</v>
      </c>
      <c r="C11" s="56">
        <v>131.75381276666664</v>
      </c>
      <c r="D11" s="56">
        <v>191.90760999999998</v>
      </c>
      <c r="E11" s="56">
        <v>152.08226999999999</v>
      </c>
      <c r="F11" s="56">
        <v>222.89582999999999</v>
      </c>
      <c r="G11" s="56">
        <v>180.47970999999998</v>
      </c>
      <c r="H11" s="56">
        <v>161.39653000000001</v>
      </c>
      <c r="I11" s="56">
        <v>97.708149999999989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1006.4701</v>
      </c>
      <c r="Q11" s="185">
        <v>1.2731701128356698</v>
      </c>
    </row>
    <row r="12" spans="1:17" ht="14.45" customHeight="1" x14ac:dyDescent="0.2">
      <c r="A12" s="19" t="s">
        <v>40</v>
      </c>
      <c r="B12" s="55">
        <v>1493.4897841</v>
      </c>
      <c r="C12" s="56">
        <v>124.45748200833333</v>
      </c>
      <c r="D12" s="56">
        <v>179.43860999999998</v>
      </c>
      <c r="E12" s="56">
        <v>57.332430000000002</v>
      </c>
      <c r="F12" s="56">
        <v>94.892859999999999</v>
      </c>
      <c r="G12" s="56">
        <v>73.46005000000001</v>
      </c>
      <c r="H12" s="56">
        <v>17.741700000000002</v>
      </c>
      <c r="I12" s="56">
        <v>145.77041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568.63605999999993</v>
      </c>
      <c r="Q12" s="185">
        <v>0.7614863737988925</v>
      </c>
    </row>
    <row r="13" spans="1:17" ht="14.45" customHeight="1" x14ac:dyDescent="0.2">
      <c r="A13" s="19" t="s">
        <v>41</v>
      </c>
      <c r="B13" s="55">
        <v>3835</v>
      </c>
      <c r="C13" s="56">
        <v>319.58333333333331</v>
      </c>
      <c r="D13" s="56">
        <v>1486.5069699999999</v>
      </c>
      <c r="E13" s="56">
        <v>376.29606999999999</v>
      </c>
      <c r="F13" s="56">
        <v>1188.57647</v>
      </c>
      <c r="G13" s="56">
        <v>577.67259999999999</v>
      </c>
      <c r="H13" s="56">
        <v>519.85016999999993</v>
      </c>
      <c r="I13" s="56">
        <v>37.72598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4186.6282599999995</v>
      </c>
      <c r="Q13" s="185">
        <v>2.1833784928292044</v>
      </c>
    </row>
    <row r="14" spans="1:17" ht="14.45" customHeight="1" x14ac:dyDescent="0.2">
      <c r="A14" s="19" t="s">
        <v>42</v>
      </c>
      <c r="B14" s="55">
        <v>1432.4313444999998</v>
      </c>
      <c r="C14" s="56">
        <v>119.36927870833331</v>
      </c>
      <c r="D14" s="56">
        <v>168.84700000000001</v>
      </c>
      <c r="E14" s="56">
        <v>154.672</v>
      </c>
      <c r="F14" s="56">
        <v>150.36000000000001</v>
      </c>
      <c r="G14" s="56">
        <v>120.678</v>
      </c>
      <c r="H14" s="56">
        <v>98.716999999999999</v>
      </c>
      <c r="I14" s="56">
        <v>76.811999999999998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770.08600000000001</v>
      </c>
      <c r="Q14" s="185">
        <v>1.0752152317203083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1757.9051308999999</v>
      </c>
      <c r="C17" s="56">
        <v>146.49209424166665</v>
      </c>
      <c r="D17" s="56">
        <v>89.670740000000009</v>
      </c>
      <c r="E17" s="56">
        <v>47.861449999999998</v>
      </c>
      <c r="F17" s="56">
        <v>217.46861999999999</v>
      </c>
      <c r="G17" s="56">
        <v>55.559919999999998</v>
      </c>
      <c r="H17" s="56">
        <v>75.219920000000002</v>
      </c>
      <c r="I17" s="56">
        <v>74.213030000000003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559.99368000000004</v>
      </c>
      <c r="Q17" s="185">
        <v>0.63711479095950818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0.71799999999999997</v>
      </c>
      <c r="G18" s="56">
        <v>0.89700000000000002</v>
      </c>
      <c r="H18" s="56">
        <v>0</v>
      </c>
      <c r="I18" s="56">
        <v>25.454000000000001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27.068999999999999</v>
      </c>
      <c r="Q18" s="185" t="s">
        <v>329</v>
      </c>
    </row>
    <row r="19" spans="1:17" ht="14.45" customHeight="1" x14ac:dyDescent="0.2">
      <c r="A19" s="19" t="s">
        <v>47</v>
      </c>
      <c r="B19" s="55">
        <v>6280.9771282000002</v>
      </c>
      <c r="C19" s="56">
        <v>523.41476068333338</v>
      </c>
      <c r="D19" s="56">
        <v>901.14760999999999</v>
      </c>
      <c r="E19" s="56">
        <v>459.52444000000003</v>
      </c>
      <c r="F19" s="56">
        <v>499.69433000000004</v>
      </c>
      <c r="G19" s="56">
        <v>505.69180999999998</v>
      </c>
      <c r="H19" s="56">
        <v>643.87125000000003</v>
      </c>
      <c r="I19" s="56">
        <v>436.44391999999999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3446.3733600000005</v>
      </c>
      <c r="Q19" s="185">
        <v>1.0974003852128851</v>
      </c>
    </row>
    <row r="20" spans="1:17" ht="14.45" customHeight="1" x14ac:dyDescent="0.2">
      <c r="A20" s="19" t="s">
        <v>48</v>
      </c>
      <c r="B20" s="55">
        <v>230205.78658700001</v>
      </c>
      <c r="C20" s="56">
        <v>19183.815548916667</v>
      </c>
      <c r="D20" s="56">
        <v>32534.880690000002</v>
      </c>
      <c r="E20" s="56">
        <v>30711.241539999999</v>
      </c>
      <c r="F20" s="56">
        <v>33401.767249999997</v>
      </c>
      <c r="G20" s="56">
        <v>55045.407950000001</v>
      </c>
      <c r="H20" s="56">
        <v>31201.880109999998</v>
      </c>
      <c r="I20" s="56">
        <v>20643.119170000002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203538.29671</v>
      </c>
      <c r="Q20" s="185">
        <v>1.7683160769121522</v>
      </c>
    </row>
    <row r="21" spans="1:17" ht="14.45" customHeight="1" x14ac:dyDescent="0.2">
      <c r="A21" s="20" t="s">
        <v>49</v>
      </c>
      <c r="B21" s="55">
        <v>10450.260904799999</v>
      </c>
      <c r="C21" s="56">
        <v>870.85507539999992</v>
      </c>
      <c r="D21" s="56">
        <v>911.04192</v>
      </c>
      <c r="E21" s="56">
        <v>916.57574999999997</v>
      </c>
      <c r="F21" s="56">
        <v>907.77574000000004</v>
      </c>
      <c r="G21" s="56">
        <v>897.39369999999997</v>
      </c>
      <c r="H21" s="56">
        <v>893.81769999999995</v>
      </c>
      <c r="I21" s="56">
        <v>893.80269999999996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5420.40751</v>
      </c>
      <c r="Q21" s="185">
        <v>1.0373726664585581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4.5374999999999996</v>
      </c>
      <c r="F22" s="56">
        <v>0</v>
      </c>
      <c r="G22" s="56">
        <v>9.0749999999999993</v>
      </c>
      <c r="H22" s="56">
        <v>9.0749999999999993</v>
      </c>
      <c r="I22" s="56">
        <v>7.0374999999999996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29.725000000000001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-1.1100000119768083E-3</v>
      </c>
      <c r="E24" s="56">
        <v>8.0536299999948824</v>
      </c>
      <c r="F24" s="56">
        <v>45.783510000008391</v>
      </c>
      <c r="G24" s="56">
        <v>145.14729000000079</v>
      </c>
      <c r="H24" s="56">
        <v>42.017520000008517</v>
      </c>
      <c r="I24" s="56">
        <v>49.09867000000304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290.09951000000365</v>
      </c>
      <c r="Q24" s="185" t="s">
        <v>329</v>
      </c>
    </row>
    <row r="25" spans="1:17" ht="14.45" customHeight="1" x14ac:dyDescent="0.2">
      <c r="A25" s="21" t="s">
        <v>53</v>
      </c>
      <c r="B25" s="58">
        <v>304959.40759829996</v>
      </c>
      <c r="C25" s="59">
        <v>25413.283966524996</v>
      </c>
      <c r="D25" s="59">
        <v>43215.465979999994</v>
      </c>
      <c r="E25" s="59">
        <v>38357.378229999995</v>
      </c>
      <c r="F25" s="59">
        <v>44949.477330000002</v>
      </c>
      <c r="G25" s="59">
        <v>63998.155749999998</v>
      </c>
      <c r="H25" s="59">
        <v>37649.42237</v>
      </c>
      <c r="I25" s="59">
        <v>25205.198350000002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253375.09800999999</v>
      </c>
      <c r="Q25" s="186">
        <v>1.6616972075427947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4182.7487099999998</v>
      </c>
      <c r="E26" s="56">
        <v>3348.8128099999999</v>
      </c>
      <c r="F26" s="56">
        <v>4254.5836799999997</v>
      </c>
      <c r="G26" s="56">
        <v>4426.9045900000001</v>
      </c>
      <c r="H26" s="56">
        <v>3219.7529900000004</v>
      </c>
      <c r="I26" s="56">
        <v>2852.4267999999997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22285.229579999999</v>
      </c>
      <c r="Q26" s="185" t="s">
        <v>329</v>
      </c>
    </row>
    <row r="27" spans="1:17" ht="14.45" customHeight="1" x14ac:dyDescent="0.2">
      <c r="A27" s="22" t="s">
        <v>55</v>
      </c>
      <c r="B27" s="58">
        <v>304959.40759829996</v>
      </c>
      <c r="C27" s="59">
        <v>25413.283966524996</v>
      </c>
      <c r="D27" s="59">
        <v>47398.214689999993</v>
      </c>
      <c r="E27" s="59">
        <v>41706.191039999998</v>
      </c>
      <c r="F27" s="59">
        <v>49204.061010000005</v>
      </c>
      <c r="G27" s="59">
        <v>68425.060339999996</v>
      </c>
      <c r="H27" s="59">
        <v>40869.175360000001</v>
      </c>
      <c r="I27" s="59">
        <v>28057.625150000003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275660.32759</v>
      </c>
      <c r="Q27" s="186">
        <v>1.8078493118868237</v>
      </c>
    </row>
    <row r="28" spans="1:17" ht="14.45" customHeight="1" x14ac:dyDescent="0.2">
      <c r="A28" s="20" t="s">
        <v>56</v>
      </c>
      <c r="B28" s="55">
        <v>870.82055990000003</v>
      </c>
      <c r="C28" s="56">
        <v>72.568379991666674</v>
      </c>
      <c r="D28" s="56">
        <v>12.751950000000001</v>
      </c>
      <c r="E28" s="56">
        <v>7.68384</v>
      </c>
      <c r="F28" s="56">
        <v>6.8561499999999995</v>
      </c>
      <c r="G28" s="56">
        <v>5.5816400000000002</v>
      </c>
      <c r="H28" s="56">
        <v>70.934789999999992</v>
      </c>
      <c r="I28" s="56">
        <v>65.901809999999998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169.71017999999998</v>
      </c>
      <c r="Q28" s="185">
        <v>0.38977072387792155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3.2770000000000001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3.2770000000000001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0406649-5BC2-431E-8F08-C4242317F3D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-275423.15820530098</v>
      </c>
      <c r="C6" s="707">
        <v>-56938.330360000204</v>
      </c>
      <c r="D6" s="707">
        <v>218484.82784530078</v>
      </c>
      <c r="E6" s="708">
        <v>0.20673036621545912</v>
      </c>
      <c r="F6" s="706">
        <v>-20494.285487900102</v>
      </c>
      <c r="G6" s="707">
        <v>-10247.142743950051</v>
      </c>
      <c r="H6" s="707">
        <v>-8904.4625099999903</v>
      </c>
      <c r="I6" s="707">
        <v>-67920.43982</v>
      </c>
      <c r="J6" s="707">
        <v>-57673.297076049945</v>
      </c>
      <c r="K6" s="709">
        <v>3.3141160183457221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276944.93579349999</v>
      </c>
      <c r="C7" s="707">
        <v>334092.39747000096</v>
      </c>
      <c r="D7" s="707">
        <v>57147.46167650097</v>
      </c>
      <c r="E7" s="708">
        <v>1.2063495456696567</v>
      </c>
      <c r="F7" s="706">
        <v>304959.40759829996</v>
      </c>
      <c r="G7" s="707">
        <v>152479.70379914998</v>
      </c>
      <c r="H7" s="707">
        <v>25205.198350000002</v>
      </c>
      <c r="I7" s="707">
        <v>253375.09800999999</v>
      </c>
      <c r="J7" s="707">
        <v>100895.39421085001</v>
      </c>
      <c r="K7" s="709">
        <v>0.83084860377139735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49536.405913400005</v>
      </c>
      <c r="C8" s="707">
        <v>60090.828729999994</v>
      </c>
      <c r="D8" s="707">
        <v>10554.422816599988</v>
      </c>
      <c r="E8" s="708">
        <v>1.2130639601720667</v>
      </c>
      <c r="F8" s="706">
        <v>56264.477847400005</v>
      </c>
      <c r="G8" s="707">
        <v>28132.238923700002</v>
      </c>
      <c r="H8" s="707">
        <v>3076.0280299999999</v>
      </c>
      <c r="I8" s="707">
        <v>40066.935100000002</v>
      </c>
      <c r="J8" s="707">
        <v>11934.6961763</v>
      </c>
      <c r="K8" s="709">
        <v>0.7121177807544784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48116.838008400002</v>
      </c>
      <c r="C9" s="707">
        <v>58699.061729999994</v>
      </c>
      <c r="D9" s="707">
        <v>10582.223721599992</v>
      </c>
      <c r="E9" s="708">
        <v>1.2199276627394469</v>
      </c>
      <c r="F9" s="706">
        <v>54832.046502900099</v>
      </c>
      <c r="G9" s="707">
        <v>27416.023251450046</v>
      </c>
      <c r="H9" s="707">
        <v>2999.2160299999996</v>
      </c>
      <c r="I9" s="707">
        <v>39296.849099999999</v>
      </c>
      <c r="J9" s="707">
        <v>11880.825848549954</v>
      </c>
      <c r="K9" s="709">
        <v>0.71667668099751791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3.2299999999999998E-3</v>
      </c>
      <c r="D10" s="707">
        <v>3.2299999999999998E-3</v>
      </c>
      <c r="E10" s="708">
        <v>0</v>
      </c>
      <c r="F10" s="706">
        <v>0</v>
      </c>
      <c r="G10" s="707">
        <v>0</v>
      </c>
      <c r="H10" s="707">
        <v>-1.33E-3</v>
      </c>
      <c r="I10" s="707">
        <v>-3.14E-3</v>
      </c>
      <c r="J10" s="707">
        <v>-3.14E-3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3.2299999999999998E-3</v>
      </c>
      <c r="D11" s="707">
        <v>3.2299999999999998E-3</v>
      </c>
      <c r="E11" s="708">
        <v>0</v>
      </c>
      <c r="F11" s="706">
        <v>0</v>
      </c>
      <c r="G11" s="707">
        <v>0</v>
      </c>
      <c r="H11" s="707">
        <v>-1.33E-3</v>
      </c>
      <c r="I11" s="707">
        <v>-3.14E-3</v>
      </c>
      <c r="J11" s="707">
        <v>-3.14E-3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24630.000000700002</v>
      </c>
      <c r="C12" s="707">
        <v>27953.2048</v>
      </c>
      <c r="D12" s="707">
        <v>3323.2047992999978</v>
      </c>
      <c r="E12" s="708">
        <v>1.1349250831995756</v>
      </c>
      <c r="F12" s="706">
        <v>24630.000000700002</v>
      </c>
      <c r="G12" s="707">
        <v>12315.000000350003</v>
      </c>
      <c r="H12" s="707">
        <v>1762.81781</v>
      </c>
      <c r="I12" s="707">
        <v>19266.55673</v>
      </c>
      <c r="J12" s="707">
        <v>6951.5567296499976</v>
      </c>
      <c r="K12" s="709">
        <v>0.78223941248284334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15500.0000002</v>
      </c>
      <c r="C13" s="707">
        <v>17443.77074</v>
      </c>
      <c r="D13" s="707">
        <v>1943.7707398000002</v>
      </c>
      <c r="E13" s="708">
        <v>1.1254045638564465</v>
      </c>
      <c r="F13" s="706">
        <v>15500.0000002</v>
      </c>
      <c r="G13" s="707">
        <v>7750.0000000999989</v>
      </c>
      <c r="H13" s="707">
        <v>1232.8065800000002</v>
      </c>
      <c r="I13" s="707">
        <v>12801.364460000001</v>
      </c>
      <c r="J13" s="707">
        <v>5051.3644599000017</v>
      </c>
      <c r="K13" s="709">
        <v>0.82589448127966592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659.99999990000003</v>
      </c>
      <c r="C14" s="707">
        <v>859.42153000000008</v>
      </c>
      <c r="D14" s="707">
        <v>199.42153010000004</v>
      </c>
      <c r="E14" s="708">
        <v>1.3021538335306295</v>
      </c>
      <c r="F14" s="706">
        <v>659.99999990000003</v>
      </c>
      <c r="G14" s="707">
        <v>329.99999995000002</v>
      </c>
      <c r="H14" s="707">
        <v>77.863600000000005</v>
      </c>
      <c r="I14" s="707">
        <v>876.20494999999994</v>
      </c>
      <c r="J14" s="707">
        <v>546.20495004999998</v>
      </c>
      <c r="K14" s="709">
        <v>1.3275832577769064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720.00000020000004</v>
      </c>
      <c r="C15" s="707">
        <v>853.00960999999995</v>
      </c>
      <c r="D15" s="707">
        <v>133.00960979999991</v>
      </c>
      <c r="E15" s="708">
        <v>1.1847355691153512</v>
      </c>
      <c r="F15" s="706">
        <v>720.00000020000004</v>
      </c>
      <c r="G15" s="707">
        <v>360.00000010000002</v>
      </c>
      <c r="H15" s="707">
        <v>21.752689999999998</v>
      </c>
      <c r="I15" s="707">
        <v>390.28980999999999</v>
      </c>
      <c r="J15" s="707">
        <v>30.289809899999966</v>
      </c>
      <c r="K15" s="709">
        <v>0.54206918040498075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4400</v>
      </c>
      <c r="C16" s="707">
        <v>3391.2976899999999</v>
      </c>
      <c r="D16" s="707">
        <v>-1008.7023100000001</v>
      </c>
      <c r="E16" s="708">
        <v>0.77074947500000002</v>
      </c>
      <c r="F16" s="706">
        <v>4400</v>
      </c>
      <c r="G16" s="707">
        <v>2200</v>
      </c>
      <c r="H16" s="707">
        <v>160.65246999999999</v>
      </c>
      <c r="I16" s="707">
        <v>1072.42139</v>
      </c>
      <c r="J16" s="707">
        <v>-1127.57861</v>
      </c>
      <c r="K16" s="709">
        <v>0.24373213409090907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2.8372600000000001</v>
      </c>
      <c r="D17" s="707">
        <v>2.8372600000000001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699.72471999999993</v>
      </c>
      <c r="D18" s="707">
        <v>699.72471999999993</v>
      </c>
      <c r="E18" s="708">
        <v>0</v>
      </c>
      <c r="F18" s="706">
        <v>0</v>
      </c>
      <c r="G18" s="707">
        <v>0</v>
      </c>
      <c r="H18" s="707">
        <v>31.954650000000001</v>
      </c>
      <c r="I18" s="707">
        <v>518.57831999999996</v>
      </c>
      <c r="J18" s="707">
        <v>518.57831999999996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42.147440000000003</v>
      </c>
      <c r="D19" s="707">
        <v>42.147440000000003</v>
      </c>
      <c r="E19" s="708">
        <v>0</v>
      </c>
      <c r="F19" s="706">
        <v>0</v>
      </c>
      <c r="G19" s="707">
        <v>0</v>
      </c>
      <c r="H19" s="707">
        <v>0</v>
      </c>
      <c r="I19" s="707">
        <v>68.731250000000003</v>
      </c>
      <c r="J19" s="707">
        <v>68.731250000000003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1790.0000001000001</v>
      </c>
      <c r="C20" s="707">
        <v>2661.3751699999998</v>
      </c>
      <c r="D20" s="707">
        <v>871.37516989999972</v>
      </c>
      <c r="E20" s="708">
        <v>1.486801770866659</v>
      </c>
      <c r="F20" s="706">
        <v>1790.0000001000001</v>
      </c>
      <c r="G20" s="707">
        <v>895.00000005000015</v>
      </c>
      <c r="H20" s="707">
        <v>126.44958</v>
      </c>
      <c r="I20" s="707">
        <v>2465.28514</v>
      </c>
      <c r="J20" s="707">
        <v>1570.2851399499998</v>
      </c>
      <c r="K20" s="709">
        <v>1.3772542680794828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859.99999979999996</v>
      </c>
      <c r="C21" s="707">
        <v>1134.6723500000001</v>
      </c>
      <c r="D21" s="707">
        <v>274.6723502000001</v>
      </c>
      <c r="E21" s="708">
        <v>1.3193864537952062</v>
      </c>
      <c r="F21" s="706">
        <v>859.99999979999996</v>
      </c>
      <c r="G21" s="707">
        <v>429.99999989999998</v>
      </c>
      <c r="H21" s="707">
        <v>1.9139999999999999</v>
      </c>
      <c r="I21" s="707">
        <v>397.44372999999996</v>
      </c>
      <c r="J21" s="707">
        <v>-32.556269900000018</v>
      </c>
      <c r="K21" s="709">
        <v>0.46214387220049857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700.00000049999994</v>
      </c>
      <c r="C22" s="707">
        <v>864.94829000000004</v>
      </c>
      <c r="D22" s="707">
        <v>164.9482895000001</v>
      </c>
      <c r="E22" s="708">
        <v>1.2356404134031143</v>
      </c>
      <c r="F22" s="706">
        <v>700.00000049999994</v>
      </c>
      <c r="G22" s="707">
        <v>350.00000024999997</v>
      </c>
      <c r="H22" s="707">
        <v>109.42424000000001</v>
      </c>
      <c r="I22" s="707">
        <v>676.23768000000007</v>
      </c>
      <c r="J22" s="707">
        <v>326.2376797500001</v>
      </c>
      <c r="K22" s="709">
        <v>0.96605382788139027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4389.9593408000001</v>
      </c>
      <c r="C23" s="707">
        <v>3654.54</v>
      </c>
      <c r="D23" s="707">
        <v>-735.4193408000001</v>
      </c>
      <c r="E23" s="708">
        <v>0.83247695850732373</v>
      </c>
      <c r="F23" s="706">
        <v>4133.4960320999999</v>
      </c>
      <c r="G23" s="707">
        <v>2066.7480160499999</v>
      </c>
      <c r="H23" s="707">
        <v>183.44</v>
      </c>
      <c r="I23" s="707">
        <v>1290.0636000000002</v>
      </c>
      <c r="J23" s="707">
        <v>-776.68441604999975</v>
      </c>
      <c r="K23" s="709">
        <v>0.31209987622622454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4017.5799978</v>
      </c>
      <c r="C24" s="707">
        <v>3339.9549999999999</v>
      </c>
      <c r="D24" s="707">
        <v>-677.62499780000007</v>
      </c>
      <c r="E24" s="708">
        <v>0.83133503298725531</v>
      </c>
      <c r="F24" s="706">
        <v>3799.9722138000002</v>
      </c>
      <c r="G24" s="707">
        <v>1899.9861069000001</v>
      </c>
      <c r="H24" s="707">
        <v>174.1</v>
      </c>
      <c r="I24" s="707">
        <v>1244.0999999999999</v>
      </c>
      <c r="J24" s="707">
        <v>-655.88610690000019</v>
      </c>
      <c r="K24" s="709">
        <v>0.32739713082162009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372.37934300000001</v>
      </c>
      <c r="C25" s="707">
        <v>314.58499999999998</v>
      </c>
      <c r="D25" s="707">
        <v>-57.794343000000026</v>
      </c>
      <c r="E25" s="708">
        <v>0.84479712936171103</v>
      </c>
      <c r="F25" s="706">
        <v>333.52381829999996</v>
      </c>
      <c r="G25" s="707">
        <v>166.76190914999998</v>
      </c>
      <c r="H25" s="707">
        <v>9.34</v>
      </c>
      <c r="I25" s="707">
        <v>45.9636</v>
      </c>
      <c r="J25" s="707">
        <v>-120.79830914999998</v>
      </c>
      <c r="K25" s="709">
        <v>0.1378120466306739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15324.999998900001</v>
      </c>
      <c r="C26" s="707">
        <v>19045.04507</v>
      </c>
      <c r="D26" s="707">
        <v>3720.0450710999994</v>
      </c>
      <c r="E26" s="708">
        <v>1.2427435609374888</v>
      </c>
      <c r="F26" s="706">
        <v>18969.999999800002</v>
      </c>
      <c r="G26" s="707">
        <v>9484.9999999000011</v>
      </c>
      <c r="H26" s="707">
        <v>763.29945999999995</v>
      </c>
      <c r="I26" s="707">
        <v>12852.26967</v>
      </c>
      <c r="J26" s="707">
        <v>3367.2696700999986</v>
      </c>
      <c r="K26" s="709">
        <v>0.67750499051847646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999.99999969999999</v>
      </c>
      <c r="C27" s="707">
        <v>1293.7184999999999</v>
      </c>
      <c r="D27" s="707">
        <v>293.71850029999996</v>
      </c>
      <c r="E27" s="708">
        <v>1.2937185003881155</v>
      </c>
      <c r="F27" s="706">
        <v>1300.0000001999999</v>
      </c>
      <c r="G27" s="707">
        <v>650.00000009999997</v>
      </c>
      <c r="H27" s="707">
        <v>42.734739999999995</v>
      </c>
      <c r="I27" s="707">
        <v>508.12741</v>
      </c>
      <c r="J27" s="707">
        <v>-141.87259009999997</v>
      </c>
      <c r="K27" s="709">
        <v>0.39086723840140508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20.133500000000002</v>
      </c>
      <c r="D28" s="707">
        <v>20.133500000000002</v>
      </c>
      <c r="E28" s="708">
        <v>0</v>
      </c>
      <c r="F28" s="706">
        <v>0</v>
      </c>
      <c r="G28" s="707">
        <v>0</v>
      </c>
      <c r="H28" s="707">
        <v>0</v>
      </c>
      <c r="I28" s="707">
        <v>0</v>
      </c>
      <c r="J28" s="707">
        <v>0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</v>
      </c>
      <c r="C29" s="707">
        <v>25.520419999999998</v>
      </c>
      <c r="D29" s="707">
        <v>22.520419999999998</v>
      </c>
      <c r="E29" s="708">
        <v>8.506806666666666</v>
      </c>
      <c r="F29" s="706">
        <v>3</v>
      </c>
      <c r="G29" s="707">
        <v>1.5</v>
      </c>
      <c r="H29" s="707">
        <v>0</v>
      </c>
      <c r="I29" s="707">
        <v>3.43608</v>
      </c>
      <c r="J29" s="707">
        <v>1.93608</v>
      </c>
      <c r="K29" s="709">
        <v>1.1453599999999999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1129.9999995999999</v>
      </c>
      <c r="C30" s="707">
        <v>1260.55196</v>
      </c>
      <c r="D30" s="707">
        <v>130.5519604000001</v>
      </c>
      <c r="E30" s="708">
        <v>1.1155327083594806</v>
      </c>
      <c r="F30" s="706">
        <v>1259.9999997</v>
      </c>
      <c r="G30" s="707">
        <v>629.99999984999999</v>
      </c>
      <c r="H30" s="707">
        <v>47.220050000000001</v>
      </c>
      <c r="I30" s="707">
        <v>868.01320999999996</v>
      </c>
      <c r="J30" s="707">
        <v>238.01321014999996</v>
      </c>
      <c r="K30" s="709">
        <v>0.68889937317989669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8745.9999996000006</v>
      </c>
      <c r="C31" s="707">
        <v>9599.33698</v>
      </c>
      <c r="D31" s="707">
        <v>853.33698039999945</v>
      </c>
      <c r="E31" s="708">
        <v>1.0975688292292507</v>
      </c>
      <c r="F31" s="706">
        <v>10099.9999998</v>
      </c>
      <c r="G31" s="707">
        <v>5049.9999999000001</v>
      </c>
      <c r="H31" s="707">
        <v>384.46148999999997</v>
      </c>
      <c r="I31" s="707">
        <v>5041.93055</v>
      </c>
      <c r="J31" s="707">
        <v>-8.0694499000001088</v>
      </c>
      <c r="K31" s="709">
        <v>0.49920104456434061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</v>
      </c>
      <c r="C32" s="707">
        <v>8.1190999999999995</v>
      </c>
      <c r="D32" s="707">
        <v>3.1190999999999995</v>
      </c>
      <c r="E32" s="708">
        <v>1.6238199999999998</v>
      </c>
      <c r="F32" s="706">
        <v>5</v>
      </c>
      <c r="G32" s="707">
        <v>2.5</v>
      </c>
      <c r="H32" s="707">
        <v>0</v>
      </c>
      <c r="I32" s="707">
        <v>5.9047999999999998</v>
      </c>
      <c r="J32" s="707">
        <v>3.4047999999999998</v>
      </c>
      <c r="K32" s="709">
        <v>1.18096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849.99999990000003</v>
      </c>
      <c r="C33" s="707">
        <v>667.91760999999997</v>
      </c>
      <c r="D33" s="707">
        <v>-182.08238990000007</v>
      </c>
      <c r="E33" s="708">
        <v>0.78578542362185699</v>
      </c>
      <c r="F33" s="706">
        <v>849.99999990000003</v>
      </c>
      <c r="G33" s="707">
        <v>424.99999994999996</v>
      </c>
      <c r="H33" s="707">
        <v>23.674400000000002</v>
      </c>
      <c r="I33" s="707">
        <v>505.40523999999999</v>
      </c>
      <c r="J33" s="707">
        <v>80.405240050000032</v>
      </c>
      <c r="K33" s="709">
        <v>0.59459440006995223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49.999999799999998</v>
      </c>
      <c r="C34" s="707">
        <v>63.185070000000003</v>
      </c>
      <c r="D34" s="707">
        <v>13.185070200000006</v>
      </c>
      <c r="E34" s="708">
        <v>1.2637014050548057</v>
      </c>
      <c r="F34" s="706">
        <v>65</v>
      </c>
      <c r="G34" s="707">
        <v>32.5</v>
      </c>
      <c r="H34" s="707">
        <v>0.98117999999999994</v>
      </c>
      <c r="I34" s="707">
        <v>38.542349999999999</v>
      </c>
      <c r="J34" s="707">
        <v>6.042349999999999</v>
      </c>
      <c r="K34" s="709">
        <v>0.59295923076923074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500.00000019999999</v>
      </c>
      <c r="C35" s="707">
        <v>464.00438000000003</v>
      </c>
      <c r="D35" s="707">
        <v>-35.995620199999962</v>
      </c>
      <c r="E35" s="708">
        <v>0.92800875962879659</v>
      </c>
      <c r="F35" s="706">
        <v>500.00000019999999</v>
      </c>
      <c r="G35" s="707">
        <v>250.00000009999999</v>
      </c>
      <c r="H35" s="707">
        <v>41.802500000000002</v>
      </c>
      <c r="I35" s="707">
        <v>217.26457000000002</v>
      </c>
      <c r="J35" s="707">
        <v>-32.735430099999974</v>
      </c>
      <c r="K35" s="709">
        <v>0.4345291398261884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440.0000005</v>
      </c>
      <c r="C36" s="707">
        <v>1367.81791</v>
      </c>
      <c r="D36" s="707">
        <v>927.81790950000004</v>
      </c>
      <c r="E36" s="708">
        <v>3.1086770646492305</v>
      </c>
      <c r="F36" s="706">
        <v>567.00000009999997</v>
      </c>
      <c r="G36" s="707">
        <v>283.50000004999998</v>
      </c>
      <c r="H36" s="707">
        <v>36.241999999999997</v>
      </c>
      <c r="I36" s="707">
        <v>1807.6521</v>
      </c>
      <c r="J36" s="707">
        <v>1524.1520999500001</v>
      </c>
      <c r="K36" s="709">
        <v>3.1880989412366669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20</v>
      </c>
      <c r="C37" s="707">
        <v>0</v>
      </c>
      <c r="D37" s="707">
        <v>-20</v>
      </c>
      <c r="E37" s="708">
        <v>0</v>
      </c>
      <c r="F37" s="706">
        <v>20</v>
      </c>
      <c r="G37" s="707">
        <v>10</v>
      </c>
      <c r="H37" s="707">
        <v>0</v>
      </c>
      <c r="I37" s="707">
        <v>0</v>
      </c>
      <c r="J37" s="707">
        <v>-10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659.99999979999996</v>
      </c>
      <c r="C38" s="707">
        <v>1064.6385700000001</v>
      </c>
      <c r="D38" s="707">
        <v>404.63857020000012</v>
      </c>
      <c r="E38" s="708">
        <v>1.6130887429130574</v>
      </c>
      <c r="F38" s="706">
        <v>1100.0000001999999</v>
      </c>
      <c r="G38" s="707">
        <v>550.00000009999997</v>
      </c>
      <c r="H38" s="707">
        <v>52.80847</v>
      </c>
      <c r="I38" s="707">
        <v>1045.0996</v>
      </c>
      <c r="J38" s="707">
        <v>495.09959990000004</v>
      </c>
      <c r="K38" s="709">
        <v>0.95009054528180181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1920.9999998000001</v>
      </c>
      <c r="C39" s="707">
        <v>3208.61427</v>
      </c>
      <c r="D39" s="707">
        <v>1287.6142702</v>
      </c>
      <c r="E39" s="708">
        <v>1.6702833265664012</v>
      </c>
      <c r="F39" s="706">
        <v>3199.9999997</v>
      </c>
      <c r="G39" s="707">
        <v>1599.99999985</v>
      </c>
      <c r="H39" s="707">
        <v>133.37463</v>
      </c>
      <c r="I39" s="707">
        <v>2731.8937599999999</v>
      </c>
      <c r="J39" s="707">
        <v>1131.8937601499999</v>
      </c>
      <c r="K39" s="709">
        <v>0.85371680008003592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1.4867999999999999</v>
      </c>
      <c r="D40" s="707">
        <v>1.4867999999999999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79</v>
      </c>
      <c r="J41" s="707">
        <v>79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179.24833960000001</v>
      </c>
      <c r="C42" s="707">
        <v>212.23407</v>
      </c>
      <c r="D42" s="707">
        <v>32.985730399999994</v>
      </c>
      <c r="E42" s="708">
        <v>1.1840225157656077</v>
      </c>
      <c r="F42" s="706">
        <v>189.01493299999998</v>
      </c>
      <c r="G42" s="707">
        <v>94.507466499999992</v>
      </c>
      <c r="H42" s="707">
        <v>8.4555499999999988</v>
      </c>
      <c r="I42" s="707">
        <v>122.42282</v>
      </c>
      <c r="J42" s="707">
        <v>27.915353500000009</v>
      </c>
      <c r="K42" s="709">
        <v>0.64768861410542633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144.9220933</v>
      </c>
      <c r="C43" s="707">
        <v>180.85264000000001</v>
      </c>
      <c r="D43" s="707">
        <v>35.930546700000008</v>
      </c>
      <c r="E43" s="708">
        <v>1.2479300835492417</v>
      </c>
      <c r="F43" s="706">
        <v>152.79900949999998</v>
      </c>
      <c r="G43" s="707">
        <v>76.399504749999991</v>
      </c>
      <c r="H43" s="707">
        <v>6.7970100000000002</v>
      </c>
      <c r="I43" s="707">
        <v>105.87877</v>
      </c>
      <c r="J43" s="707">
        <v>29.479265250000012</v>
      </c>
      <c r="K43" s="709">
        <v>0.69292837922486672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34.326246300000001</v>
      </c>
      <c r="C44" s="707">
        <v>31.381430000000002</v>
      </c>
      <c r="D44" s="707">
        <v>-2.9448162999999994</v>
      </c>
      <c r="E44" s="708">
        <v>0.91421094301243189</v>
      </c>
      <c r="F44" s="706">
        <v>36.215923499999995</v>
      </c>
      <c r="G44" s="707">
        <v>18.107961749999998</v>
      </c>
      <c r="H44" s="707">
        <v>1.6585399999999999</v>
      </c>
      <c r="I44" s="707">
        <v>16.544049999999999</v>
      </c>
      <c r="J44" s="707">
        <v>-1.563911749999999</v>
      </c>
      <c r="K44" s="709">
        <v>0.45681701310198541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1561.8068143</v>
      </c>
      <c r="C45" s="707">
        <v>1737.41471</v>
      </c>
      <c r="D45" s="707">
        <v>175.60789569999997</v>
      </c>
      <c r="E45" s="708">
        <v>1.1124389355278279</v>
      </c>
      <c r="F45" s="706">
        <v>1581.0457531999998</v>
      </c>
      <c r="G45" s="707">
        <v>790.52287659999979</v>
      </c>
      <c r="H45" s="707">
        <v>97.708149999999989</v>
      </c>
      <c r="I45" s="707">
        <v>1006.4701</v>
      </c>
      <c r="J45" s="707">
        <v>215.94722340000021</v>
      </c>
      <c r="K45" s="709">
        <v>0.6365850564178348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38.677169999999997</v>
      </c>
      <c r="D46" s="707">
        <v>38.677169999999997</v>
      </c>
      <c r="E46" s="708">
        <v>0</v>
      </c>
      <c r="F46" s="706">
        <v>0</v>
      </c>
      <c r="G46" s="707">
        <v>0</v>
      </c>
      <c r="H46" s="707">
        <v>0</v>
      </c>
      <c r="I46" s="707">
        <v>0</v>
      </c>
      <c r="J46" s="707">
        <v>0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124.99999980000001</v>
      </c>
      <c r="C47" s="707">
        <v>123.52014</v>
      </c>
      <c r="D47" s="707">
        <v>-1.479859800000014</v>
      </c>
      <c r="E47" s="708">
        <v>0.98816112158105773</v>
      </c>
      <c r="F47" s="706">
        <v>124.99999980000001</v>
      </c>
      <c r="G47" s="707">
        <v>62.499999900000006</v>
      </c>
      <c r="H47" s="707">
        <v>5.9739700000000004</v>
      </c>
      <c r="I47" s="707">
        <v>90.861270000000005</v>
      </c>
      <c r="J47" s="707">
        <v>28.361270099999999</v>
      </c>
      <c r="K47" s="709">
        <v>0.72689016116302418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799.99999969999999</v>
      </c>
      <c r="C48" s="707">
        <v>910.23379</v>
      </c>
      <c r="D48" s="707">
        <v>110.23379030000001</v>
      </c>
      <c r="E48" s="708">
        <v>1.1377922379266721</v>
      </c>
      <c r="F48" s="706">
        <v>799.99999969999999</v>
      </c>
      <c r="G48" s="707">
        <v>399.99999984999999</v>
      </c>
      <c r="H48" s="707">
        <v>63.054180000000002</v>
      </c>
      <c r="I48" s="707">
        <v>533.76139000000001</v>
      </c>
      <c r="J48" s="707">
        <v>133.76139015000001</v>
      </c>
      <c r="K48" s="709">
        <v>0.66720173775020064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179.99999990000001</v>
      </c>
      <c r="C49" s="707">
        <v>153.22686999999999</v>
      </c>
      <c r="D49" s="707">
        <v>-26.773129900000015</v>
      </c>
      <c r="E49" s="708">
        <v>0.85126038936181125</v>
      </c>
      <c r="F49" s="706">
        <v>169.99999979999998</v>
      </c>
      <c r="G49" s="707">
        <v>84.999999899999992</v>
      </c>
      <c r="H49" s="707">
        <v>6.4381000000000004</v>
      </c>
      <c r="I49" s="707">
        <v>69.124710000000007</v>
      </c>
      <c r="J49" s="707">
        <v>-15.875289899999984</v>
      </c>
      <c r="K49" s="709">
        <v>0.40661594165484238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6.9799802</v>
      </c>
      <c r="C50" s="707">
        <v>8.1828500000000002</v>
      </c>
      <c r="D50" s="707">
        <v>1.2028698000000002</v>
      </c>
      <c r="E50" s="708">
        <v>1.1723314057538445</v>
      </c>
      <c r="F50" s="706">
        <v>7.7107960000000002</v>
      </c>
      <c r="G50" s="707">
        <v>3.8553980000000001</v>
      </c>
      <c r="H50" s="707">
        <v>0.73399999999999999</v>
      </c>
      <c r="I50" s="707">
        <v>5.4549899999999996</v>
      </c>
      <c r="J50" s="707">
        <v>1.5995919999999995</v>
      </c>
      <c r="K50" s="709">
        <v>0.70744836201087402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0.13231999999999999</v>
      </c>
      <c r="D51" s="707">
        <v>0.13231999999999999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0.11434999999999999</v>
      </c>
      <c r="J51" s="707">
        <v>0.11434999999999999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29.602060000000002</v>
      </c>
      <c r="D52" s="707">
        <v>29.602060000000002</v>
      </c>
      <c r="E52" s="708">
        <v>0</v>
      </c>
      <c r="F52" s="706">
        <v>0</v>
      </c>
      <c r="G52" s="707">
        <v>0</v>
      </c>
      <c r="H52" s="707">
        <v>1.87792</v>
      </c>
      <c r="I52" s="707">
        <v>32.327570000000001</v>
      </c>
      <c r="J52" s="707">
        <v>32.327570000000001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10.303270000000001</v>
      </c>
      <c r="D53" s="707">
        <v>10.303270000000001</v>
      </c>
      <c r="E53" s="708">
        <v>0</v>
      </c>
      <c r="F53" s="706">
        <v>0</v>
      </c>
      <c r="G53" s="707">
        <v>0</v>
      </c>
      <c r="H53" s="707">
        <v>0.5821900000000001</v>
      </c>
      <c r="I53" s="707">
        <v>3.6944599999999999</v>
      </c>
      <c r="J53" s="707">
        <v>3.6944599999999999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35.017222000000004</v>
      </c>
      <c r="C54" s="707">
        <v>34.247730000000004</v>
      </c>
      <c r="D54" s="707">
        <v>-0.76949199999999962</v>
      </c>
      <c r="E54" s="708">
        <v>0.97802532708048628</v>
      </c>
      <c r="F54" s="706">
        <v>51.234958200000001</v>
      </c>
      <c r="G54" s="707">
        <v>25.617479100000004</v>
      </c>
      <c r="H54" s="707">
        <v>1.2874400000000001</v>
      </c>
      <c r="I54" s="707">
        <v>14.222340000000001</v>
      </c>
      <c r="J54" s="707">
        <v>-11.395139100000003</v>
      </c>
      <c r="K54" s="709">
        <v>0.2775905455896322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2.9741599999999999</v>
      </c>
      <c r="J55" s="707">
        <v>2.9741599999999999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1.24997</v>
      </c>
      <c r="D56" s="707">
        <v>1.24997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1.5742100000000001</v>
      </c>
      <c r="D57" s="707">
        <v>1.5742100000000001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415</v>
      </c>
      <c r="C58" s="707">
        <v>425.39953000000003</v>
      </c>
      <c r="D58" s="707">
        <v>10.399530000000027</v>
      </c>
      <c r="E58" s="708">
        <v>1.025059108433735</v>
      </c>
      <c r="F58" s="706">
        <v>424.99999969999999</v>
      </c>
      <c r="G58" s="707">
        <v>212.49999984999999</v>
      </c>
      <c r="H58" s="707">
        <v>17.760349999999999</v>
      </c>
      <c r="I58" s="707">
        <v>248.90126000000001</v>
      </c>
      <c r="J58" s="707">
        <v>36.401260150000013</v>
      </c>
      <c r="K58" s="709">
        <v>0.58565002394281185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-0.19038730000000001</v>
      </c>
      <c r="C59" s="707">
        <v>1.0648</v>
      </c>
      <c r="D59" s="707">
        <v>1.2551873</v>
      </c>
      <c r="E59" s="708">
        <v>-5.5928100246182382</v>
      </c>
      <c r="F59" s="706">
        <v>2.1</v>
      </c>
      <c r="G59" s="707">
        <v>1.05</v>
      </c>
      <c r="H59" s="707">
        <v>0</v>
      </c>
      <c r="I59" s="707">
        <v>5.0336000000000007</v>
      </c>
      <c r="J59" s="707">
        <v>3.9836000000000009</v>
      </c>
      <c r="K59" s="709">
        <v>2.3969523809523814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1385.8235142000001</v>
      </c>
      <c r="C60" s="707">
        <v>1059.68443</v>
      </c>
      <c r="D60" s="707">
        <v>-326.13908420000007</v>
      </c>
      <c r="E60" s="708">
        <v>0.76466044856493021</v>
      </c>
      <c r="F60" s="706">
        <v>1493.4897841</v>
      </c>
      <c r="G60" s="707">
        <v>746.74489204999998</v>
      </c>
      <c r="H60" s="707">
        <v>145.77041</v>
      </c>
      <c r="I60" s="707">
        <v>568.63606000000004</v>
      </c>
      <c r="J60" s="707">
        <v>-178.10883204999993</v>
      </c>
      <c r="K60" s="709">
        <v>0.38074318689944636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1.27</v>
      </c>
      <c r="D61" s="707">
        <v>1.27</v>
      </c>
      <c r="E61" s="708">
        <v>0</v>
      </c>
      <c r="F61" s="706">
        <v>0</v>
      </c>
      <c r="G61" s="707">
        <v>0</v>
      </c>
      <c r="H61" s="707">
        <v>0</v>
      </c>
      <c r="I61" s="707">
        <v>15.43303</v>
      </c>
      <c r="J61" s="707">
        <v>15.43303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1.8353754</v>
      </c>
      <c r="C62" s="707">
        <v>3.0819999999999999</v>
      </c>
      <c r="D62" s="707">
        <v>1.2466245999999999</v>
      </c>
      <c r="E62" s="708">
        <v>1.6792205017022674</v>
      </c>
      <c r="F62" s="706">
        <v>4.5884384000000003</v>
      </c>
      <c r="G62" s="707">
        <v>2.2942192000000001</v>
      </c>
      <c r="H62" s="707">
        <v>0</v>
      </c>
      <c r="I62" s="707">
        <v>0</v>
      </c>
      <c r="J62" s="707">
        <v>-2.2942192000000001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1328.1323751999998</v>
      </c>
      <c r="C63" s="707">
        <v>1033.8202200000001</v>
      </c>
      <c r="D63" s="707">
        <v>-294.31215519999978</v>
      </c>
      <c r="E63" s="708">
        <v>0.77840149017097782</v>
      </c>
      <c r="F63" s="706">
        <v>1467.9357834999998</v>
      </c>
      <c r="G63" s="707">
        <v>733.96789174999992</v>
      </c>
      <c r="H63" s="707">
        <v>143.47953000000001</v>
      </c>
      <c r="I63" s="707">
        <v>541.7565699999999</v>
      </c>
      <c r="J63" s="707">
        <v>-192.21132175000002</v>
      </c>
      <c r="K63" s="709">
        <v>0.36906012925735043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10.1497636</v>
      </c>
      <c r="C64" s="707">
        <v>10.971110000000001</v>
      </c>
      <c r="D64" s="707">
        <v>0.82134640000000125</v>
      </c>
      <c r="E64" s="708">
        <v>1.0809227123279996</v>
      </c>
      <c r="F64" s="706">
        <v>8.3640895000000004</v>
      </c>
      <c r="G64" s="707">
        <v>4.1820447500000002</v>
      </c>
      <c r="H64" s="707">
        <v>1.089</v>
      </c>
      <c r="I64" s="707">
        <v>6.5339999999999998</v>
      </c>
      <c r="J64" s="707">
        <v>2.3519552499999996</v>
      </c>
      <c r="K64" s="709">
        <v>0.78119680570132588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13</v>
      </c>
      <c r="C65" s="707">
        <v>10.5411</v>
      </c>
      <c r="D65" s="707">
        <v>-2.4588999999999999</v>
      </c>
      <c r="E65" s="708">
        <v>0.81085384615384615</v>
      </c>
      <c r="F65" s="706">
        <v>12.6014727</v>
      </c>
      <c r="G65" s="707">
        <v>6.3007363500000002</v>
      </c>
      <c r="H65" s="707">
        <v>1.2018800000000001</v>
      </c>
      <c r="I65" s="707">
        <v>2.03024</v>
      </c>
      <c r="J65" s="707">
        <v>-4.2704963500000002</v>
      </c>
      <c r="K65" s="709">
        <v>0.16111132788471622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32.706000000000003</v>
      </c>
      <c r="C66" s="707">
        <v>0</v>
      </c>
      <c r="D66" s="707">
        <v>-32.706000000000003</v>
      </c>
      <c r="E66" s="708">
        <v>0</v>
      </c>
      <c r="F66" s="706">
        <v>0</v>
      </c>
      <c r="G66" s="707">
        <v>0</v>
      </c>
      <c r="H66" s="707">
        <v>0</v>
      </c>
      <c r="I66" s="707">
        <v>2.8822199999999998</v>
      </c>
      <c r="J66" s="707">
        <v>2.8822199999999998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644.99999990000003</v>
      </c>
      <c r="C67" s="707">
        <v>5036.1434200000003</v>
      </c>
      <c r="D67" s="707">
        <v>4391.1434201000002</v>
      </c>
      <c r="E67" s="708">
        <v>7.8079742957841818</v>
      </c>
      <c r="F67" s="706">
        <v>3835</v>
      </c>
      <c r="G67" s="707">
        <v>1917.5</v>
      </c>
      <c r="H67" s="707">
        <v>37.72598</v>
      </c>
      <c r="I67" s="707">
        <v>4186.6282599999995</v>
      </c>
      <c r="J67" s="707">
        <v>2269.1282599999995</v>
      </c>
      <c r="K67" s="709">
        <v>1.0916892464146022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41.253250000000001</v>
      </c>
      <c r="D68" s="707">
        <v>41.253250000000001</v>
      </c>
      <c r="E68" s="708">
        <v>0</v>
      </c>
      <c r="F68" s="706">
        <v>0</v>
      </c>
      <c r="G68" s="707">
        <v>0</v>
      </c>
      <c r="H68" s="707">
        <v>0.62436000000000003</v>
      </c>
      <c r="I68" s="707">
        <v>310.29442999999998</v>
      </c>
      <c r="J68" s="707">
        <v>310.29442999999998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2.0460099999999999</v>
      </c>
      <c r="D69" s="707">
        <v>2.0460099999999999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1.1374000000000002</v>
      </c>
      <c r="J69" s="707">
        <v>1.1374000000000002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6.75718</v>
      </c>
      <c r="D70" s="707">
        <v>6.75718</v>
      </c>
      <c r="E70" s="708">
        <v>0</v>
      </c>
      <c r="F70" s="706">
        <v>0</v>
      </c>
      <c r="G70" s="707">
        <v>0</v>
      </c>
      <c r="H70" s="707">
        <v>0</v>
      </c>
      <c r="I70" s="707">
        <v>4.5975799999999998</v>
      </c>
      <c r="J70" s="707">
        <v>4.5975799999999998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45.000000099999994</v>
      </c>
      <c r="C71" s="707">
        <v>2896.2578800000001</v>
      </c>
      <c r="D71" s="707">
        <v>2851.2578799000003</v>
      </c>
      <c r="E71" s="708">
        <v>64.361286079197157</v>
      </c>
      <c r="F71" s="706">
        <v>2945</v>
      </c>
      <c r="G71" s="707">
        <v>1472.5</v>
      </c>
      <c r="H71" s="707">
        <v>8.10975</v>
      </c>
      <c r="I71" s="707">
        <v>3041.9375399999999</v>
      </c>
      <c r="J71" s="707">
        <v>1569.4375399999999</v>
      </c>
      <c r="K71" s="709">
        <v>1.0329159728353141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90</v>
      </c>
      <c r="C72" s="707">
        <v>239.30928</v>
      </c>
      <c r="D72" s="707">
        <v>149.30928</v>
      </c>
      <c r="E72" s="708">
        <v>2.658992</v>
      </c>
      <c r="F72" s="706">
        <v>248.00000009999999</v>
      </c>
      <c r="G72" s="707">
        <v>124.00000004999998</v>
      </c>
      <c r="H72" s="707">
        <v>0.21054</v>
      </c>
      <c r="I72" s="707">
        <v>78.204580000000007</v>
      </c>
      <c r="J72" s="707">
        <v>-45.795420049999976</v>
      </c>
      <c r="K72" s="709">
        <v>0.31534104825994314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509.99999980000001</v>
      </c>
      <c r="C73" s="707">
        <v>601.14104000000009</v>
      </c>
      <c r="D73" s="707">
        <v>91.141040200000077</v>
      </c>
      <c r="E73" s="708">
        <v>1.1787079220308661</v>
      </c>
      <c r="F73" s="706">
        <v>641.99999990000003</v>
      </c>
      <c r="G73" s="707">
        <v>320.99999995000002</v>
      </c>
      <c r="H73" s="707">
        <v>28.781330000000001</v>
      </c>
      <c r="I73" s="707">
        <v>634.05673000000002</v>
      </c>
      <c r="J73" s="707">
        <v>313.05673005</v>
      </c>
      <c r="K73" s="709">
        <v>0.98762730544978616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641.98587999999995</v>
      </c>
      <c r="D74" s="707">
        <v>641.98587999999995</v>
      </c>
      <c r="E74" s="708">
        <v>0</v>
      </c>
      <c r="F74" s="706">
        <v>0</v>
      </c>
      <c r="G74" s="707">
        <v>0</v>
      </c>
      <c r="H74" s="707">
        <v>0</v>
      </c>
      <c r="I74" s="707">
        <v>116.4</v>
      </c>
      <c r="J74" s="707">
        <v>116.4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185.13</v>
      </c>
      <c r="D75" s="707">
        <v>185.13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173.4931</v>
      </c>
      <c r="D76" s="707">
        <v>173.4931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204.96979999999999</v>
      </c>
      <c r="D77" s="707">
        <v>204.96979999999999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39.93</v>
      </c>
      <c r="D78" s="707">
        <v>39.93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3.87</v>
      </c>
      <c r="D79" s="707">
        <v>3.87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0.79200000000000004</v>
      </c>
      <c r="D80" s="707">
        <v>0.79200000000000004</v>
      </c>
      <c r="E80" s="708">
        <v>0</v>
      </c>
      <c r="F80" s="706">
        <v>0</v>
      </c>
      <c r="G80" s="707">
        <v>0</v>
      </c>
      <c r="H80" s="707">
        <v>0</v>
      </c>
      <c r="I80" s="707">
        <v>0.52800000000000002</v>
      </c>
      <c r="J80" s="707">
        <v>0.52800000000000002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0.79200000000000004</v>
      </c>
      <c r="D81" s="707">
        <v>0.79200000000000004</v>
      </c>
      <c r="E81" s="708">
        <v>0</v>
      </c>
      <c r="F81" s="706">
        <v>0</v>
      </c>
      <c r="G81" s="707">
        <v>0</v>
      </c>
      <c r="H81" s="707">
        <v>0</v>
      </c>
      <c r="I81" s="707">
        <v>0.52800000000000002</v>
      </c>
      <c r="J81" s="707">
        <v>0.52800000000000002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3.2770000000000001</v>
      </c>
      <c r="J82" s="707">
        <v>3.2770000000000001</v>
      </c>
      <c r="K82" s="709">
        <v>0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3.2770000000000001</v>
      </c>
      <c r="J83" s="707">
        <v>3.2770000000000001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1419.5679050000001</v>
      </c>
      <c r="C84" s="707">
        <v>1391.7670000000001</v>
      </c>
      <c r="D84" s="707">
        <v>-27.800905000000057</v>
      </c>
      <c r="E84" s="708">
        <v>0.98041593860915022</v>
      </c>
      <c r="F84" s="706">
        <v>1432.4313444999998</v>
      </c>
      <c r="G84" s="707">
        <v>716.2156722499999</v>
      </c>
      <c r="H84" s="707">
        <v>76.811999999999998</v>
      </c>
      <c r="I84" s="707">
        <v>770.08600000000001</v>
      </c>
      <c r="J84" s="707">
        <v>53.870327750000115</v>
      </c>
      <c r="K84" s="709">
        <v>0.53760761586015415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1419.5679050000001</v>
      </c>
      <c r="C85" s="707">
        <v>1391.7670000000001</v>
      </c>
      <c r="D85" s="707">
        <v>-27.800905000000057</v>
      </c>
      <c r="E85" s="708">
        <v>0.98041593860915022</v>
      </c>
      <c r="F85" s="706">
        <v>1432.4313444999998</v>
      </c>
      <c r="G85" s="707">
        <v>716.2156722499999</v>
      </c>
      <c r="H85" s="707">
        <v>76.811999999999998</v>
      </c>
      <c r="I85" s="707">
        <v>770.08600000000001</v>
      </c>
      <c r="J85" s="707">
        <v>53.870327750000115</v>
      </c>
      <c r="K85" s="709">
        <v>0.53760761586015415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479.99694870000002</v>
      </c>
      <c r="C86" s="707">
        <v>464.54300000000001</v>
      </c>
      <c r="D86" s="707">
        <v>-15.453948700000012</v>
      </c>
      <c r="E86" s="708">
        <v>0.967804068876157</v>
      </c>
      <c r="F86" s="706">
        <v>463.1429766</v>
      </c>
      <c r="G86" s="707">
        <v>231.5714883</v>
      </c>
      <c r="H86" s="707">
        <v>38.408999999999999</v>
      </c>
      <c r="I86" s="707">
        <v>214.05699999999999</v>
      </c>
      <c r="J86" s="707">
        <v>-17.514488300000011</v>
      </c>
      <c r="K86" s="709">
        <v>0.46218340947632108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143.6627311</v>
      </c>
      <c r="C87" s="707">
        <v>127.062</v>
      </c>
      <c r="D87" s="707">
        <v>-16.600731100000004</v>
      </c>
      <c r="E87" s="708">
        <v>0.88444650207544329</v>
      </c>
      <c r="F87" s="706">
        <v>147.14362969999999</v>
      </c>
      <c r="G87" s="707">
        <v>73.571814849999996</v>
      </c>
      <c r="H87" s="707">
        <v>12.679</v>
      </c>
      <c r="I87" s="707">
        <v>72.858999999999995</v>
      </c>
      <c r="J87" s="707">
        <v>-0.71281485000000089</v>
      </c>
      <c r="K87" s="709">
        <v>0.4951556526677145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795.90822519999995</v>
      </c>
      <c r="C88" s="707">
        <v>800.16200000000003</v>
      </c>
      <c r="D88" s="707">
        <v>4.2537748000000875</v>
      </c>
      <c r="E88" s="708">
        <v>1.0053445543912192</v>
      </c>
      <c r="F88" s="706">
        <v>822.14473820000001</v>
      </c>
      <c r="G88" s="707">
        <v>411.07236909999995</v>
      </c>
      <c r="H88" s="707">
        <v>25.724</v>
      </c>
      <c r="I88" s="707">
        <v>483.17</v>
      </c>
      <c r="J88" s="707">
        <v>72.09763090000007</v>
      </c>
      <c r="K88" s="709">
        <v>0.58769457195316999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6566.7621042000001</v>
      </c>
      <c r="C89" s="707">
        <v>7038.5619400000005</v>
      </c>
      <c r="D89" s="707">
        <v>471.79983580000044</v>
      </c>
      <c r="E89" s="708">
        <v>1.0718466465380625</v>
      </c>
      <c r="F89" s="706">
        <v>8038.8822591000098</v>
      </c>
      <c r="G89" s="707">
        <v>4019.4411295500049</v>
      </c>
      <c r="H89" s="707">
        <v>536.11095</v>
      </c>
      <c r="I89" s="707">
        <v>4033.43604</v>
      </c>
      <c r="J89" s="707">
        <v>13.994910449995132</v>
      </c>
      <c r="K89" s="709">
        <v>0.50174090252835246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1134.4987034000001</v>
      </c>
      <c r="C90" s="707">
        <v>865.68363999999997</v>
      </c>
      <c r="D90" s="707">
        <v>-268.8150634000001</v>
      </c>
      <c r="E90" s="708">
        <v>0.76305388221742054</v>
      </c>
      <c r="F90" s="706">
        <v>1757.9051308999999</v>
      </c>
      <c r="G90" s="707">
        <v>878.95256544999984</v>
      </c>
      <c r="H90" s="707">
        <v>74.213030000000003</v>
      </c>
      <c r="I90" s="707">
        <v>559.99368000000004</v>
      </c>
      <c r="J90" s="707">
        <v>-318.9588854499998</v>
      </c>
      <c r="K90" s="709">
        <v>0.31855739547975404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1134.4987034000001</v>
      </c>
      <c r="C91" s="707">
        <v>865.68363999999997</v>
      </c>
      <c r="D91" s="707">
        <v>-268.8150634000001</v>
      </c>
      <c r="E91" s="708">
        <v>0.76305388221742054</v>
      </c>
      <c r="F91" s="706">
        <v>1757.9051308999999</v>
      </c>
      <c r="G91" s="707">
        <v>878.95256544999984</v>
      </c>
      <c r="H91" s="707">
        <v>74.213030000000003</v>
      </c>
      <c r="I91" s="707">
        <v>559.99368000000004</v>
      </c>
      <c r="J91" s="707">
        <v>-318.9588854499998</v>
      </c>
      <c r="K91" s="709">
        <v>0.31855739547975404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930.77418030000001</v>
      </c>
      <c r="C92" s="707">
        <v>593.34081000000003</v>
      </c>
      <c r="D92" s="707">
        <v>-337.43337029999998</v>
      </c>
      <c r="E92" s="708">
        <v>0.63747020765956242</v>
      </c>
      <c r="F92" s="706">
        <v>930.77418</v>
      </c>
      <c r="G92" s="707">
        <v>465.38709</v>
      </c>
      <c r="H92" s="707">
        <v>54.340330000000002</v>
      </c>
      <c r="I92" s="707">
        <v>510.49922999999995</v>
      </c>
      <c r="J92" s="707">
        <v>45.112139999999954</v>
      </c>
      <c r="K92" s="709">
        <v>0.54846733071173071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2.6923681999999998</v>
      </c>
      <c r="C93" s="707">
        <v>0</v>
      </c>
      <c r="D93" s="707">
        <v>-2.6923681999999998</v>
      </c>
      <c r="E93" s="708">
        <v>0</v>
      </c>
      <c r="F93" s="706">
        <v>2.6923680999999999</v>
      </c>
      <c r="G93" s="707">
        <v>1.34618405</v>
      </c>
      <c r="H93" s="707">
        <v>0</v>
      </c>
      <c r="I93" s="707">
        <v>0</v>
      </c>
      <c r="J93" s="707">
        <v>-1.34618405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23.766536199999997</v>
      </c>
      <c r="C94" s="707">
        <v>7.6611000000000002</v>
      </c>
      <c r="D94" s="707">
        <v>-16.105436199999996</v>
      </c>
      <c r="E94" s="708">
        <v>0.32234819308671497</v>
      </c>
      <c r="F94" s="706">
        <v>46.932031699999996</v>
      </c>
      <c r="G94" s="707">
        <v>23.466015849999998</v>
      </c>
      <c r="H94" s="707">
        <v>0.78600000000000003</v>
      </c>
      <c r="I94" s="707">
        <v>6.9944199999999999</v>
      </c>
      <c r="J94" s="707">
        <v>-16.47159585</v>
      </c>
      <c r="K94" s="709">
        <v>0.14903296845766004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30.999999800000001</v>
      </c>
      <c r="C95" s="707">
        <v>19.30555</v>
      </c>
      <c r="D95" s="707">
        <v>-11.694449800000001</v>
      </c>
      <c r="E95" s="708">
        <v>0.62275968143715921</v>
      </c>
      <c r="F95" s="706">
        <v>238.43974259999999</v>
      </c>
      <c r="G95" s="707">
        <v>119.21987129999999</v>
      </c>
      <c r="H95" s="707">
        <v>1.3069999999999999</v>
      </c>
      <c r="I95" s="707">
        <v>11.38828</v>
      </c>
      <c r="J95" s="707">
        <v>-107.8315913</v>
      </c>
      <c r="K95" s="709">
        <v>4.7761668737852432E-2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31.265619299999997</v>
      </c>
      <c r="C96" s="707">
        <v>39.141580000000005</v>
      </c>
      <c r="D96" s="707">
        <v>7.8759607000000074</v>
      </c>
      <c r="E96" s="708">
        <v>1.2519048359294775</v>
      </c>
      <c r="F96" s="706">
        <v>37.043151599999995</v>
      </c>
      <c r="G96" s="707">
        <v>18.521575799999997</v>
      </c>
      <c r="H96" s="707">
        <v>2.1210800000000001</v>
      </c>
      <c r="I96" s="707">
        <v>11.773520000000001</v>
      </c>
      <c r="J96" s="707">
        <v>-6.7480557999999959</v>
      </c>
      <c r="K96" s="709">
        <v>0.31783256800428406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0.65121090000000004</v>
      </c>
      <c r="G97" s="707">
        <v>0.32560545000000002</v>
      </c>
      <c r="H97" s="707">
        <v>0</v>
      </c>
      <c r="I97" s="707">
        <v>0</v>
      </c>
      <c r="J97" s="707">
        <v>-0.32560545000000002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39.999999600000002</v>
      </c>
      <c r="C98" s="707">
        <v>61.482849999999999</v>
      </c>
      <c r="D98" s="707">
        <v>21.482850399999997</v>
      </c>
      <c r="E98" s="708">
        <v>1.5370712653707126</v>
      </c>
      <c r="F98" s="706">
        <v>0</v>
      </c>
      <c r="G98" s="707">
        <v>0</v>
      </c>
      <c r="H98" s="707">
        <v>15.658620000000001</v>
      </c>
      <c r="I98" s="707">
        <v>15.658620000000001</v>
      </c>
      <c r="J98" s="707">
        <v>15.658620000000001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54.999999600000002</v>
      </c>
      <c r="C99" s="707">
        <v>144.75174999999999</v>
      </c>
      <c r="D99" s="707">
        <v>89.751750399999992</v>
      </c>
      <c r="E99" s="708">
        <v>2.6318500191407272</v>
      </c>
      <c r="F99" s="706">
        <v>500.24074619999999</v>
      </c>
      <c r="G99" s="707">
        <v>250.12037309999999</v>
      </c>
      <c r="H99" s="707">
        <v>0</v>
      </c>
      <c r="I99" s="707">
        <v>1.2705</v>
      </c>
      <c r="J99" s="707">
        <v>-248.8498731</v>
      </c>
      <c r="K99" s="709">
        <v>2.5397771166206532E-3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20.000000400000001</v>
      </c>
      <c r="C100" s="707">
        <v>0</v>
      </c>
      <c r="D100" s="707">
        <v>-20.000000400000001</v>
      </c>
      <c r="E100" s="708">
        <v>0</v>
      </c>
      <c r="F100" s="706">
        <v>1.1316998</v>
      </c>
      <c r="G100" s="707">
        <v>0.56584990000000002</v>
      </c>
      <c r="H100" s="707">
        <v>0</v>
      </c>
      <c r="I100" s="707">
        <v>2.4091100000000001</v>
      </c>
      <c r="J100" s="707">
        <v>1.8432601000000002</v>
      </c>
      <c r="K100" s="709">
        <v>2.1287535793502834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75.472999999999999</v>
      </c>
      <c r="D101" s="707">
        <v>75.472999999999999</v>
      </c>
      <c r="E101" s="708">
        <v>0</v>
      </c>
      <c r="F101" s="706">
        <v>0</v>
      </c>
      <c r="G101" s="707">
        <v>0</v>
      </c>
      <c r="H101" s="707">
        <v>25.454000000000001</v>
      </c>
      <c r="I101" s="707">
        <v>27.068999999999999</v>
      </c>
      <c r="J101" s="707">
        <v>27.068999999999999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75.472999999999999</v>
      </c>
      <c r="D102" s="707">
        <v>75.472999999999999</v>
      </c>
      <c r="E102" s="708">
        <v>0</v>
      </c>
      <c r="F102" s="706">
        <v>0</v>
      </c>
      <c r="G102" s="707">
        <v>0</v>
      </c>
      <c r="H102" s="707">
        <v>25.454000000000001</v>
      </c>
      <c r="I102" s="707">
        <v>27.068999999999999</v>
      </c>
      <c r="J102" s="707">
        <v>27.068999999999999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46.1</v>
      </c>
      <c r="D103" s="707">
        <v>46.1</v>
      </c>
      <c r="E103" s="708">
        <v>0</v>
      </c>
      <c r="F103" s="706">
        <v>0</v>
      </c>
      <c r="G103" s="707">
        <v>0</v>
      </c>
      <c r="H103" s="707">
        <v>20.172999999999998</v>
      </c>
      <c r="I103" s="707">
        <v>21.788</v>
      </c>
      <c r="J103" s="707">
        <v>21.788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29.373000000000001</v>
      </c>
      <c r="D104" s="707">
        <v>29.373000000000001</v>
      </c>
      <c r="E104" s="708">
        <v>0</v>
      </c>
      <c r="F104" s="706">
        <v>0</v>
      </c>
      <c r="G104" s="707">
        <v>0</v>
      </c>
      <c r="H104" s="707">
        <v>5.2809999999999997</v>
      </c>
      <c r="I104" s="707">
        <v>5.2809999999999997</v>
      </c>
      <c r="J104" s="707">
        <v>5.2809999999999997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5432.2634007999995</v>
      </c>
      <c r="C105" s="707">
        <v>6097.4052999999994</v>
      </c>
      <c r="D105" s="707">
        <v>665.1418991999999</v>
      </c>
      <c r="E105" s="708">
        <v>1.1224428659151626</v>
      </c>
      <c r="F105" s="706">
        <v>6280.9771282000002</v>
      </c>
      <c r="G105" s="707">
        <v>3140.4885641000001</v>
      </c>
      <c r="H105" s="707">
        <v>436.44391999999999</v>
      </c>
      <c r="I105" s="707">
        <v>3446.37336</v>
      </c>
      <c r="J105" s="707">
        <v>305.88479589999997</v>
      </c>
      <c r="K105" s="709">
        <v>0.54870019260644243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2.7617890000000003</v>
      </c>
      <c r="C106" s="707">
        <v>0</v>
      </c>
      <c r="D106" s="707">
        <v>-2.7617890000000003</v>
      </c>
      <c r="E106" s="708">
        <v>0</v>
      </c>
      <c r="F106" s="706">
        <v>3.13</v>
      </c>
      <c r="G106" s="707">
        <v>1.5649999999999999</v>
      </c>
      <c r="H106" s="707">
        <v>0</v>
      </c>
      <c r="I106" s="707">
        <v>0</v>
      </c>
      <c r="J106" s="707">
        <v>-1.5649999999999999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2.7617890000000003</v>
      </c>
      <c r="C107" s="707">
        <v>0</v>
      </c>
      <c r="D107" s="707">
        <v>-2.7617890000000003</v>
      </c>
      <c r="E107" s="708">
        <v>0</v>
      </c>
      <c r="F107" s="706">
        <v>3.13</v>
      </c>
      <c r="G107" s="707">
        <v>1.5649999999999999</v>
      </c>
      <c r="H107" s="707">
        <v>0</v>
      </c>
      <c r="I107" s="707">
        <v>0</v>
      </c>
      <c r="J107" s="707">
        <v>-1.5649999999999999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23.999005199999999</v>
      </c>
      <c r="C108" s="707">
        <v>22.596979999999999</v>
      </c>
      <c r="D108" s="707">
        <v>-1.4020252000000006</v>
      </c>
      <c r="E108" s="708">
        <v>0.94157986181860565</v>
      </c>
      <c r="F108" s="706">
        <v>15.695102800000001</v>
      </c>
      <c r="G108" s="707">
        <v>7.8475514000000004</v>
      </c>
      <c r="H108" s="707">
        <v>2.4595400000000001</v>
      </c>
      <c r="I108" s="707">
        <v>21.632380000000001</v>
      </c>
      <c r="J108" s="707">
        <v>13.784828600000001</v>
      </c>
      <c r="K108" s="709">
        <v>1.3782885193972734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9.5316568999999998</v>
      </c>
      <c r="C109" s="707">
        <v>8.7967999999999993</v>
      </c>
      <c r="D109" s="707">
        <v>-0.73485690000000048</v>
      </c>
      <c r="E109" s="708">
        <v>0.92290355100800991</v>
      </c>
      <c r="F109" s="706">
        <v>0</v>
      </c>
      <c r="G109" s="707">
        <v>0</v>
      </c>
      <c r="H109" s="707">
        <v>0.25900000000000001</v>
      </c>
      <c r="I109" s="707">
        <v>5.1528</v>
      </c>
      <c r="J109" s="707">
        <v>5.1528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14.467348299999999</v>
      </c>
      <c r="C110" s="707">
        <v>13.800180000000001</v>
      </c>
      <c r="D110" s="707">
        <v>-0.66716829999999838</v>
      </c>
      <c r="E110" s="708">
        <v>0.95388454842135806</v>
      </c>
      <c r="F110" s="706">
        <v>15.695102800000001</v>
      </c>
      <c r="G110" s="707">
        <v>7.8475514000000004</v>
      </c>
      <c r="H110" s="707">
        <v>2.2005400000000002</v>
      </c>
      <c r="I110" s="707">
        <v>16.479580000000002</v>
      </c>
      <c r="J110" s="707">
        <v>8.6320286000000017</v>
      </c>
      <c r="K110" s="709">
        <v>1.0499822912915231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333.9686744</v>
      </c>
      <c r="C111" s="707">
        <v>388.34984000000003</v>
      </c>
      <c r="D111" s="707">
        <v>54.381165600000031</v>
      </c>
      <c r="E111" s="708">
        <v>1.1628331330706387</v>
      </c>
      <c r="F111" s="706">
        <v>324.17373349999997</v>
      </c>
      <c r="G111" s="707">
        <v>162.08686674999998</v>
      </c>
      <c r="H111" s="707">
        <v>1.35036</v>
      </c>
      <c r="I111" s="707">
        <v>288.62085999999999</v>
      </c>
      <c r="J111" s="707">
        <v>126.53399325000001</v>
      </c>
      <c r="K111" s="709">
        <v>0.89032771681978362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43.2</v>
      </c>
      <c r="C112" s="707">
        <v>43.2</v>
      </c>
      <c r="D112" s="707">
        <v>0</v>
      </c>
      <c r="E112" s="708">
        <v>1</v>
      </c>
      <c r="F112" s="706">
        <v>41.58</v>
      </c>
      <c r="G112" s="707">
        <v>20.79</v>
      </c>
      <c r="H112" s="707">
        <v>0</v>
      </c>
      <c r="I112" s="707">
        <v>21.6</v>
      </c>
      <c r="J112" s="707">
        <v>0.81000000000000227</v>
      </c>
      <c r="K112" s="709">
        <v>0.51948051948051954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270.97803000000005</v>
      </c>
      <c r="C113" s="707">
        <v>299.77484000000004</v>
      </c>
      <c r="D113" s="707">
        <v>28.796809999999994</v>
      </c>
      <c r="E113" s="708">
        <v>1.1062699068260258</v>
      </c>
      <c r="F113" s="706">
        <v>271.33530129999997</v>
      </c>
      <c r="G113" s="707">
        <v>135.66765064999998</v>
      </c>
      <c r="H113" s="707">
        <v>1.35036</v>
      </c>
      <c r="I113" s="707">
        <v>206.52086</v>
      </c>
      <c r="J113" s="707">
        <v>70.853209350000014</v>
      </c>
      <c r="K113" s="709">
        <v>0.76112787024221984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19.790644400000001</v>
      </c>
      <c r="C114" s="707">
        <v>45.375</v>
      </c>
      <c r="D114" s="707">
        <v>25.584355599999999</v>
      </c>
      <c r="E114" s="708">
        <v>2.292750002622451</v>
      </c>
      <c r="F114" s="706">
        <v>11.2584322</v>
      </c>
      <c r="G114" s="707">
        <v>5.6292160999999998</v>
      </c>
      <c r="H114" s="707">
        <v>0</v>
      </c>
      <c r="I114" s="707">
        <v>60.5</v>
      </c>
      <c r="J114" s="707">
        <v>54.870783899999999</v>
      </c>
      <c r="K114" s="709">
        <v>5.3737499969134248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4042.9845965999998</v>
      </c>
      <c r="C115" s="707">
        <v>3803.6624700000002</v>
      </c>
      <c r="D115" s="707">
        <v>-239.32212659999959</v>
      </c>
      <c r="E115" s="708">
        <v>0.94080558041174323</v>
      </c>
      <c r="F115" s="706">
        <v>3969.5636340000001</v>
      </c>
      <c r="G115" s="707">
        <v>1984.781817</v>
      </c>
      <c r="H115" s="707">
        <v>262.43525</v>
      </c>
      <c r="I115" s="707">
        <v>1970.4814799999999</v>
      </c>
      <c r="J115" s="707">
        <v>-14.300337000000127</v>
      </c>
      <c r="K115" s="709">
        <v>0.49639750402852462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1484.1291355999999</v>
      </c>
      <c r="C116" s="707">
        <v>1487.46451</v>
      </c>
      <c r="D116" s="707">
        <v>3.3353744000000916</v>
      </c>
      <c r="E116" s="708">
        <v>1.0022473613110841</v>
      </c>
      <c r="F116" s="706">
        <v>1464.7291566000001</v>
      </c>
      <c r="G116" s="707">
        <v>732.36457830000006</v>
      </c>
      <c r="H116" s="707">
        <v>129.66231999999999</v>
      </c>
      <c r="I116" s="707">
        <v>782.18676000000005</v>
      </c>
      <c r="J116" s="707">
        <v>49.822181699999987</v>
      </c>
      <c r="K116" s="709">
        <v>0.53401460363883901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96.8822318</v>
      </c>
      <c r="C117" s="707">
        <v>37.397959999999998</v>
      </c>
      <c r="D117" s="707">
        <v>-59.484271800000002</v>
      </c>
      <c r="E117" s="708">
        <v>0.3860146417477554</v>
      </c>
      <c r="F117" s="706">
        <v>123.40353140000001</v>
      </c>
      <c r="G117" s="707">
        <v>61.701765700000003</v>
      </c>
      <c r="H117" s="707">
        <v>0</v>
      </c>
      <c r="I117" s="707">
        <v>150.44293999999999</v>
      </c>
      <c r="J117" s="707">
        <v>88.741174299999983</v>
      </c>
      <c r="K117" s="709">
        <v>1.2191137343740552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8.7482288000000015</v>
      </c>
      <c r="C118" s="707">
        <v>8.72255</v>
      </c>
      <c r="D118" s="707">
        <v>-2.5678800000001445E-2</v>
      </c>
      <c r="E118" s="708">
        <v>0.99706468582531793</v>
      </c>
      <c r="F118" s="706">
        <v>9.2659459999999996</v>
      </c>
      <c r="G118" s="707">
        <v>4.6329729999999998</v>
      </c>
      <c r="H118" s="707">
        <v>0.85433999999999999</v>
      </c>
      <c r="I118" s="707">
        <v>5.0282299999999998</v>
      </c>
      <c r="J118" s="707">
        <v>0.39525699999999997</v>
      </c>
      <c r="K118" s="709">
        <v>0.54265695051536023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2453.2250003999998</v>
      </c>
      <c r="C119" s="707">
        <v>2270.0774500000002</v>
      </c>
      <c r="D119" s="707">
        <v>-183.14755039999955</v>
      </c>
      <c r="E119" s="708">
        <v>0.92534416925877683</v>
      </c>
      <c r="F119" s="706">
        <v>2372.165</v>
      </c>
      <c r="G119" s="707">
        <v>1186.0825</v>
      </c>
      <c r="H119" s="707">
        <v>131.91858999999999</v>
      </c>
      <c r="I119" s="707">
        <v>1032.8235500000001</v>
      </c>
      <c r="J119" s="707">
        <v>-153.25894999999991</v>
      </c>
      <c r="K119" s="709">
        <v>0.43539279518920482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1002.1622512</v>
      </c>
      <c r="C120" s="707">
        <v>1882.63374</v>
      </c>
      <c r="D120" s="707">
        <v>880.47148879999997</v>
      </c>
      <c r="E120" s="708">
        <v>1.8785717958800721</v>
      </c>
      <c r="F120" s="706">
        <v>1940.3135605</v>
      </c>
      <c r="G120" s="707">
        <v>970.15678025</v>
      </c>
      <c r="H120" s="707">
        <v>170.19877</v>
      </c>
      <c r="I120" s="707">
        <v>1165.6386399999999</v>
      </c>
      <c r="J120" s="707">
        <v>195.4818597499999</v>
      </c>
      <c r="K120" s="709">
        <v>0.60074756149187869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37.018460599999997</v>
      </c>
      <c r="C121" s="707">
        <v>2.42</v>
      </c>
      <c r="D121" s="707">
        <v>-34.598460599999996</v>
      </c>
      <c r="E121" s="708">
        <v>6.5372788624278991E-2</v>
      </c>
      <c r="F121" s="706">
        <v>40.1741776</v>
      </c>
      <c r="G121" s="707">
        <v>20.0870888</v>
      </c>
      <c r="H121" s="707">
        <v>23.692</v>
      </c>
      <c r="I121" s="707">
        <v>23.692</v>
      </c>
      <c r="J121" s="707">
        <v>3.6049112000000001</v>
      </c>
      <c r="K121" s="709">
        <v>0.58973204718445815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789.14316059999999</v>
      </c>
      <c r="C122" s="707">
        <v>988.12513000000001</v>
      </c>
      <c r="D122" s="707">
        <v>198.98196940000003</v>
      </c>
      <c r="E122" s="708">
        <v>1.2521493935887507</v>
      </c>
      <c r="F122" s="706">
        <v>930.59202110000001</v>
      </c>
      <c r="G122" s="707">
        <v>465.29601055000001</v>
      </c>
      <c r="H122" s="707">
        <v>27.238310000000002</v>
      </c>
      <c r="I122" s="707">
        <v>674.14445999999998</v>
      </c>
      <c r="J122" s="707">
        <v>208.84844944999998</v>
      </c>
      <c r="K122" s="709">
        <v>0.72442536010907554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</v>
      </c>
      <c r="C123" s="707">
        <v>0</v>
      </c>
      <c r="D123" s="707">
        <v>-5</v>
      </c>
      <c r="E123" s="708">
        <v>0</v>
      </c>
      <c r="F123" s="706">
        <v>6</v>
      </c>
      <c r="G123" s="707">
        <v>3</v>
      </c>
      <c r="H123" s="707">
        <v>0</v>
      </c>
      <c r="I123" s="707">
        <v>1.37486</v>
      </c>
      <c r="J123" s="707">
        <v>-1.62514</v>
      </c>
      <c r="K123" s="709">
        <v>0.22914333333333334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5.7053189</v>
      </c>
      <c r="C124" s="707">
        <v>7.05776</v>
      </c>
      <c r="D124" s="707">
        <v>1.3524411000000001</v>
      </c>
      <c r="E124" s="708">
        <v>1.2370491682769915</v>
      </c>
      <c r="F124" s="706">
        <v>6.0643948999999999</v>
      </c>
      <c r="G124" s="707">
        <v>3.03219745</v>
      </c>
      <c r="H124" s="707">
        <v>0</v>
      </c>
      <c r="I124" s="707">
        <v>0</v>
      </c>
      <c r="J124" s="707">
        <v>-3.03219745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803.50522000000001</v>
      </c>
      <c r="D125" s="707">
        <v>803.50522000000001</v>
      </c>
      <c r="E125" s="708">
        <v>0</v>
      </c>
      <c r="F125" s="706">
        <v>934.81221570000093</v>
      </c>
      <c r="G125" s="707">
        <v>467.40610785000047</v>
      </c>
      <c r="H125" s="707">
        <v>66.42446000000001</v>
      </c>
      <c r="I125" s="707">
        <v>412.84478000000001</v>
      </c>
      <c r="J125" s="707">
        <v>-54.561327850000453</v>
      </c>
      <c r="K125" s="709">
        <v>0.44163391648755451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5.2953114999999995</v>
      </c>
      <c r="C126" s="707">
        <v>0</v>
      </c>
      <c r="D126" s="707">
        <v>-5.2953114999999995</v>
      </c>
      <c r="E126" s="708">
        <v>0</v>
      </c>
      <c r="F126" s="706">
        <v>2.5959850000000002</v>
      </c>
      <c r="G126" s="707">
        <v>1.2979925000000001</v>
      </c>
      <c r="H126" s="707">
        <v>0</v>
      </c>
      <c r="I126" s="707">
        <v>0</v>
      </c>
      <c r="J126" s="707">
        <v>-1.2979925000000001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50.000000399999998</v>
      </c>
      <c r="C127" s="707">
        <v>0.2838</v>
      </c>
      <c r="D127" s="707">
        <v>-49.716200399999998</v>
      </c>
      <c r="E127" s="708">
        <v>5.6759999545920002E-3</v>
      </c>
      <c r="F127" s="706">
        <v>0</v>
      </c>
      <c r="G127" s="707">
        <v>0</v>
      </c>
      <c r="H127" s="707">
        <v>0</v>
      </c>
      <c r="I127" s="707">
        <v>0</v>
      </c>
      <c r="J127" s="707">
        <v>0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109.9999992</v>
      </c>
      <c r="C128" s="707">
        <v>81.241830000000007</v>
      </c>
      <c r="D128" s="707">
        <v>-28.758169199999998</v>
      </c>
      <c r="E128" s="708">
        <v>0.73856209628045166</v>
      </c>
      <c r="F128" s="706">
        <v>20.074766199999999</v>
      </c>
      <c r="G128" s="707">
        <v>10.0373831</v>
      </c>
      <c r="H128" s="707">
        <v>52.844000000000001</v>
      </c>
      <c r="I128" s="707">
        <v>53.582540000000002</v>
      </c>
      <c r="J128" s="707">
        <v>43.545156900000002</v>
      </c>
      <c r="K128" s="709">
        <v>2.6691488939980781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26.387084399999999</v>
      </c>
      <c r="C129" s="707">
        <v>0.16227</v>
      </c>
      <c r="D129" s="707">
        <v>-26.2248144</v>
      </c>
      <c r="E129" s="708">
        <v>6.1495994608635127E-3</v>
      </c>
      <c r="F129" s="706">
        <v>28.1010974</v>
      </c>
      <c r="G129" s="707">
        <v>14.0505487</v>
      </c>
      <c r="H129" s="707">
        <v>0</v>
      </c>
      <c r="I129" s="707">
        <v>0</v>
      </c>
      <c r="J129" s="707">
        <v>-14.0505487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0.77252850000000006</v>
      </c>
      <c r="C130" s="707">
        <v>0</v>
      </c>
      <c r="D130" s="707">
        <v>-0.77252850000000006</v>
      </c>
      <c r="E130" s="708">
        <v>0</v>
      </c>
      <c r="F130" s="706">
        <v>0.75417219999999996</v>
      </c>
      <c r="G130" s="707">
        <v>0.37708609999999998</v>
      </c>
      <c r="H130" s="707">
        <v>0</v>
      </c>
      <c r="I130" s="707">
        <v>0</v>
      </c>
      <c r="J130" s="707">
        <v>-0.37708609999999998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25.614555899999999</v>
      </c>
      <c r="C131" s="707">
        <v>0.16227</v>
      </c>
      <c r="D131" s="707">
        <v>-25.4522859</v>
      </c>
      <c r="E131" s="708">
        <v>6.3350698186416731E-3</v>
      </c>
      <c r="F131" s="706">
        <v>27.346925200000001</v>
      </c>
      <c r="G131" s="707">
        <v>13.673462600000001</v>
      </c>
      <c r="H131" s="707">
        <v>0</v>
      </c>
      <c r="I131" s="707">
        <v>0</v>
      </c>
      <c r="J131" s="707">
        <v>-13.673462600000001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210141.43162230001</v>
      </c>
      <c r="C132" s="707">
        <v>255729.57668999999</v>
      </c>
      <c r="D132" s="707">
        <v>45588.145067699981</v>
      </c>
      <c r="E132" s="708">
        <v>1.2169402992820488</v>
      </c>
      <c r="F132" s="706">
        <v>230205.78658700001</v>
      </c>
      <c r="G132" s="707">
        <v>115102.8932935</v>
      </c>
      <c r="H132" s="707">
        <v>20643.119170000002</v>
      </c>
      <c r="I132" s="707">
        <v>203538.29671</v>
      </c>
      <c r="J132" s="707">
        <v>88435.40341649999</v>
      </c>
      <c r="K132" s="709">
        <v>0.8841580384560761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154568.8722599</v>
      </c>
      <c r="C133" s="707">
        <v>189197.22500000001</v>
      </c>
      <c r="D133" s="707">
        <v>34628.352740100003</v>
      </c>
      <c r="E133" s="708">
        <v>1.2240318651084814</v>
      </c>
      <c r="F133" s="706">
        <v>170133.88968389999</v>
      </c>
      <c r="G133" s="707">
        <v>85066.944841949997</v>
      </c>
      <c r="H133" s="707">
        <v>15243.259</v>
      </c>
      <c r="I133" s="707">
        <v>150280.79999999999</v>
      </c>
      <c r="J133" s="707">
        <v>65213.855158049992</v>
      </c>
      <c r="K133" s="709">
        <v>0.88330902372956954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153514.91855910001</v>
      </c>
      <c r="C134" s="707">
        <v>173517.18900000001</v>
      </c>
      <c r="D134" s="707">
        <v>20002.2704409</v>
      </c>
      <c r="E134" s="708">
        <v>1.1302952874459531</v>
      </c>
      <c r="F134" s="706">
        <v>168206.07636219999</v>
      </c>
      <c r="G134" s="707">
        <v>84103.038181099997</v>
      </c>
      <c r="H134" s="707">
        <v>15000.186</v>
      </c>
      <c r="I134" s="707">
        <v>133738.04199999999</v>
      </c>
      <c r="J134" s="707">
        <v>49635.00381889999</v>
      </c>
      <c r="K134" s="709">
        <v>0.7950844873880798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153514.91855910001</v>
      </c>
      <c r="C135" s="707">
        <v>173517.18900000001</v>
      </c>
      <c r="D135" s="707">
        <v>20002.2704409</v>
      </c>
      <c r="E135" s="708">
        <v>1.1302952874459531</v>
      </c>
      <c r="F135" s="706">
        <v>168206.07636219999</v>
      </c>
      <c r="G135" s="707">
        <v>84103.038181099997</v>
      </c>
      <c r="H135" s="707">
        <v>15000.186</v>
      </c>
      <c r="I135" s="707">
        <v>133738.04199999999</v>
      </c>
      <c r="J135" s="707">
        <v>49635.00381889999</v>
      </c>
      <c r="K135" s="709">
        <v>0.7950844873880798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424.03856410000003</v>
      </c>
      <c r="C136" s="707">
        <v>1165.133</v>
      </c>
      <c r="D136" s="707">
        <v>741.09443590000001</v>
      </c>
      <c r="E136" s="708">
        <v>2.7477052764597829</v>
      </c>
      <c r="F136" s="706">
        <v>506.17115810000001</v>
      </c>
      <c r="G136" s="707">
        <v>253.08557905000001</v>
      </c>
      <c r="H136" s="707">
        <v>78.17</v>
      </c>
      <c r="I136" s="707">
        <v>1262.095</v>
      </c>
      <c r="J136" s="707">
        <v>1009.00942095</v>
      </c>
      <c r="K136" s="709">
        <v>2.4934154777555668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424.03856410000003</v>
      </c>
      <c r="C137" s="707">
        <v>1165.133</v>
      </c>
      <c r="D137" s="707">
        <v>741.09443590000001</v>
      </c>
      <c r="E137" s="708">
        <v>2.7477052764597829</v>
      </c>
      <c r="F137" s="706">
        <v>506.17115810000001</v>
      </c>
      <c r="G137" s="707">
        <v>253.08557905000001</v>
      </c>
      <c r="H137" s="707">
        <v>78.17</v>
      </c>
      <c r="I137" s="707">
        <v>1262.095</v>
      </c>
      <c r="J137" s="707">
        <v>1009.00942095</v>
      </c>
      <c r="K137" s="709">
        <v>2.4934154777555668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394.20049269999998</v>
      </c>
      <c r="C138" s="707">
        <v>1166.953</v>
      </c>
      <c r="D138" s="707">
        <v>772.75250729999993</v>
      </c>
      <c r="E138" s="708">
        <v>2.9603032507828217</v>
      </c>
      <c r="F138" s="706">
        <v>1421.6421636</v>
      </c>
      <c r="G138" s="707">
        <v>710.8210818</v>
      </c>
      <c r="H138" s="707">
        <v>164.90299999999999</v>
      </c>
      <c r="I138" s="707">
        <v>665.59100000000001</v>
      </c>
      <c r="J138" s="707">
        <v>-45.230081799999994</v>
      </c>
      <c r="K138" s="709">
        <v>0.46818462271443567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394.20049269999998</v>
      </c>
      <c r="C139" s="707">
        <v>1166.953</v>
      </c>
      <c r="D139" s="707">
        <v>772.75250729999993</v>
      </c>
      <c r="E139" s="708">
        <v>2.9603032507828217</v>
      </c>
      <c r="F139" s="706">
        <v>1421.6421636</v>
      </c>
      <c r="G139" s="707">
        <v>710.8210818</v>
      </c>
      <c r="H139" s="707">
        <v>164.90299999999999</v>
      </c>
      <c r="I139" s="707">
        <v>665.59100000000001</v>
      </c>
      <c r="J139" s="707">
        <v>-45.230081799999994</v>
      </c>
      <c r="K139" s="709">
        <v>0.46818462271443567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235.71464399999999</v>
      </c>
      <c r="C140" s="707">
        <v>140.25</v>
      </c>
      <c r="D140" s="707">
        <v>-95.464643999999993</v>
      </c>
      <c r="E140" s="708">
        <v>0.59499909560137465</v>
      </c>
      <c r="F140" s="706">
        <v>0</v>
      </c>
      <c r="G140" s="707">
        <v>0</v>
      </c>
      <c r="H140" s="707">
        <v>0</v>
      </c>
      <c r="I140" s="707">
        <v>19.5</v>
      </c>
      <c r="J140" s="707">
        <v>19.5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235.71464399999999</v>
      </c>
      <c r="C141" s="707">
        <v>140.25</v>
      </c>
      <c r="D141" s="707">
        <v>-95.464643999999993</v>
      </c>
      <c r="E141" s="708">
        <v>0.59499909560137465</v>
      </c>
      <c r="F141" s="706">
        <v>0</v>
      </c>
      <c r="G141" s="707">
        <v>0</v>
      </c>
      <c r="H141" s="707">
        <v>0</v>
      </c>
      <c r="I141" s="707">
        <v>19.5</v>
      </c>
      <c r="J141" s="707">
        <v>19.5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13207.7</v>
      </c>
      <c r="D142" s="707">
        <v>13207.7</v>
      </c>
      <c r="E142" s="708">
        <v>0</v>
      </c>
      <c r="F142" s="706">
        <v>0</v>
      </c>
      <c r="G142" s="707">
        <v>0</v>
      </c>
      <c r="H142" s="707">
        <v>0</v>
      </c>
      <c r="I142" s="707">
        <v>14595.572</v>
      </c>
      <c r="J142" s="707">
        <v>14595.572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13207.7</v>
      </c>
      <c r="D143" s="707">
        <v>13207.7</v>
      </c>
      <c r="E143" s="708">
        <v>0</v>
      </c>
      <c r="F143" s="706">
        <v>0</v>
      </c>
      <c r="G143" s="707">
        <v>0</v>
      </c>
      <c r="H143" s="707">
        <v>0</v>
      </c>
      <c r="I143" s="707">
        <v>14595.572</v>
      </c>
      <c r="J143" s="707">
        <v>14595.572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51827.615222800101</v>
      </c>
      <c r="C144" s="707">
        <v>63038.374710000004</v>
      </c>
      <c r="D144" s="707">
        <v>11210.759487199903</v>
      </c>
      <c r="E144" s="708">
        <v>1.2163086115192898</v>
      </c>
      <c r="F144" s="706">
        <v>56632.546437199999</v>
      </c>
      <c r="G144" s="707">
        <v>28316.273218599999</v>
      </c>
      <c r="H144" s="707">
        <v>5096.4834000000001</v>
      </c>
      <c r="I144" s="707">
        <v>50568.92684</v>
      </c>
      <c r="J144" s="707">
        <v>22252.653621400001</v>
      </c>
      <c r="K144" s="709">
        <v>0.89293047940332393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13898.027414</v>
      </c>
      <c r="C145" s="707">
        <v>15731.568150000001</v>
      </c>
      <c r="D145" s="707">
        <v>1833.5407360000008</v>
      </c>
      <c r="E145" s="708">
        <v>1.1319281277394091</v>
      </c>
      <c r="F145" s="706">
        <v>15284.317997</v>
      </c>
      <c r="G145" s="707">
        <v>7642.1589984999991</v>
      </c>
      <c r="H145" s="707">
        <v>1357.05107</v>
      </c>
      <c r="I145" s="707">
        <v>12151.4962</v>
      </c>
      <c r="J145" s="707">
        <v>4509.3372015000004</v>
      </c>
      <c r="K145" s="709">
        <v>0.79503031815911518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13898.027414</v>
      </c>
      <c r="C146" s="707">
        <v>15731.568150000001</v>
      </c>
      <c r="D146" s="707">
        <v>1833.5407360000008</v>
      </c>
      <c r="E146" s="708">
        <v>1.1319281277394091</v>
      </c>
      <c r="F146" s="706">
        <v>15284.317997</v>
      </c>
      <c r="G146" s="707">
        <v>7642.1589984999991</v>
      </c>
      <c r="H146" s="707">
        <v>1357.05107</v>
      </c>
      <c r="I146" s="707">
        <v>12151.4962</v>
      </c>
      <c r="J146" s="707">
        <v>4509.3372015000004</v>
      </c>
      <c r="K146" s="709">
        <v>0.79503031815911518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37929.587808799995</v>
      </c>
      <c r="C147" s="707">
        <v>42844.306219999999</v>
      </c>
      <c r="D147" s="707">
        <v>4914.7184112000032</v>
      </c>
      <c r="E147" s="708">
        <v>1.129574790951452</v>
      </c>
      <c r="F147" s="706">
        <v>41348.2284402</v>
      </c>
      <c r="G147" s="707">
        <v>20674.1142201</v>
      </c>
      <c r="H147" s="707">
        <v>3739.4323300000001</v>
      </c>
      <c r="I147" s="707">
        <v>33484.126349999999</v>
      </c>
      <c r="J147" s="707">
        <v>12810.012129899998</v>
      </c>
      <c r="K147" s="709">
        <v>0.8098080041911957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37929.587808799995</v>
      </c>
      <c r="C148" s="707">
        <v>42844.306219999999</v>
      </c>
      <c r="D148" s="707">
        <v>4914.7184112000032</v>
      </c>
      <c r="E148" s="708">
        <v>1.129574790951452</v>
      </c>
      <c r="F148" s="706">
        <v>41348.2284402</v>
      </c>
      <c r="G148" s="707">
        <v>20674.1142201</v>
      </c>
      <c r="H148" s="707">
        <v>3739.4323300000001</v>
      </c>
      <c r="I148" s="707">
        <v>33484.126349999999</v>
      </c>
      <c r="J148" s="707">
        <v>12810.012129899998</v>
      </c>
      <c r="K148" s="709">
        <v>0.8098080041911957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1188.69136</v>
      </c>
      <c r="D149" s="707">
        <v>1188.69136</v>
      </c>
      <c r="E149" s="708">
        <v>0</v>
      </c>
      <c r="F149" s="706">
        <v>0</v>
      </c>
      <c r="G149" s="707">
        <v>0</v>
      </c>
      <c r="H149" s="707">
        <v>0</v>
      </c>
      <c r="I149" s="707">
        <v>1313.6025099999999</v>
      </c>
      <c r="J149" s="707">
        <v>1313.6025099999999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1188.69136</v>
      </c>
      <c r="D150" s="707">
        <v>1188.69136</v>
      </c>
      <c r="E150" s="708">
        <v>0</v>
      </c>
      <c r="F150" s="706">
        <v>0</v>
      </c>
      <c r="G150" s="707">
        <v>0</v>
      </c>
      <c r="H150" s="707">
        <v>0</v>
      </c>
      <c r="I150" s="707">
        <v>1313.6025099999999</v>
      </c>
      <c r="J150" s="707">
        <v>1313.6025099999999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3273.8089799999998</v>
      </c>
      <c r="D151" s="707">
        <v>3273.8089799999998</v>
      </c>
      <c r="E151" s="708">
        <v>0</v>
      </c>
      <c r="F151" s="706">
        <v>0</v>
      </c>
      <c r="G151" s="707">
        <v>0</v>
      </c>
      <c r="H151" s="707">
        <v>0</v>
      </c>
      <c r="I151" s="707">
        <v>3619.7017799999999</v>
      </c>
      <c r="J151" s="707">
        <v>3619.7017799999999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3273.8089799999998</v>
      </c>
      <c r="D152" s="707">
        <v>3273.8089799999998</v>
      </c>
      <c r="E152" s="708">
        <v>0</v>
      </c>
      <c r="F152" s="706">
        <v>0</v>
      </c>
      <c r="G152" s="707">
        <v>0</v>
      </c>
      <c r="H152" s="707">
        <v>0</v>
      </c>
      <c r="I152" s="707">
        <v>3619.7017799999999</v>
      </c>
      <c r="J152" s="707">
        <v>3619.7017799999999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653.56669640000007</v>
      </c>
      <c r="C153" s="707">
        <v>0</v>
      </c>
      <c r="D153" s="707">
        <v>-653.56669640000007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653.56669640000007</v>
      </c>
      <c r="C154" s="707">
        <v>0</v>
      </c>
      <c r="D154" s="707">
        <v>-653.56669640000007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653.56669640000007</v>
      </c>
      <c r="C155" s="707">
        <v>0</v>
      </c>
      <c r="D155" s="707">
        <v>-653.56669640000007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3091.3774432</v>
      </c>
      <c r="C156" s="707">
        <v>3493.9769799999999</v>
      </c>
      <c r="D156" s="707">
        <v>402.5995367999999</v>
      </c>
      <c r="E156" s="708">
        <v>1.1302330576570598</v>
      </c>
      <c r="F156" s="706">
        <v>3439.3504659</v>
      </c>
      <c r="G156" s="707">
        <v>1719.67523295</v>
      </c>
      <c r="H156" s="707">
        <v>303.37677000000002</v>
      </c>
      <c r="I156" s="707">
        <v>2688.5698700000003</v>
      </c>
      <c r="J156" s="707">
        <v>968.89463705000026</v>
      </c>
      <c r="K156" s="709">
        <v>0.78170860941804676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3091.3774432</v>
      </c>
      <c r="C157" s="707">
        <v>3493.9769799999999</v>
      </c>
      <c r="D157" s="707">
        <v>402.5995367999999</v>
      </c>
      <c r="E157" s="708">
        <v>1.1302330576570598</v>
      </c>
      <c r="F157" s="706">
        <v>3439.3504659</v>
      </c>
      <c r="G157" s="707">
        <v>1719.67523295</v>
      </c>
      <c r="H157" s="707">
        <v>303.37677000000002</v>
      </c>
      <c r="I157" s="707">
        <v>2688.5698700000003</v>
      </c>
      <c r="J157" s="707">
        <v>968.89463705000026</v>
      </c>
      <c r="K157" s="709">
        <v>0.78170860941804676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3091.3774432</v>
      </c>
      <c r="C158" s="707">
        <v>3493.9769799999999</v>
      </c>
      <c r="D158" s="707">
        <v>402.5995367999999</v>
      </c>
      <c r="E158" s="708">
        <v>1.1302330576570598</v>
      </c>
      <c r="F158" s="706">
        <v>3439.3504659</v>
      </c>
      <c r="G158" s="707">
        <v>1719.67523295</v>
      </c>
      <c r="H158" s="707">
        <v>303.37677000000002</v>
      </c>
      <c r="I158" s="707">
        <v>2688.5698700000003</v>
      </c>
      <c r="J158" s="707">
        <v>968.89463705000026</v>
      </c>
      <c r="K158" s="709">
        <v>0.78170860941804676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238.71405840000099</v>
      </c>
      <c r="C159" s="707">
        <v>108.2295</v>
      </c>
      <c r="D159" s="707">
        <v>-130.48455840000099</v>
      </c>
      <c r="E159" s="708">
        <v>0.45338553047699159</v>
      </c>
      <c r="F159" s="706">
        <v>0</v>
      </c>
      <c r="G159" s="707">
        <v>0</v>
      </c>
      <c r="H159" s="707">
        <v>49.1</v>
      </c>
      <c r="I159" s="707">
        <v>286.29765000000003</v>
      </c>
      <c r="J159" s="707">
        <v>286.29765000000003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238.71405840000099</v>
      </c>
      <c r="C160" s="707">
        <v>108.2295</v>
      </c>
      <c r="D160" s="707">
        <v>-130.48455840000099</v>
      </c>
      <c r="E160" s="708">
        <v>0.45338553047699159</v>
      </c>
      <c r="F160" s="706">
        <v>0</v>
      </c>
      <c r="G160" s="707">
        <v>0</v>
      </c>
      <c r="H160" s="707">
        <v>49.1</v>
      </c>
      <c r="I160" s="707">
        <v>286.29765000000003</v>
      </c>
      <c r="J160" s="707">
        <v>286.29765000000003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175.85546160000001</v>
      </c>
      <c r="C161" s="707">
        <v>41.2605</v>
      </c>
      <c r="D161" s="707">
        <v>-134.5949616</v>
      </c>
      <c r="E161" s="708">
        <v>0.23462734466473914</v>
      </c>
      <c r="F161" s="706">
        <v>0</v>
      </c>
      <c r="G161" s="707">
        <v>0</v>
      </c>
      <c r="H161" s="707">
        <v>0</v>
      </c>
      <c r="I161" s="707">
        <v>39.681650000000005</v>
      </c>
      <c r="J161" s="707">
        <v>39.681650000000005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12.329050800000001</v>
      </c>
      <c r="C162" s="707">
        <v>2.8304999999999998</v>
      </c>
      <c r="D162" s="707">
        <v>-9.4985508000000003</v>
      </c>
      <c r="E162" s="708">
        <v>0.22957971752375289</v>
      </c>
      <c r="F162" s="706">
        <v>0</v>
      </c>
      <c r="G162" s="707">
        <v>0</v>
      </c>
      <c r="H162" s="707">
        <v>0</v>
      </c>
      <c r="I162" s="707">
        <v>0.16065000000000002</v>
      </c>
      <c r="J162" s="707">
        <v>0.16065000000000002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8.1383976000000011</v>
      </c>
      <c r="C163" s="707">
        <v>30.05</v>
      </c>
      <c r="D163" s="707">
        <v>21.9116024</v>
      </c>
      <c r="E163" s="708">
        <v>3.6923730538797952</v>
      </c>
      <c r="F163" s="706">
        <v>0</v>
      </c>
      <c r="G163" s="707">
        <v>0</v>
      </c>
      <c r="H163" s="707">
        <v>0</v>
      </c>
      <c r="I163" s="707">
        <v>39.521000000000001</v>
      </c>
      <c r="J163" s="707">
        <v>39.521000000000001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155.38801319999999</v>
      </c>
      <c r="C164" s="707">
        <v>8.3800000000000008</v>
      </c>
      <c r="D164" s="707">
        <v>-147.00801319999999</v>
      </c>
      <c r="E164" s="708">
        <v>5.3929513785687562E-2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31.119</v>
      </c>
      <c r="D165" s="707">
        <v>31.119</v>
      </c>
      <c r="E165" s="708">
        <v>0</v>
      </c>
      <c r="F165" s="706">
        <v>0</v>
      </c>
      <c r="G165" s="707">
        <v>0</v>
      </c>
      <c r="H165" s="707">
        <v>0</v>
      </c>
      <c r="I165" s="707">
        <v>188.50800000000001</v>
      </c>
      <c r="J165" s="707">
        <v>188.50800000000001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31.119</v>
      </c>
      <c r="D166" s="707">
        <v>31.119</v>
      </c>
      <c r="E166" s="708">
        <v>0</v>
      </c>
      <c r="F166" s="706">
        <v>0</v>
      </c>
      <c r="G166" s="707">
        <v>0</v>
      </c>
      <c r="H166" s="707">
        <v>0</v>
      </c>
      <c r="I166" s="707">
        <v>188.50800000000001</v>
      </c>
      <c r="J166" s="707">
        <v>188.50800000000001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49.1186364</v>
      </c>
      <c r="C167" s="707">
        <v>19.850000000000001</v>
      </c>
      <c r="D167" s="707">
        <v>-29.268636399999998</v>
      </c>
      <c r="E167" s="708">
        <v>0.40412359655814878</v>
      </c>
      <c r="F167" s="706">
        <v>0</v>
      </c>
      <c r="G167" s="707">
        <v>0</v>
      </c>
      <c r="H167" s="707">
        <v>44.1</v>
      </c>
      <c r="I167" s="707">
        <v>47.9</v>
      </c>
      <c r="J167" s="707">
        <v>47.9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49.1186364</v>
      </c>
      <c r="C168" s="707">
        <v>19.850000000000001</v>
      </c>
      <c r="D168" s="707">
        <v>-29.268636399999998</v>
      </c>
      <c r="E168" s="708">
        <v>0.40412359655814878</v>
      </c>
      <c r="F168" s="706">
        <v>0</v>
      </c>
      <c r="G168" s="707">
        <v>0</v>
      </c>
      <c r="H168" s="707">
        <v>44.1</v>
      </c>
      <c r="I168" s="707">
        <v>47.9</v>
      </c>
      <c r="J168" s="707">
        <v>47.9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13.739960399999999</v>
      </c>
      <c r="C169" s="707">
        <v>16</v>
      </c>
      <c r="D169" s="707">
        <v>2.2600396000000007</v>
      </c>
      <c r="E169" s="708">
        <v>1.1644866167154311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13.739960399999999</v>
      </c>
      <c r="C170" s="707">
        <v>16</v>
      </c>
      <c r="D170" s="707">
        <v>2.2600396000000007</v>
      </c>
      <c r="E170" s="708">
        <v>1.1644866167154311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5.2080000000000002</v>
      </c>
      <c r="J171" s="707">
        <v>5.2080000000000002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5.2080000000000002</v>
      </c>
      <c r="J172" s="707">
        <v>5.2080000000000002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5</v>
      </c>
      <c r="I173" s="707">
        <v>5</v>
      </c>
      <c r="J173" s="707">
        <v>5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5</v>
      </c>
      <c r="I174" s="707">
        <v>5</v>
      </c>
      <c r="J174" s="707">
        <v>5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10461.6220952</v>
      </c>
      <c r="C175" s="707">
        <v>11125.20061</v>
      </c>
      <c r="D175" s="707">
        <v>663.57851479999954</v>
      </c>
      <c r="E175" s="708">
        <v>1.0634297921260665</v>
      </c>
      <c r="F175" s="706">
        <v>10450.260904799999</v>
      </c>
      <c r="G175" s="707">
        <v>5225.1304523999997</v>
      </c>
      <c r="H175" s="707">
        <v>900.84019999999998</v>
      </c>
      <c r="I175" s="707">
        <v>5450.1325099999995</v>
      </c>
      <c r="J175" s="707">
        <v>225.00205759999972</v>
      </c>
      <c r="K175" s="709">
        <v>0.52153075982023112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10403.303037900001</v>
      </c>
      <c r="C176" s="707">
        <v>10993.459550000001</v>
      </c>
      <c r="D176" s="707">
        <v>590.15651210000033</v>
      </c>
      <c r="E176" s="708">
        <v>1.0567278017327781</v>
      </c>
      <c r="F176" s="706">
        <v>10450.260904799999</v>
      </c>
      <c r="G176" s="707">
        <v>5225.1304523999997</v>
      </c>
      <c r="H176" s="707">
        <v>893.80269999999996</v>
      </c>
      <c r="I176" s="707">
        <v>5420.40751</v>
      </c>
      <c r="J176" s="707">
        <v>195.27705760000026</v>
      </c>
      <c r="K176" s="709">
        <v>0.51868633322927904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10403.303037900001</v>
      </c>
      <c r="C177" s="707">
        <v>10812.15755</v>
      </c>
      <c r="D177" s="707">
        <v>408.85451209999883</v>
      </c>
      <c r="E177" s="708">
        <v>1.0393004520401368</v>
      </c>
      <c r="F177" s="706">
        <v>10450.260904799999</v>
      </c>
      <c r="G177" s="707">
        <v>5225.1304523999997</v>
      </c>
      <c r="H177" s="707">
        <v>893.80269999999996</v>
      </c>
      <c r="I177" s="707">
        <v>5409.1075099999998</v>
      </c>
      <c r="J177" s="707">
        <v>183.97705760000008</v>
      </c>
      <c r="K177" s="709">
        <v>0.5176050205134588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561.85450619999995</v>
      </c>
      <c r="C178" s="707">
        <v>504.88822999999996</v>
      </c>
      <c r="D178" s="707">
        <v>-56.966276199999982</v>
      </c>
      <c r="E178" s="708">
        <v>0.89861027085947753</v>
      </c>
      <c r="F178" s="706">
        <v>486.15684000000005</v>
      </c>
      <c r="G178" s="707">
        <v>243.07842000000005</v>
      </c>
      <c r="H178" s="707">
        <v>44.290550000000003</v>
      </c>
      <c r="I178" s="707">
        <v>265.13160999999997</v>
      </c>
      <c r="J178" s="707">
        <v>22.053189999999915</v>
      </c>
      <c r="K178" s="709">
        <v>0.54536229501574007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4783.7926809000001</v>
      </c>
      <c r="C179" s="707">
        <v>5275.5095799999999</v>
      </c>
      <c r="D179" s="707">
        <v>491.71689909999986</v>
      </c>
      <c r="E179" s="708">
        <v>1.102788087172601</v>
      </c>
      <c r="F179" s="706">
        <v>5238.2840004</v>
      </c>
      <c r="G179" s="707">
        <v>2619.1420002</v>
      </c>
      <c r="H179" s="707">
        <v>442.27987000000002</v>
      </c>
      <c r="I179" s="707">
        <v>2673.5941200000002</v>
      </c>
      <c r="J179" s="707">
        <v>54.452119800000219</v>
      </c>
      <c r="K179" s="709">
        <v>0.51039503008921283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117.492</v>
      </c>
      <c r="C180" s="707">
        <v>117.492</v>
      </c>
      <c r="D180" s="707">
        <v>0</v>
      </c>
      <c r="E180" s="708">
        <v>1</v>
      </c>
      <c r="F180" s="706">
        <v>117.492</v>
      </c>
      <c r="G180" s="707">
        <v>58.746000000000002</v>
      </c>
      <c r="H180" s="707">
        <v>9.7910000000000004</v>
      </c>
      <c r="I180" s="707">
        <v>58.746000000000002</v>
      </c>
      <c r="J180" s="707">
        <v>0</v>
      </c>
      <c r="K180" s="709">
        <v>0.5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946.95935039999995</v>
      </c>
      <c r="C181" s="707">
        <v>921.08331999999905</v>
      </c>
      <c r="D181" s="707">
        <v>-25.8760304000009</v>
      </c>
      <c r="E181" s="708">
        <v>0.97267461334103655</v>
      </c>
      <c r="F181" s="706">
        <v>974.00806440000099</v>
      </c>
      <c r="G181" s="707">
        <v>487.00403220000055</v>
      </c>
      <c r="H181" s="707">
        <v>77.520150000000001</v>
      </c>
      <c r="I181" s="707">
        <v>465.12990000000002</v>
      </c>
      <c r="J181" s="707">
        <v>-21.874132200000531</v>
      </c>
      <c r="K181" s="709">
        <v>0.47754214467056272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3993.2045003999997</v>
      </c>
      <c r="C182" s="707">
        <v>3993.18442</v>
      </c>
      <c r="D182" s="707">
        <v>-2.0080399999642395E-2</v>
      </c>
      <c r="E182" s="708">
        <v>0.99999497135696469</v>
      </c>
      <c r="F182" s="706">
        <v>3634.32</v>
      </c>
      <c r="G182" s="707">
        <v>1817.16</v>
      </c>
      <c r="H182" s="707">
        <v>319.92113000000001</v>
      </c>
      <c r="I182" s="707">
        <v>1946.5058799999999</v>
      </c>
      <c r="J182" s="707">
        <v>129.34587999999985</v>
      </c>
      <c r="K182" s="709">
        <v>0.53559011864667938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181.30199999999999</v>
      </c>
      <c r="D183" s="707">
        <v>181.30199999999999</v>
      </c>
      <c r="E183" s="708">
        <v>0</v>
      </c>
      <c r="F183" s="706">
        <v>0</v>
      </c>
      <c r="G183" s="707">
        <v>0</v>
      </c>
      <c r="H183" s="707">
        <v>0</v>
      </c>
      <c r="I183" s="707">
        <v>11.3</v>
      </c>
      <c r="J183" s="707">
        <v>11.3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181.30199999999999</v>
      </c>
      <c r="D184" s="707">
        <v>181.30199999999999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11.3</v>
      </c>
      <c r="J184" s="707">
        <v>11.3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58.319057299999997</v>
      </c>
      <c r="C185" s="707">
        <v>131.74106</v>
      </c>
      <c r="D185" s="707">
        <v>73.422002700000007</v>
      </c>
      <c r="E185" s="708">
        <v>2.2589710139227508</v>
      </c>
      <c r="F185" s="706">
        <v>0</v>
      </c>
      <c r="G185" s="707">
        <v>0</v>
      </c>
      <c r="H185" s="707">
        <v>7.0374999999999996</v>
      </c>
      <c r="I185" s="707">
        <v>29.725000000000001</v>
      </c>
      <c r="J185" s="707">
        <v>29.725000000000001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38.657309999999995</v>
      </c>
      <c r="D186" s="707">
        <v>38.657309999999995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38.657309999999995</v>
      </c>
      <c r="D187" s="707">
        <v>38.657309999999995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20.78</v>
      </c>
      <c r="D188" s="707">
        <v>20.78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6</v>
      </c>
      <c r="D189" s="707">
        <v>6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14.78</v>
      </c>
      <c r="D190" s="707">
        <v>14.78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58.319057299999997</v>
      </c>
      <c r="C191" s="707">
        <v>53.3005</v>
      </c>
      <c r="D191" s="707">
        <v>-5.0185572999999977</v>
      </c>
      <c r="E191" s="708">
        <v>0.91394652910481811</v>
      </c>
      <c r="F191" s="706">
        <v>0</v>
      </c>
      <c r="G191" s="707">
        <v>0</v>
      </c>
      <c r="H191" s="707">
        <v>4.5374999999999996</v>
      </c>
      <c r="I191" s="707">
        <v>27.225000000000001</v>
      </c>
      <c r="J191" s="707">
        <v>27.225000000000001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58.319057299999997</v>
      </c>
      <c r="C192" s="707">
        <v>53.3005</v>
      </c>
      <c r="D192" s="707">
        <v>-5.0185572999999977</v>
      </c>
      <c r="E192" s="708">
        <v>0.91394652910481811</v>
      </c>
      <c r="F192" s="706">
        <v>0</v>
      </c>
      <c r="G192" s="707">
        <v>0</v>
      </c>
      <c r="H192" s="707">
        <v>4.5374999999999996</v>
      </c>
      <c r="I192" s="707">
        <v>27.225000000000001</v>
      </c>
      <c r="J192" s="707">
        <v>27.225000000000001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19.003250000000001</v>
      </c>
      <c r="D193" s="707">
        <v>19.003250000000001</v>
      </c>
      <c r="E193" s="708">
        <v>0</v>
      </c>
      <c r="F193" s="706">
        <v>0</v>
      </c>
      <c r="G193" s="707">
        <v>0</v>
      </c>
      <c r="H193" s="707">
        <v>2.5</v>
      </c>
      <c r="I193" s="707">
        <v>2.5</v>
      </c>
      <c r="J193" s="707">
        <v>2.5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19.003250000000001</v>
      </c>
      <c r="D194" s="707">
        <v>19.003250000000001</v>
      </c>
      <c r="E194" s="708">
        <v>0</v>
      </c>
      <c r="F194" s="706">
        <v>0</v>
      </c>
      <c r="G194" s="707">
        <v>0</v>
      </c>
      <c r="H194" s="707">
        <v>2.5</v>
      </c>
      <c r="I194" s="707">
        <v>2.5</v>
      </c>
      <c r="J194" s="707">
        <v>2.5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1521.7775882000001</v>
      </c>
      <c r="C195" s="707">
        <v>315947.73807000002</v>
      </c>
      <c r="D195" s="707">
        <v>314425.96048180002</v>
      </c>
      <c r="E195" s="708">
        <v>207.61755234134549</v>
      </c>
      <c r="F195" s="706">
        <v>284465.1221104</v>
      </c>
      <c r="G195" s="707">
        <v>142232.5610552</v>
      </c>
      <c r="H195" s="707">
        <v>19152.511690000003</v>
      </c>
      <c r="I195" s="707">
        <v>207738.17600000001</v>
      </c>
      <c r="J195" s="707">
        <v>65505.614944800007</v>
      </c>
      <c r="K195" s="709">
        <v>0.73027643761324623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1073.8652246000001</v>
      </c>
      <c r="C196" s="707">
        <v>297833.20098999998</v>
      </c>
      <c r="D196" s="707">
        <v>296759.33576539997</v>
      </c>
      <c r="E196" s="708">
        <v>277.34690924639887</v>
      </c>
      <c r="F196" s="706">
        <v>283929.25927510002</v>
      </c>
      <c r="G196" s="707">
        <v>141964.62963755001</v>
      </c>
      <c r="H196" s="707">
        <v>18937.31034</v>
      </c>
      <c r="I196" s="707">
        <v>188405.12344999998</v>
      </c>
      <c r="J196" s="707">
        <v>46440.493812449975</v>
      </c>
      <c r="K196" s="709">
        <v>0.66356360711473428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1073.8652246000001</v>
      </c>
      <c r="C197" s="707">
        <v>297833.20098999998</v>
      </c>
      <c r="D197" s="707">
        <v>296759.33576539997</v>
      </c>
      <c r="E197" s="708">
        <v>277.34690924639887</v>
      </c>
      <c r="F197" s="706">
        <v>283929.25927510002</v>
      </c>
      <c r="G197" s="707">
        <v>141964.62963755001</v>
      </c>
      <c r="H197" s="707">
        <v>18937.31034</v>
      </c>
      <c r="I197" s="707">
        <v>188405.12344999998</v>
      </c>
      <c r="J197" s="707">
        <v>46440.493812449975</v>
      </c>
      <c r="K197" s="709">
        <v>0.66356360711473428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1073.8652246000001</v>
      </c>
      <c r="C198" s="707">
        <v>379.4735</v>
      </c>
      <c r="D198" s="707">
        <v>-694.39172460000009</v>
      </c>
      <c r="E198" s="708">
        <v>0.35337162551413154</v>
      </c>
      <c r="F198" s="706">
        <v>870.82055990000003</v>
      </c>
      <c r="G198" s="707">
        <v>435.41027995000002</v>
      </c>
      <c r="H198" s="707">
        <v>65.901809999999998</v>
      </c>
      <c r="I198" s="707">
        <v>169.71017999999998</v>
      </c>
      <c r="J198" s="707">
        <v>-265.70009995000004</v>
      </c>
      <c r="K198" s="709">
        <v>0.19488536193896078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0.25318770000000002</v>
      </c>
      <c r="C199" s="707">
        <v>1.26118</v>
      </c>
      <c r="D199" s="707">
        <v>1.0079923</v>
      </c>
      <c r="E199" s="708">
        <v>4.9812056430861364</v>
      </c>
      <c r="F199" s="706">
        <v>0.40992290000000003</v>
      </c>
      <c r="G199" s="707">
        <v>0.20496144999999999</v>
      </c>
      <c r="H199" s="707">
        <v>0</v>
      </c>
      <c r="I199" s="707">
        <v>0.29925999999999997</v>
      </c>
      <c r="J199" s="707">
        <v>9.4298549999999981E-2</v>
      </c>
      <c r="K199" s="709">
        <v>0.73003972210383938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1.3667617000000001</v>
      </c>
      <c r="C200" s="707">
        <v>1.2805899999999999</v>
      </c>
      <c r="D200" s="707">
        <v>-8.6171700000000184E-2</v>
      </c>
      <c r="E200" s="708">
        <v>0.93695192073351174</v>
      </c>
      <c r="F200" s="706">
        <v>1.9015814</v>
      </c>
      <c r="G200" s="707">
        <v>0.95079069999999999</v>
      </c>
      <c r="H200" s="707">
        <v>0</v>
      </c>
      <c r="I200" s="707">
        <v>0</v>
      </c>
      <c r="J200" s="707">
        <v>-0.95079069999999999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868.24424620000002</v>
      </c>
      <c r="C201" s="707">
        <v>301.63756000000001</v>
      </c>
      <c r="D201" s="707">
        <v>-566.60668620000001</v>
      </c>
      <c r="E201" s="708">
        <v>0.3474109518377595</v>
      </c>
      <c r="F201" s="706">
        <v>627.96269920000009</v>
      </c>
      <c r="G201" s="707">
        <v>313.98134960000004</v>
      </c>
      <c r="H201" s="707">
        <v>61.521809999999995</v>
      </c>
      <c r="I201" s="707">
        <v>142.24435999999997</v>
      </c>
      <c r="J201" s="707">
        <v>-171.73698960000007</v>
      </c>
      <c r="K201" s="709">
        <v>0.22651721221851825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204.00102900000002</v>
      </c>
      <c r="C202" s="707">
        <v>75.294169999999994</v>
      </c>
      <c r="D202" s="707">
        <v>-128.70685900000001</v>
      </c>
      <c r="E202" s="708">
        <v>0.36908720690815727</v>
      </c>
      <c r="F202" s="706">
        <v>240.54635639999998</v>
      </c>
      <c r="G202" s="707">
        <v>120.27317819999999</v>
      </c>
      <c r="H202" s="707">
        <v>4.38</v>
      </c>
      <c r="I202" s="707">
        <v>27.16656</v>
      </c>
      <c r="J202" s="707">
        <v>-93.106618199999986</v>
      </c>
      <c r="K202" s="709">
        <v>0.11293690083929288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30768.06221</v>
      </c>
      <c r="D203" s="707">
        <v>30768.06221</v>
      </c>
      <c r="E203" s="708">
        <v>0</v>
      </c>
      <c r="F203" s="706">
        <v>17562.154216200001</v>
      </c>
      <c r="G203" s="707">
        <v>8781.0771081000003</v>
      </c>
      <c r="H203" s="707">
        <v>21.106990000000003</v>
      </c>
      <c r="I203" s="707">
        <v>1285.7215900000001</v>
      </c>
      <c r="J203" s="707">
        <v>-7495.3555181000002</v>
      </c>
      <c r="K203" s="709">
        <v>7.3209788171316792E-2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29630.065010000002</v>
      </c>
      <c r="D204" s="707">
        <v>29630.065010000002</v>
      </c>
      <c r="E204" s="708">
        <v>0</v>
      </c>
      <c r="F204" s="706">
        <v>15367.933488500001</v>
      </c>
      <c r="G204" s="707">
        <v>7683.9667442499995</v>
      </c>
      <c r="H204" s="707">
        <v>3.6015000000000001</v>
      </c>
      <c r="I204" s="707">
        <v>968.27902000000006</v>
      </c>
      <c r="J204" s="707">
        <v>-6715.6877242499995</v>
      </c>
      <c r="K204" s="709">
        <v>6.3006455664619723E-2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1137.9972</v>
      </c>
      <c r="D205" s="707">
        <v>1137.9972</v>
      </c>
      <c r="E205" s="708">
        <v>0</v>
      </c>
      <c r="F205" s="706">
        <v>2194.2207277000002</v>
      </c>
      <c r="G205" s="707">
        <v>1097.1103638500001</v>
      </c>
      <c r="H205" s="707">
        <v>17.505490000000002</v>
      </c>
      <c r="I205" s="707">
        <v>317.44256999999999</v>
      </c>
      <c r="J205" s="707">
        <v>-779.66779385000018</v>
      </c>
      <c r="K205" s="709">
        <v>0.14467212254108355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-5.1950399999999997</v>
      </c>
      <c r="J206" s="707">
        <v>-5.1950399999999997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-5.1950399999999997</v>
      </c>
      <c r="J207" s="707">
        <v>-5.1950399999999997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255319.98972000001</v>
      </c>
      <c r="D208" s="707">
        <v>255319.98972000001</v>
      </c>
      <c r="E208" s="708">
        <v>0</v>
      </c>
      <c r="F208" s="706">
        <v>265496.284499</v>
      </c>
      <c r="G208" s="707">
        <v>132748.1422495</v>
      </c>
      <c r="H208" s="707">
        <v>18849.82357</v>
      </c>
      <c r="I208" s="707">
        <v>185563.46408999999</v>
      </c>
      <c r="J208" s="707">
        <v>52815.321840499993</v>
      </c>
      <c r="K208" s="709">
        <v>0.6989305497821342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255319.98972000001</v>
      </c>
      <c r="D209" s="707">
        <v>255319.98972000001</v>
      </c>
      <c r="E209" s="708">
        <v>0</v>
      </c>
      <c r="F209" s="706">
        <v>265496.284499</v>
      </c>
      <c r="G209" s="707">
        <v>132748.1422495</v>
      </c>
      <c r="H209" s="707">
        <v>18849.82357</v>
      </c>
      <c r="I209" s="707">
        <v>185563.46408999999</v>
      </c>
      <c r="J209" s="707">
        <v>52815.321840499993</v>
      </c>
      <c r="K209" s="709">
        <v>0.6989305497821342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11365.67556</v>
      </c>
      <c r="D210" s="707">
        <v>11365.67556</v>
      </c>
      <c r="E210" s="708">
        <v>0</v>
      </c>
      <c r="F210" s="706">
        <v>0</v>
      </c>
      <c r="G210" s="707">
        <v>0</v>
      </c>
      <c r="H210" s="707">
        <v>0.47797000000000001</v>
      </c>
      <c r="I210" s="707">
        <v>1391.4226299999998</v>
      </c>
      <c r="J210" s="707">
        <v>1391.4226299999998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11365.67556</v>
      </c>
      <c r="D211" s="707">
        <v>11365.67556</v>
      </c>
      <c r="E211" s="708">
        <v>0</v>
      </c>
      <c r="F211" s="706">
        <v>0</v>
      </c>
      <c r="G211" s="707">
        <v>0</v>
      </c>
      <c r="H211" s="707">
        <v>0.47797000000000001</v>
      </c>
      <c r="I211" s="707">
        <v>1391.4226299999998</v>
      </c>
      <c r="J211" s="707">
        <v>1391.4226299999998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150.78146509999999</v>
      </c>
      <c r="C212" s="707">
        <v>399.55268000000001</v>
      </c>
      <c r="D212" s="707">
        <v>248.77121490000002</v>
      </c>
      <c r="E212" s="708">
        <v>2.649879278829212</v>
      </c>
      <c r="F212" s="706">
        <v>2.9884778999999999</v>
      </c>
      <c r="G212" s="707">
        <v>1.49423895</v>
      </c>
      <c r="H212" s="707">
        <v>13.05785</v>
      </c>
      <c r="I212" s="707">
        <v>134.51076999999998</v>
      </c>
      <c r="J212" s="707">
        <v>133.01653104999997</v>
      </c>
      <c r="K212" s="709">
        <v>45.009792443169808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140.25</v>
      </c>
      <c r="D213" s="707">
        <v>140.25</v>
      </c>
      <c r="E213" s="708">
        <v>0</v>
      </c>
      <c r="F213" s="706">
        <v>0</v>
      </c>
      <c r="G213" s="707">
        <v>0</v>
      </c>
      <c r="H213" s="707">
        <v>0</v>
      </c>
      <c r="I213" s="707">
        <v>19.5</v>
      </c>
      <c r="J213" s="707">
        <v>19.5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140.25</v>
      </c>
      <c r="D214" s="707">
        <v>140.25</v>
      </c>
      <c r="E214" s="708">
        <v>0</v>
      </c>
      <c r="F214" s="706">
        <v>0</v>
      </c>
      <c r="G214" s="707">
        <v>0</v>
      </c>
      <c r="H214" s="707">
        <v>0</v>
      </c>
      <c r="I214" s="707">
        <v>19.5</v>
      </c>
      <c r="J214" s="707">
        <v>19.5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140.25</v>
      </c>
      <c r="D215" s="707">
        <v>140.25</v>
      </c>
      <c r="E215" s="708">
        <v>0</v>
      </c>
      <c r="F215" s="706">
        <v>0</v>
      </c>
      <c r="G215" s="707">
        <v>0</v>
      </c>
      <c r="H215" s="707">
        <v>0</v>
      </c>
      <c r="I215" s="707">
        <v>19.5</v>
      </c>
      <c r="J215" s="707">
        <v>19.5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150.78146509999999</v>
      </c>
      <c r="C216" s="707">
        <v>259.30268000000001</v>
      </c>
      <c r="D216" s="707">
        <v>108.52121490000002</v>
      </c>
      <c r="E216" s="708">
        <v>1.71972516534461</v>
      </c>
      <c r="F216" s="706">
        <v>2.9884778999999999</v>
      </c>
      <c r="G216" s="707">
        <v>1.49423895</v>
      </c>
      <c r="H216" s="707">
        <v>13.05785</v>
      </c>
      <c r="I216" s="707">
        <v>115.01077000000001</v>
      </c>
      <c r="J216" s="707">
        <v>113.51653105000001</v>
      </c>
      <c r="K216" s="709">
        <v>38.484731642151345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91.625050000000002</v>
      </c>
      <c r="D217" s="707">
        <v>91.625050000000002</v>
      </c>
      <c r="E217" s="708">
        <v>0</v>
      </c>
      <c r="F217" s="706">
        <v>0</v>
      </c>
      <c r="G217" s="707">
        <v>0</v>
      </c>
      <c r="H217" s="707">
        <v>2.0000000000000002E-5</v>
      </c>
      <c r="I217" s="707">
        <v>-7.0000000000000007E-5</v>
      </c>
      <c r="J217" s="707">
        <v>-7.0000000000000007E-5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4.9999999999999901E-5</v>
      </c>
      <c r="D218" s="707">
        <v>4.9999999999999901E-5</v>
      </c>
      <c r="E218" s="708">
        <v>0</v>
      </c>
      <c r="F218" s="706">
        <v>0</v>
      </c>
      <c r="G218" s="707">
        <v>0</v>
      </c>
      <c r="H218" s="707">
        <v>2.0000000000000002E-5</v>
      </c>
      <c r="I218" s="707">
        <v>-7.0000000000000007E-5</v>
      </c>
      <c r="J218" s="707">
        <v>-7.0000000000000007E-5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16</v>
      </c>
      <c r="D219" s="707">
        <v>16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75.625</v>
      </c>
      <c r="D220" s="707">
        <v>75.625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150.78146509999999</v>
      </c>
      <c r="C221" s="707">
        <v>152.89762999999999</v>
      </c>
      <c r="D221" s="707">
        <v>2.1161649000000011</v>
      </c>
      <c r="E221" s="708">
        <v>1.0140346487454313</v>
      </c>
      <c r="F221" s="706">
        <v>2.9884778999999999</v>
      </c>
      <c r="G221" s="707">
        <v>1.49423895</v>
      </c>
      <c r="H221" s="707">
        <v>13.057829999999999</v>
      </c>
      <c r="I221" s="707">
        <v>111.73384</v>
      </c>
      <c r="J221" s="707">
        <v>110.23960105</v>
      </c>
      <c r="K221" s="709">
        <v>37.388210232372806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0.41810000000000003</v>
      </c>
      <c r="D222" s="707">
        <v>0.41810000000000003</v>
      </c>
      <c r="E222" s="708">
        <v>0</v>
      </c>
      <c r="F222" s="706">
        <v>2.9884778999999999</v>
      </c>
      <c r="G222" s="707">
        <v>1.49423895</v>
      </c>
      <c r="H222" s="707">
        <v>0</v>
      </c>
      <c r="I222" s="707">
        <v>0.13800000000000001</v>
      </c>
      <c r="J222" s="707">
        <v>-1.3562389499999998</v>
      </c>
      <c r="K222" s="709">
        <v>4.6177353361053802E-2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150.78146509999999</v>
      </c>
      <c r="C223" s="707">
        <v>152.47953000000001</v>
      </c>
      <c r="D223" s="707">
        <v>1.6980649000000199</v>
      </c>
      <c r="E223" s="708">
        <v>1.011261761509439</v>
      </c>
      <c r="F223" s="706">
        <v>0</v>
      </c>
      <c r="G223" s="707">
        <v>0</v>
      </c>
      <c r="H223" s="707">
        <v>13.057829999999999</v>
      </c>
      <c r="I223" s="707">
        <v>111.59584</v>
      </c>
      <c r="J223" s="707">
        <v>111.59584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14.78</v>
      </c>
      <c r="D224" s="707">
        <v>14.78</v>
      </c>
      <c r="E224" s="708">
        <v>0</v>
      </c>
      <c r="F224" s="706">
        <v>0</v>
      </c>
      <c r="G224" s="707">
        <v>0</v>
      </c>
      <c r="H224" s="707">
        <v>0</v>
      </c>
      <c r="I224" s="707">
        <v>3.2770000000000001</v>
      </c>
      <c r="J224" s="707">
        <v>3.2770000000000001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14.78</v>
      </c>
      <c r="D225" s="707">
        <v>14.78</v>
      </c>
      <c r="E225" s="708">
        <v>0</v>
      </c>
      <c r="F225" s="706">
        <v>0</v>
      </c>
      <c r="G225" s="707">
        <v>0</v>
      </c>
      <c r="H225" s="707">
        <v>0</v>
      </c>
      <c r="I225" s="707">
        <v>3.2770000000000001</v>
      </c>
      <c r="J225" s="707">
        <v>3.2770000000000001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297.1308985</v>
      </c>
      <c r="C226" s="707">
        <v>17714.984399999998</v>
      </c>
      <c r="D226" s="707">
        <v>17417.853501499998</v>
      </c>
      <c r="E226" s="708">
        <v>59.620135399684784</v>
      </c>
      <c r="F226" s="706">
        <v>532.87435740000001</v>
      </c>
      <c r="G226" s="707">
        <v>266.4371787</v>
      </c>
      <c r="H226" s="707">
        <v>202.14349999999999</v>
      </c>
      <c r="I226" s="707">
        <v>19198.54178</v>
      </c>
      <c r="J226" s="707">
        <v>18932.104601300001</v>
      </c>
      <c r="K226" s="709">
        <v>36.028271042490211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297.1308985</v>
      </c>
      <c r="C227" s="707">
        <v>17714.984399999998</v>
      </c>
      <c r="D227" s="707">
        <v>17417.853501499998</v>
      </c>
      <c r="E227" s="708">
        <v>59.620135399684784</v>
      </c>
      <c r="F227" s="706">
        <v>532.87435740000001</v>
      </c>
      <c r="G227" s="707">
        <v>266.4371787</v>
      </c>
      <c r="H227" s="707">
        <v>202.14349999999999</v>
      </c>
      <c r="I227" s="707">
        <v>19198.54178</v>
      </c>
      <c r="J227" s="707">
        <v>18932.104601300001</v>
      </c>
      <c r="K227" s="709">
        <v>36.028271042490211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297.1308985</v>
      </c>
      <c r="C228" s="707">
        <v>17697.662339999999</v>
      </c>
      <c r="D228" s="707">
        <v>17400.531441499999</v>
      </c>
      <c r="E228" s="708">
        <v>59.561837659236232</v>
      </c>
      <c r="F228" s="706">
        <v>532.87435740000001</v>
      </c>
      <c r="G228" s="707">
        <v>266.4371787</v>
      </c>
      <c r="H228" s="707">
        <v>200.7</v>
      </c>
      <c r="I228" s="707">
        <v>19189.88075</v>
      </c>
      <c r="J228" s="707">
        <v>18923.443571299998</v>
      </c>
      <c r="K228" s="709">
        <v>36.012017623875252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297.1308985</v>
      </c>
      <c r="C229" s="707">
        <v>27.462</v>
      </c>
      <c r="D229" s="707">
        <v>-269.66889850000001</v>
      </c>
      <c r="E229" s="708">
        <v>9.2423911948019771E-2</v>
      </c>
      <c r="F229" s="706">
        <v>532.87435740000001</v>
      </c>
      <c r="G229" s="707">
        <v>266.4371787</v>
      </c>
      <c r="H229" s="707">
        <v>200.7</v>
      </c>
      <c r="I229" s="707">
        <v>200.7</v>
      </c>
      <c r="J229" s="707">
        <v>-65.737178700000015</v>
      </c>
      <c r="K229" s="709">
        <v>0.37663662590043778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17670.200339999999</v>
      </c>
      <c r="D230" s="707">
        <v>17670.200339999999</v>
      </c>
      <c r="E230" s="708">
        <v>0</v>
      </c>
      <c r="F230" s="706">
        <v>0</v>
      </c>
      <c r="G230" s="707">
        <v>0</v>
      </c>
      <c r="H230" s="707">
        <v>0</v>
      </c>
      <c r="I230" s="707">
        <v>18989.18075</v>
      </c>
      <c r="J230" s="707">
        <v>18989.18075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17.32206</v>
      </c>
      <c r="D231" s="707">
        <v>17.32206</v>
      </c>
      <c r="E231" s="708">
        <v>0</v>
      </c>
      <c r="F231" s="706">
        <v>0</v>
      </c>
      <c r="G231" s="707">
        <v>0</v>
      </c>
      <c r="H231" s="707">
        <v>1.4435</v>
      </c>
      <c r="I231" s="707">
        <v>8.6610300000000002</v>
      </c>
      <c r="J231" s="707">
        <v>8.6610300000000002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17.32206</v>
      </c>
      <c r="D232" s="707">
        <v>17.32206</v>
      </c>
      <c r="E232" s="708">
        <v>0</v>
      </c>
      <c r="F232" s="706">
        <v>0</v>
      </c>
      <c r="G232" s="707">
        <v>0</v>
      </c>
      <c r="H232" s="707">
        <v>1.4435</v>
      </c>
      <c r="I232" s="707">
        <v>8.6610300000000002</v>
      </c>
      <c r="J232" s="707">
        <v>8.6610300000000002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38796.785369999998</v>
      </c>
      <c r="D233" s="707">
        <v>38796.785369999998</v>
      </c>
      <c r="E233" s="708">
        <v>0</v>
      </c>
      <c r="F233" s="706">
        <v>0</v>
      </c>
      <c r="G233" s="707">
        <v>0</v>
      </c>
      <c r="H233" s="707">
        <v>2852.4267999999997</v>
      </c>
      <c r="I233" s="707">
        <v>22285.229579999999</v>
      </c>
      <c r="J233" s="707">
        <v>22285.229579999999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38796.785369999998</v>
      </c>
      <c r="D234" s="707">
        <v>38796.785369999998</v>
      </c>
      <c r="E234" s="708">
        <v>0</v>
      </c>
      <c r="F234" s="706">
        <v>0</v>
      </c>
      <c r="G234" s="707">
        <v>0</v>
      </c>
      <c r="H234" s="707">
        <v>2852.4267999999997</v>
      </c>
      <c r="I234" s="707">
        <v>22285.229579999999</v>
      </c>
      <c r="J234" s="707">
        <v>22285.229579999999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38796.785369999998</v>
      </c>
      <c r="D235" s="707">
        <v>38796.785369999998</v>
      </c>
      <c r="E235" s="708">
        <v>0</v>
      </c>
      <c r="F235" s="706">
        <v>0</v>
      </c>
      <c r="G235" s="707">
        <v>0</v>
      </c>
      <c r="H235" s="707">
        <v>2852.4267999999997</v>
      </c>
      <c r="I235" s="707">
        <v>22285.229579999999</v>
      </c>
      <c r="J235" s="707">
        <v>22285.229579999999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1022.65724</v>
      </c>
      <c r="D236" s="707">
        <v>1022.65724</v>
      </c>
      <c r="E236" s="708">
        <v>0</v>
      </c>
      <c r="F236" s="706">
        <v>0</v>
      </c>
      <c r="G236" s="707">
        <v>0</v>
      </c>
      <c r="H236" s="707">
        <v>44.801389999999998</v>
      </c>
      <c r="I236" s="707">
        <v>681.83663000000001</v>
      </c>
      <c r="J236" s="707">
        <v>681.83663000000001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1022.65724</v>
      </c>
      <c r="D237" s="707">
        <v>1022.65724</v>
      </c>
      <c r="E237" s="708">
        <v>0</v>
      </c>
      <c r="F237" s="706">
        <v>0</v>
      </c>
      <c r="G237" s="707">
        <v>0</v>
      </c>
      <c r="H237" s="707">
        <v>44.801389999999998</v>
      </c>
      <c r="I237" s="707">
        <v>681.83663000000001</v>
      </c>
      <c r="J237" s="707">
        <v>681.83663000000001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32.015000000000001</v>
      </c>
      <c r="D238" s="707">
        <v>32.015000000000001</v>
      </c>
      <c r="E238" s="708">
        <v>0</v>
      </c>
      <c r="F238" s="706">
        <v>0</v>
      </c>
      <c r="G238" s="707">
        <v>0</v>
      </c>
      <c r="H238" s="707">
        <v>4.59</v>
      </c>
      <c r="I238" s="707">
        <v>21.59</v>
      </c>
      <c r="J238" s="707">
        <v>21.59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27.934999999999999</v>
      </c>
      <c r="D239" s="707">
        <v>27.934999999999999</v>
      </c>
      <c r="E239" s="708">
        <v>0</v>
      </c>
      <c r="F239" s="706">
        <v>0</v>
      </c>
      <c r="G239" s="707">
        <v>0</v>
      </c>
      <c r="H239" s="707">
        <v>2.04</v>
      </c>
      <c r="I239" s="707">
        <v>15.3</v>
      </c>
      <c r="J239" s="707">
        <v>15.3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4.08</v>
      </c>
      <c r="D240" s="707">
        <v>4.08</v>
      </c>
      <c r="E240" s="708">
        <v>0</v>
      </c>
      <c r="F240" s="706">
        <v>0</v>
      </c>
      <c r="G240" s="707">
        <v>0</v>
      </c>
      <c r="H240" s="707">
        <v>2.5499999999999998</v>
      </c>
      <c r="I240" s="707">
        <v>6.29</v>
      </c>
      <c r="J240" s="707">
        <v>6.29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115.60182</v>
      </c>
      <c r="D241" s="707">
        <v>115.60182</v>
      </c>
      <c r="E241" s="708">
        <v>0</v>
      </c>
      <c r="F241" s="706">
        <v>0</v>
      </c>
      <c r="G241" s="707">
        <v>0</v>
      </c>
      <c r="H241" s="707">
        <v>6.6257399999999995</v>
      </c>
      <c r="I241" s="707">
        <v>42.575360000000003</v>
      </c>
      <c r="J241" s="707">
        <v>42.575360000000003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65.465999999999994</v>
      </c>
      <c r="D242" s="707">
        <v>65.465999999999994</v>
      </c>
      <c r="E242" s="708">
        <v>0</v>
      </c>
      <c r="F242" s="706">
        <v>0</v>
      </c>
      <c r="G242" s="707">
        <v>0</v>
      </c>
      <c r="H242" s="707">
        <v>3.33</v>
      </c>
      <c r="I242" s="707">
        <v>16.28</v>
      </c>
      <c r="J242" s="707">
        <v>16.28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50.135820000000002</v>
      </c>
      <c r="D243" s="707">
        <v>50.135820000000002</v>
      </c>
      <c r="E243" s="708">
        <v>0</v>
      </c>
      <c r="F243" s="706">
        <v>0</v>
      </c>
      <c r="G243" s="707">
        <v>0</v>
      </c>
      <c r="H243" s="707">
        <v>3.2957399999999999</v>
      </c>
      <c r="I243" s="707">
        <v>26.295360000000002</v>
      </c>
      <c r="J243" s="707">
        <v>26.295360000000002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120.99764</v>
      </c>
      <c r="D244" s="707">
        <v>120.99764</v>
      </c>
      <c r="E244" s="708">
        <v>0</v>
      </c>
      <c r="F244" s="706">
        <v>0</v>
      </c>
      <c r="G244" s="707">
        <v>0</v>
      </c>
      <c r="H244" s="707">
        <v>7.2695200000000009</v>
      </c>
      <c r="I244" s="707">
        <v>48.130199999999995</v>
      </c>
      <c r="J244" s="707">
        <v>48.130199999999995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120.99764</v>
      </c>
      <c r="D245" s="707">
        <v>120.99764</v>
      </c>
      <c r="E245" s="708">
        <v>0</v>
      </c>
      <c r="F245" s="706">
        <v>0</v>
      </c>
      <c r="G245" s="707">
        <v>0</v>
      </c>
      <c r="H245" s="707">
        <v>7.2695200000000009</v>
      </c>
      <c r="I245" s="707">
        <v>48.130199999999995</v>
      </c>
      <c r="J245" s="707">
        <v>48.130199999999995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1.661</v>
      </c>
      <c r="D246" s="707">
        <v>1.661</v>
      </c>
      <c r="E246" s="708">
        <v>0</v>
      </c>
      <c r="F246" s="706">
        <v>0</v>
      </c>
      <c r="G246" s="707">
        <v>0</v>
      </c>
      <c r="H246" s="707">
        <v>0</v>
      </c>
      <c r="I246" s="707">
        <v>0.96299999999999997</v>
      </c>
      <c r="J246" s="707">
        <v>0.96299999999999997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1.661</v>
      </c>
      <c r="D247" s="707">
        <v>1.661</v>
      </c>
      <c r="E247" s="708">
        <v>0</v>
      </c>
      <c r="F247" s="706">
        <v>0</v>
      </c>
      <c r="G247" s="707">
        <v>0</v>
      </c>
      <c r="H247" s="707">
        <v>0</v>
      </c>
      <c r="I247" s="707">
        <v>0.96299999999999997</v>
      </c>
      <c r="J247" s="707">
        <v>0.96299999999999997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5181.4321600000003</v>
      </c>
      <c r="D248" s="707">
        <v>5181.4321600000003</v>
      </c>
      <c r="E248" s="708">
        <v>0</v>
      </c>
      <c r="F248" s="706">
        <v>0</v>
      </c>
      <c r="G248" s="707">
        <v>0</v>
      </c>
      <c r="H248" s="707">
        <v>502.44974999999999</v>
      </c>
      <c r="I248" s="707">
        <v>2198.0350899999999</v>
      </c>
      <c r="J248" s="707">
        <v>2198.0350899999999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5181.4321600000003</v>
      </c>
      <c r="D249" s="707">
        <v>5181.4321600000003</v>
      </c>
      <c r="E249" s="708">
        <v>0</v>
      </c>
      <c r="F249" s="706">
        <v>0</v>
      </c>
      <c r="G249" s="707">
        <v>0</v>
      </c>
      <c r="H249" s="707">
        <v>502.44974999999999</v>
      </c>
      <c r="I249" s="707">
        <v>2198.0350899999999</v>
      </c>
      <c r="J249" s="707">
        <v>2198.0350899999999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6556.0780300000006</v>
      </c>
      <c r="D250" s="707">
        <v>6556.0780300000006</v>
      </c>
      <c r="E250" s="708">
        <v>0</v>
      </c>
      <c r="F250" s="706">
        <v>0</v>
      </c>
      <c r="G250" s="707">
        <v>0</v>
      </c>
      <c r="H250" s="707">
        <v>171.97057999999998</v>
      </c>
      <c r="I250" s="707">
        <v>2254.0581899999997</v>
      </c>
      <c r="J250" s="707">
        <v>2254.0581899999997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0.53400000000000003</v>
      </c>
      <c r="D251" s="707">
        <v>0.53400000000000003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6555.54403</v>
      </c>
      <c r="D252" s="707">
        <v>6555.54403</v>
      </c>
      <c r="E252" s="708">
        <v>0</v>
      </c>
      <c r="F252" s="706">
        <v>0</v>
      </c>
      <c r="G252" s="707">
        <v>0</v>
      </c>
      <c r="H252" s="707">
        <v>171.97057999999998</v>
      </c>
      <c r="I252" s="707">
        <v>2254.0581899999997</v>
      </c>
      <c r="J252" s="707">
        <v>2254.0581899999997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25429.124070000002</v>
      </c>
      <c r="D253" s="707">
        <v>25429.124070000002</v>
      </c>
      <c r="E253" s="708">
        <v>0</v>
      </c>
      <c r="F253" s="706">
        <v>0</v>
      </c>
      <c r="G253" s="707">
        <v>0</v>
      </c>
      <c r="H253" s="707">
        <v>2064.7478000000001</v>
      </c>
      <c r="I253" s="707">
        <v>16781.187620000001</v>
      </c>
      <c r="J253" s="707">
        <v>16781.187620000001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25429.124070000002</v>
      </c>
      <c r="D254" s="707">
        <v>25429.124070000002</v>
      </c>
      <c r="E254" s="708">
        <v>0</v>
      </c>
      <c r="F254" s="706">
        <v>0</v>
      </c>
      <c r="G254" s="707">
        <v>0</v>
      </c>
      <c r="H254" s="707">
        <v>2064.7478000000001</v>
      </c>
      <c r="I254" s="707">
        <v>16781.187620000001</v>
      </c>
      <c r="J254" s="707">
        <v>16781.187620000001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337.21840999999995</v>
      </c>
      <c r="D255" s="707">
        <v>337.21840999999995</v>
      </c>
      <c r="E255" s="708">
        <v>0</v>
      </c>
      <c r="F255" s="706">
        <v>0</v>
      </c>
      <c r="G255" s="707">
        <v>0</v>
      </c>
      <c r="H255" s="707">
        <v>49.972019999999993</v>
      </c>
      <c r="I255" s="707">
        <v>256.85348999999997</v>
      </c>
      <c r="J255" s="707">
        <v>256.85348999999997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337.21840999999995</v>
      </c>
      <c r="D256" s="707">
        <v>337.21840999999995</v>
      </c>
      <c r="E256" s="708">
        <v>0</v>
      </c>
      <c r="F256" s="706">
        <v>0</v>
      </c>
      <c r="G256" s="707">
        <v>0</v>
      </c>
      <c r="H256" s="707">
        <v>49.972019999999993</v>
      </c>
      <c r="I256" s="707">
        <v>256.85348999999997</v>
      </c>
      <c r="J256" s="707">
        <v>256.85348999999997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3.1144099999999999</v>
      </c>
      <c r="D257" s="707">
        <v>3.1144099999999999</v>
      </c>
      <c r="E257" s="708">
        <v>0</v>
      </c>
      <c r="F257" s="706">
        <v>0</v>
      </c>
      <c r="G257" s="707">
        <v>0</v>
      </c>
      <c r="H257" s="707">
        <v>0.65095000000000003</v>
      </c>
      <c r="I257" s="707">
        <v>1.71177</v>
      </c>
      <c r="J257" s="707">
        <v>1.71177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3.1144099999999999</v>
      </c>
      <c r="D258" s="707">
        <v>3.1144099999999999</v>
      </c>
      <c r="E258" s="708">
        <v>0</v>
      </c>
      <c r="F258" s="706">
        <v>0</v>
      </c>
      <c r="G258" s="707">
        <v>0</v>
      </c>
      <c r="H258" s="707">
        <v>0.65095000000000003</v>
      </c>
      <c r="I258" s="707">
        <v>1.71177</v>
      </c>
      <c r="J258" s="707">
        <v>1.71177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3.1144099999999999</v>
      </c>
      <c r="D259" s="707">
        <v>3.1144099999999999</v>
      </c>
      <c r="E259" s="708">
        <v>0</v>
      </c>
      <c r="F259" s="706">
        <v>0</v>
      </c>
      <c r="G259" s="707">
        <v>0</v>
      </c>
      <c r="H259" s="707">
        <v>0.65095000000000003</v>
      </c>
      <c r="I259" s="707">
        <v>1.71177</v>
      </c>
      <c r="J259" s="707">
        <v>1.71177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3.1144099999999999</v>
      </c>
      <c r="D260" s="707">
        <v>3.1144099999999999</v>
      </c>
      <c r="E260" s="708">
        <v>0</v>
      </c>
      <c r="F260" s="706">
        <v>0</v>
      </c>
      <c r="G260" s="707">
        <v>0</v>
      </c>
      <c r="H260" s="707">
        <v>0.65095000000000003</v>
      </c>
      <c r="I260" s="707">
        <v>1.71177</v>
      </c>
      <c r="J260" s="707">
        <v>1.71177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3.1144099999999999</v>
      </c>
      <c r="D261" s="707">
        <v>3.1144099999999999</v>
      </c>
      <c r="E261" s="708">
        <v>0</v>
      </c>
      <c r="F261" s="706">
        <v>0</v>
      </c>
      <c r="G261" s="707">
        <v>0</v>
      </c>
      <c r="H261" s="707">
        <v>0.65095000000000003</v>
      </c>
      <c r="I261" s="707">
        <v>1.71177</v>
      </c>
      <c r="J261" s="707">
        <v>1.71177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3A0F583-C140-4973-A2EC-16BB893648A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586</v>
      </c>
      <c r="B6" s="712" t="s">
        <v>588</v>
      </c>
      <c r="C6" s="713">
        <v>7804.1111100000007</v>
      </c>
      <c r="D6" s="713">
        <v>6854.704859999998</v>
      </c>
      <c r="E6" s="713"/>
      <c r="F6" s="713">
        <v>12801.364460000008</v>
      </c>
      <c r="G6" s="713">
        <v>0</v>
      </c>
      <c r="H6" s="713">
        <v>12801.364460000008</v>
      </c>
      <c r="I6" s="714" t="s">
        <v>329</v>
      </c>
      <c r="J6" s="715" t="s">
        <v>1</v>
      </c>
    </row>
    <row r="7" spans="1:10" ht="14.45" customHeight="1" x14ac:dyDescent="0.2">
      <c r="A7" s="711" t="s">
        <v>586</v>
      </c>
      <c r="B7" s="712" t="s">
        <v>589</v>
      </c>
      <c r="C7" s="713">
        <v>276.13889999999998</v>
      </c>
      <c r="D7" s="713">
        <v>315.09364000000005</v>
      </c>
      <c r="E7" s="713"/>
      <c r="F7" s="713">
        <v>876.20494999999994</v>
      </c>
      <c r="G7" s="713">
        <v>0</v>
      </c>
      <c r="H7" s="713">
        <v>876.20494999999994</v>
      </c>
      <c r="I7" s="714" t="s">
        <v>329</v>
      </c>
      <c r="J7" s="715" t="s">
        <v>1</v>
      </c>
    </row>
    <row r="8" spans="1:10" ht="14.45" customHeight="1" x14ac:dyDescent="0.2">
      <c r="A8" s="711" t="s">
        <v>586</v>
      </c>
      <c r="B8" s="712" t="s">
        <v>590</v>
      </c>
      <c r="C8" s="713">
        <v>299.16748999999999</v>
      </c>
      <c r="D8" s="713">
        <v>396.15187999999995</v>
      </c>
      <c r="E8" s="713"/>
      <c r="F8" s="713">
        <v>390.2898100000001</v>
      </c>
      <c r="G8" s="713">
        <v>0</v>
      </c>
      <c r="H8" s="713">
        <v>390.2898100000001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591</v>
      </c>
      <c r="C9" s="713">
        <v>2044.4382200000002</v>
      </c>
      <c r="D9" s="713">
        <v>1555.1267100000016</v>
      </c>
      <c r="E9" s="713"/>
      <c r="F9" s="713">
        <v>1072.421390000002</v>
      </c>
      <c r="G9" s="713">
        <v>0</v>
      </c>
      <c r="H9" s="713">
        <v>1072.421390000002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592</v>
      </c>
      <c r="C10" s="713">
        <v>127.82560000000004</v>
      </c>
      <c r="D10" s="713">
        <v>256.01158000000009</v>
      </c>
      <c r="E10" s="713"/>
      <c r="F10" s="713">
        <v>518.57831999999803</v>
      </c>
      <c r="G10" s="713">
        <v>0</v>
      </c>
      <c r="H10" s="713">
        <v>518.57831999999803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593</v>
      </c>
      <c r="C11" s="713">
        <v>42.660679999999999</v>
      </c>
      <c r="D11" s="713">
        <v>21.073720000000002</v>
      </c>
      <c r="E11" s="713"/>
      <c r="F11" s="713">
        <v>68.731250000000003</v>
      </c>
      <c r="G11" s="713">
        <v>0</v>
      </c>
      <c r="H11" s="713">
        <v>68.731250000000003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594</v>
      </c>
      <c r="C12" s="713">
        <v>888.77069999999981</v>
      </c>
      <c r="D12" s="713">
        <v>809.57391000000007</v>
      </c>
      <c r="E12" s="713"/>
      <c r="F12" s="713">
        <v>2465.2851400000013</v>
      </c>
      <c r="G12" s="713">
        <v>0</v>
      </c>
      <c r="H12" s="713">
        <v>2465.2851400000013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595</v>
      </c>
      <c r="C13" s="713">
        <v>338.20147999999995</v>
      </c>
      <c r="D13" s="713">
        <v>561.31786</v>
      </c>
      <c r="E13" s="713"/>
      <c r="F13" s="713">
        <v>397.44373000000002</v>
      </c>
      <c r="G13" s="713">
        <v>0</v>
      </c>
      <c r="H13" s="713">
        <v>397.44373000000002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596</v>
      </c>
      <c r="C14" s="713">
        <v>0</v>
      </c>
      <c r="D14" s="713">
        <v>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597</v>
      </c>
      <c r="C15" s="713">
        <v>332.92631999999998</v>
      </c>
      <c r="D15" s="713">
        <v>416.2758</v>
      </c>
      <c r="E15" s="713"/>
      <c r="F15" s="713">
        <v>676.23767999999995</v>
      </c>
      <c r="G15" s="713">
        <v>0</v>
      </c>
      <c r="H15" s="713">
        <v>676.23767999999995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586</v>
      </c>
      <c r="B16" s="712" t="s">
        <v>598</v>
      </c>
      <c r="C16" s="713">
        <v>12154.240500000002</v>
      </c>
      <c r="D16" s="713">
        <v>11185.329959999999</v>
      </c>
      <c r="E16" s="713"/>
      <c r="F16" s="713">
        <v>19266.556730000008</v>
      </c>
      <c r="G16" s="713">
        <v>0</v>
      </c>
      <c r="H16" s="713">
        <v>19266.556730000008</v>
      </c>
      <c r="I16" s="714" t="s">
        <v>329</v>
      </c>
      <c r="J16" s="715" t="s">
        <v>599</v>
      </c>
    </row>
    <row r="18" spans="1:10" ht="14.45" customHeight="1" x14ac:dyDescent="0.2">
      <c r="A18" s="711" t="s">
        <v>586</v>
      </c>
      <c r="B18" s="712" t="s">
        <v>587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600</v>
      </c>
      <c r="B19" s="712" t="s">
        <v>601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600</v>
      </c>
      <c r="B20" s="712" t="s">
        <v>588</v>
      </c>
      <c r="C20" s="713">
        <v>21.041329999999999</v>
      </c>
      <c r="D20" s="713">
        <v>16.726489999999998</v>
      </c>
      <c r="E20" s="713"/>
      <c r="F20" s="713">
        <v>208.88594000000001</v>
      </c>
      <c r="G20" s="713">
        <v>0</v>
      </c>
      <c r="H20" s="713">
        <v>208.88594000000001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600</v>
      </c>
      <c r="B21" s="712" t="s">
        <v>597</v>
      </c>
      <c r="C21" s="713">
        <v>0</v>
      </c>
      <c r="D21" s="713">
        <v>0</v>
      </c>
      <c r="E21" s="713"/>
      <c r="F21" s="713">
        <v>1.8388800000000001</v>
      </c>
      <c r="G21" s="713">
        <v>0</v>
      </c>
      <c r="H21" s="713">
        <v>1.8388800000000001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600</v>
      </c>
      <c r="B22" s="712" t="s">
        <v>602</v>
      </c>
      <c r="C22" s="713">
        <v>21.041329999999999</v>
      </c>
      <c r="D22" s="713">
        <v>16.726489999999998</v>
      </c>
      <c r="E22" s="713"/>
      <c r="F22" s="713">
        <v>210.72481999999999</v>
      </c>
      <c r="G22" s="713">
        <v>0</v>
      </c>
      <c r="H22" s="713">
        <v>210.72481999999999</v>
      </c>
      <c r="I22" s="714" t="s">
        <v>329</v>
      </c>
      <c r="J22" s="715" t="s">
        <v>603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604</v>
      </c>
    </row>
    <row r="24" spans="1:10" ht="14.45" customHeight="1" x14ac:dyDescent="0.2">
      <c r="A24" s="711" t="s">
        <v>605</v>
      </c>
      <c r="B24" s="712" t="s">
        <v>606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605</v>
      </c>
      <c r="B25" s="712" t="s">
        <v>588</v>
      </c>
      <c r="C25" s="713">
        <v>3800.8443200000006</v>
      </c>
      <c r="D25" s="713">
        <v>2781.04045</v>
      </c>
      <c r="E25" s="713"/>
      <c r="F25" s="713">
        <v>9309.5469200000061</v>
      </c>
      <c r="G25" s="713">
        <v>0</v>
      </c>
      <c r="H25" s="713">
        <v>9309.5469200000061</v>
      </c>
      <c r="I25" s="714" t="s">
        <v>329</v>
      </c>
      <c r="J25" s="715" t="s">
        <v>1</v>
      </c>
    </row>
    <row r="26" spans="1:10" ht="14.45" customHeight="1" x14ac:dyDescent="0.2">
      <c r="A26" s="711" t="s">
        <v>605</v>
      </c>
      <c r="B26" s="712" t="s">
        <v>589</v>
      </c>
      <c r="C26" s="713">
        <v>249.98585</v>
      </c>
      <c r="D26" s="713">
        <v>278.15934000000004</v>
      </c>
      <c r="E26" s="713"/>
      <c r="F26" s="713">
        <v>873.69120999999996</v>
      </c>
      <c r="G26" s="713">
        <v>0</v>
      </c>
      <c r="H26" s="713">
        <v>873.69120999999996</v>
      </c>
      <c r="I26" s="714" t="s">
        <v>329</v>
      </c>
      <c r="J26" s="715" t="s">
        <v>1</v>
      </c>
    </row>
    <row r="27" spans="1:10" ht="14.45" customHeight="1" x14ac:dyDescent="0.2">
      <c r="A27" s="711" t="s">
        <v>605</v>
      </c>
      <c r="B27" s="712" t="s">
        <v>590</v>
      </c>
      <c r="C27" s="713">
        <v>144.11891999999997</v>
      </c>
      <c r="D27" s="713">
        <v>131.15294</v>
      </c>
      <c r="E27" s="713"/>
      <c r="F27" s="713">
        <v>381.67201000000011</v>
      </c>
      <c r="G27" s="713">
        <v>0</v>
      </c>
      <c r="H27" s="713">
        <v>381.67201000000011</v>
      </c>
      <c r="I27" s="714" t="s">
        <v>329</v>
      </c>
      <c r="J27" s="715" t="s">
        <v>1</v>
      </c>
    </row>
    <row r="28" spans="1:10" ht="14.45" customHeight="1" x14ac:dyDescent="0.2">
      <c r="A28" s="711" t="s">
        <v>605</v>
      </c>
      <c r="B28" s="712" t="s">
        <v>591</v>
      </c>
      <c r="C28" s="713">
        <v>2044.4382200000002</v>
      </c>
      <c r="D28" s="713">
        <v>1537.9051100000015</v>
      </c>
      <c r="E28" s="713"/>
      <c r="F28" s="713">
        <v>1057.406170000002</v>
      </c>
      <c r="G28" s="713">
        <v>0</v>
      </c>
      <c r="H28" s="713">
        <v>1057.406170000002</v>
      </c>
      <c r="I28" s="714" t="s">
        <v>329</v>
      </c>
      <c r="J28" s="715" t="s">
        <v>1</v>
      </c>
    </row>
    <row r="29" spans="1:10" ht="14.45" customHeight="1" x14ac:dyDescent="0.2">
      <c r="A29" s="711" t="s">
        <v>605</v>
      </c>
      <c r="B29" s="712" t="s">
        <v>592</v>
      </c>
      <c r="C29" s="713">
        <v>127.82560000000004</v>
      </c>
      <c r="D29" s="713">
        <v>225.88290000000009</v>
      </c>
      <c r="E29" s="713"/>
      <c r="F29" s="713">
        <v>514.926359999998</v>
      </c>
      <c r="G29" s="713">
        <v>0</v>
      </c>
      <c r="H29" s="713">
        <v>514.926359999998</v>
      </c>
      <c r="I29" s="714" t="s">
        <v>329</v>
      </c>
      <c r="J29" s="715" t="s">
        <v>1</v>
      </c>
    </row>
    <row r="30" spans="1:10" ht="14.45" customHeight="1" x14ac:dyDescent="0.2">
      <c r="A30" s="711" t="s">
        <v>605</v>
      </c>
      <c r="B30" s="712" t="s">
        <v>593</v>
      </c>
      <c r="C30" s="713">
        <v>42.660679999999999</v>
      </c>
      <c r="D30" s="713">
        <v>21.073720000000002</v>
      </c>
      <c r="E30" s="713"/>
      <c r="F30" s="713">
        <v>68.731250000000003</v>
      </c>
      <c r="G30" s="713">
        <v>0</v>
      </c>
      <c r="H30" s="713">
        <v>68.731250000000003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605</v>
      </c>
      <c r="B31" s="712" t="s">
        <v>594</v>
      </c>
      <c r="C31" s="713">
        <v>789.98577999999975</v>
      </c>
      <c r="D31" s="713">
        <v>483.11475000000007</v>
      </c>
      <c r="E31" s="713"/>
      <c r="F31" s="713">
        <v>2465.2158600000012</v>
      </c>
      <c r="G31" s="713">
        <v>0</v>
      </c>
      <c r="H31" s="713">
        <v>2465.2158600000012</v>
      </c>
      <c r="I31" s="714" t="s">
        <v>329</v>
      </c>
      <c r="J31" s="715" t="s">
        <v>1</v>
      </c>
    </row>
    <row r="32" spans="1:10" ht="14.45" customHeight="1" x14ac:dyDescent="0.2">
      <c r="A32" s="711" t="s">
        <v>605</v>
      </c>
      <c r="B32" s="712" t="s">
        <v>595</v>
      </c>
      <c r="C32" s="713">
        <v>295.53524999999996</v>
      </c>
      <c r="D32" s="713">
        <v>221.31592000000001</v>
      </c>
      <c r="E32" s="713"/>
      <c r="F32" s="713">
        <v>397.44373000000002</v>
      </c>
      <c r="G32" s="713">
        <v>0</v>
      </c>
      <c r="H32" s="713">
        <v>397.44373000000002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605</v>
      </c>
      <c r="B33" s="712" t="s">
        <v>596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605</v>
      </c>
      <c r="B34" s="712" t="s">
        <v>597</v>
      </c>
      <c r="C34" s="713">
        <v>87.151929999999993</v>
      </c>
      <c r="D34" s="713">
        <v>105.04027000000001</v>
      </c>
      <c r="E34" s="713"/>
      <c r="F34" s="713">
        <v>239.45210999999998</v>
      </c>
      <c r="G34" s="713">
        <v>0</v>
      </c>
      <c r="H34" s="713">
        <v>239.45210999999998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605</v>
      </c>
      <c r="B35" s="712" t="s">
        <v>607</v>
      </c>
      <c r="C35" s="713">
        <v>7582.5465500000009</v>
      </c>
      <c r="D35" s="713">
        <v>5784.685400000003</v>
      </c>
      <c r="E35" s="713"/>
      <c r="F35" s="713">
        <v>15308.085620000009</v>
      </c>
      <c r="G35" s="713">
        <v>0</v>
      </c>
      <c r="H35" s="713">
        <v>15308.085620000009</v>
      </c>
      <c r="I35" s="714" t="s">
        <v>329</v>
      </c>
      <c r="J35" s="715" t="s">
        <v>603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604</v>
      </c>
    </row>
    <row r="37" spans="1:10" ht="14.45" customHeight="1" x14ac:dyDescent="0.2">
      <c r="A37" s="711" t="s">
        <v>608</v>
      </c>
      <c r="B37" s="712" t="s">
        <v>609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608</v>
      </c>
      <c r="B38" s="712" t="s">
        <v>588</v>
      </c>
      <c r="C38" s="713">
        <v>1967.6724500000005</v>
      </c>
      <c r="D38" s="713">
        <v>1777.2783199999988</v>
      </c>
      <c r="E38" s="713"/>
      <c r="F38" s="713">
        <v>1806.7439300000012</v>
      </c>
      <c r="G38" s="713">
        <v>0</v>
      </c>
      <c r="H38" s="713">
        <v>1806.7439300000012</v>
      </c>
      <c r="I38" s="714" t="s">
        <v>329</v>
      </c>
      <c r="J38" s="715" t="s">
        <v>1</v>
      </c>
    </row>
    <row r="39" spans="1:10" ht="14.45" customHeight="1" x14ac:dyDescent="0.2">
      <c r="A39" s="711" t="s">
        <v>608</v>
      </c>
      <c r="B39" s="712" t="s">
        <v>591</v>
      </c>
      <c r="C39" s="713">
        <v>0</v>
      </c>
      <c r="D39" s="713">
        <v>0</v>
      </c>
      <c r="E39" s="713"/>
      <c r="F39" s="713">
        <v>4.3053999999999997</v>
      </c>
      <c r="G39" s="713">
        <v>0</v>
      </c>
      <c r="H39" s="713">
        <v>4.3053999999999997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608</v>
      </c>
      <c r="B40" s="712" t="s">
        <v>597</v>
      </c>
      <c r="C40" s="713">
        <v>238.59839000000002</v>
      </c>
      <c r="D40" s="713">
        <v>235.06049999999999</v>
      </c>
      <c r="E40" s="713"/>
      <c r="F40" s="713">
        <v>324.69329999999997</v>
      </c>
      <c r="G40" s="713">
        <v>0</v>
      </c>
      <c r="H40" s="713">
        <v>324.69329999999997</v>
      </c>
      <c r="I40" s="714" t="s">
        <v>329</v>
      </c>
      <c r="J40" s="715" t="s">
        <v>1</v>
      </c>
    </row>
    <row r="41" spans="1:10" ht="14.45" customHeight="1" x14ac:dyDescent="0.2">
      <c r="A41" s="711" t="s">
        <v>608</v>
      </c>
      <c r="B41" s="712" t="s">
        <v>610</v>
      </c>
      <c r="C41" s="713">
        <v>2206.2708400000006</v>
      </c>
      <c r="D41" s="713">
        <v>2012.3388199999988</v>
      </c>
      <c r="E41" s="713"/>
      <c r="F41" s="713">
        <v>2135.7426300000011</v>
      </c>
      <c r="G41" s="713">
        <v>0</v>
      </c>
      <c r="H41" s="713">
        <v>2135.7426300000011</v>
      </c>
      <c r="I41" s="714" t="s">
        <v>329</v>
      </c>
      <c r="J41" s="715" t="s">
        <v>603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604</v>
      </c>
    </row>
    <row r="43" spans="1:10" ht="14.45" customHeight="1" x14ac:dyDescent="0.2">
      <c r="A43" s="711" t="s">
        <v>611</v>
      </c>
      <c r="B43" s="712" t="s">
        <v>612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611</v>
      </c>
      <c r="B44" s="712" t="s">
        <v>588</v>
      </c>
      <c r="C44" s="713">
        <v>1395.4116300000001</v>
      </c>
      <c r="D44" s="713">
        <v>1462.9975599999996</v>
      </c>
      <c r="E44" s="713"/>
      <c r="F44" s="713">
        <v>1327.0234200000007</v>
      </c>
      <c r="G44" s="713">
        <v>0</v>
      </c>
      <c r="H44" s="713">
        <v>1327.0234200000007</v>
      </c>
      <c r="I44" s="714" t="s">
        <v>329</v>
      </c>
      <c r="J44" s="715" t="s">
        <v>1</v>
      </c>
    </row>
    <row r="45" spans="1:10" ht="14.45" customHeight="1" x14ac:dyDescent="0.2">
      <c r="A45" s="711" t="s">
        <v>611</v>
      </c>
      <c r="B45" s="712" t="s">
        <v>589</v>
      </c>
      <c r="C45" s="713">
        <v>1.6719200000000001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611</v>
      </c>
      <c r="B46" s="712" t="s">
        <v>613</v>
      </c>
      <c r="C46" s="713">
        <v>1397.0835500000001</v>
      </c>
      <c r="D46" s="713">
        <v>1462.9975599999996</v>
      </c>
      <c r="E46" s="713"/>
      <c r="F46" s="713">
        <v>1327.0234200000007</v>
      </c>
      <c r="G46" s="713">
        <v>0</v>
      </c>
      <c r="H46" s="713">
        <v>1327.0234200000007</v>
      </c>
      <c r="I46" s="714" t="s">
        <v>329</v>
      </c>
      <c r="J46" s="715" t="s">
        <v>603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604</v>
      </c>
    </row>
    <row r="48" spans="1:10" ht="14.45" customHeight="1" x14ac:dyDescent="0.2">
      <c r="A48" s="711" t="s">
        <v>614</v>
      </c>
      <c r="B48" s="712" t="s">
        <v>615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614</v>
      </c>
      <c r="B49" s="712" t="s">
        <v>588</v>
      </c>
      <c r="C49" s="713">
        <v>88.82105</v>
      </c>
      <c r="D49" s="713">
        <v>56.589300000000001</v>
      </c>
      <c r="E49" s="713"/>
      <c r="F49" s="713">
        <v>0.45191999999999999</v>
      </c>
      <c r="G49" s="713">
        <v>0</v>
      </c>
      <c r="H49" s="713">
        <v>0.45191999999999999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614</v>
      </c>
      <c r="B50" s="712" t="s">
        <v>597</v>
      </c>
      <c r="C50" s="713">
        <v>3.8639999999999999</v>
      </c>
      <c r="D50" s="713">
        <v>16.111260000000001</v>
      </c>
      <c r="E50" s="713"/>
      <c r="F50" s="713">
        <v>32.407280000000007</v>
      </c>
      <c r="G50" s="713">
        <v>0</v>
      </c>
      <c r="H50" s="713">
        <v>32.407280000000007</v>
      </c>
      <c r="I50" s="714" t="s">
        <v>329</v>
      </c>
      <c r="J50" s="715" t="s">
        <v>1</v>
      </c>
    </row>
    <row r="51" spans="1:10" ht="14.45" customHeight="1" x14ac:dyDescent="0.2">
      <c r="A51" s="711" t="s">
        <v>614</v>
      </c>
      <c r="B51" s="712" t="s">
        <v>616</v>
      </c>
      <c r="C51" s="713">
        <v>92.685050000000004</v>
      </c>
      <c r="D51" s="713">
        <v>72.700559999999996</v>
      </c>
      <c r="E51" s="713"/>
      <c r="F51" s="713">
        <v>32.859200000000008</v>
      </c>
      <c r="G51" s="713">
        <v>0</v>
      </c>
      <c r="H51" s="713">
        <v>32.859200000000008</v>
      </c>
      <c r="I51" s="714" t="s">
        <v>329</v>
      </c>
      <c r="J51" s="715" t="s">
        <v>603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604</v>
      </c>
    </row>
    <row r="53" spans="1:10" ht="14.45" customHeight="1" x14ac:dyDescent="0.2">
      <c r="A53" s="711" t="s">
        <v>617</v>
      </c>
      <c r="B53" s="712" t="s">
        <v>618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617</v>
      </c>
      <c r="B54" s="712" t="s">
        <v>588</v>
      </c>
      <c r="C54" s="713">
        <v>173.42588999999998</v>
      </c>
      <c r="D54" s="713">
        <v>108.16689999999998</v>
      </c>
      <c r="E54" s="713"/>
      <c r="F54" s="713">
        <v>122.22933999999999</v>
      </c>
      <c r="G54" s="713">
        <v>0</v>
      </c>
      <c r="H54" s="713">
        <v>122.22933999999999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617</v>
      </c>
      <c r="B55" s="712" t="s">
        <v>619</v>
      </c>
      <c r="C55" s="713">
        <v>173.42588999999998</v>
      </c>
      <c r="D55" s="713">
        <v>108.16689999999998</v>
      </c>
      <c r="E55" s="713"/>
      <c r="F55" s="713">
        <v>122.22933999999999</v>
      </c>
      <c r="G55" s="713">
        <v>0</v>
      </c>
      <c r="H55" s="713">
        <v>122.22933999999999</v>
      </c>
      <c r="I55" s="714" t="s">
        <v>329</v>
      </c>
      <c r="J55" s="715" t="s">
        <v>603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604</v>
      </c>
    </row>
    <row r="57" spans="1:10" ht="14.45" customHeight="1" x14ac:dyDescent="0.2">
      <c r="A57" s="711" t="s">
        <v>620</v>
      </c>
      <c r="B57" s="712" t="s">
        <v>621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620</v>
      </c>
      <c r="B58" s="712" t="s">
        <v>588</v>
      </c>
      <c r="C58" s="713">
        <v>0</v>
      </c>
      <c r="D58" s="713">
        <v>0</v>
      </c>
      <c r="E58" s="713"/>
      <c r="F58" s="713">
        <v>3.3989999999999999E-2</v>
      </c>
      <c r="G58" s="713">
        <v>0</v>
      </c>
      <c r="H58" s="713">
        <v>3.3989999999999999E-2</v>
      </c>
      <c r="I58" s="714" t="s">
        <v>329</v>
      </c>
      <c r="J58" s="715" t="s">
        <v>1</v>
      </c>
    </row>
    <row r="59" spans="1:10" ht="14.45" customHeight="1" x14ac:dyDescent="0.2">
      <c r="A59" s="711" t="s">
        <v>620</v>
      </c>
      <c r="B59" s="712" t="s">
        <v>622</v>
      </c>
      <c r="C59" s="713">
        <v>0</v>
      </c>
      <c r="D59" s="713">
        <v>0</v>
      </c>
      <c r="E59" s="713"/>
      <c r="F59" s="713">
        <v>3.3989999999999999E-2</v>
      </c>
      <c r="G59" s="713">
        <v>0</v>
      </c>
      <c r="H59" s="713">
        <v>3.3989999999999999E-2</v>
      </c>
      <c r="I59" s="714" t="s">
        <v>329</v>
      </c>
      <c r="J59" s="715" t="s">
        <v>603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604</v>
      </c>
    </row>
    <row r="61" spans="1:10" ht="14.45" customHeight="1" x14ac:dyDescent="0.2">
      <c r="A61" s="711" t="s">
        <v>623</v>
      </c>
      <c r="B61" s="712" t="s">
        <v>624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623</v>
      </c>
      <c r="B62" s="712" t="s">
        <v>588</v>
      </c>
      <c r="C62" s="713">
        <v>356.89443999999997</v>
      </c>
      <c r="D62" s="713">
        <v>651.90583999999933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623</v>
      </c>
      <c r="B63" s="712" t="s">
        <v>589</v>
      </c>
      <c r="C63" s="713">
        <v>24.48113</v>
      </c>
      <c r="D63" s="713">
        <v>36.934299999999993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623</v>
      </c>
      <c r="B64" s="712" t="s">
        <v>590</v>
      </c>
      <c r="C64" s="713">
        <v>155.04857000000001</v>
      </c>
      <c r="D64" s="713">
        <v>264.99893999999995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623</v>
      </c>
      <c r="B65" s="712" t="s">
        <v>591</v>
      </c>
      <c r="C65" s="713">
        <v>0</v>
      </c>
      <c r="D65" s="713">
        <v>17.221599999999999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623</v>
      </c>
      <c r="B66" s="712" t="s">
        <v>592</v>
      </c>
      <c r="C66" s="713">
        <v>0</v>
      </c>
      <c r="D66" s="713">
        <v>30.128680000000006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623</v>
      </c>
      <c r="B67" s="712" t="s">
        <v>594</v>
      </c>
      <c r="C67" s="713">
        <v>98.784920000000028</v>
      </c>
      <c r="D67" s="713">
        <v>326.45916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623</v>
      </c>
      <c r="B68" s="712" t="s">
        <v>595</v>
      </c>
      <c r="C68" s="713">
        <v>42.666229999999999</v>
      </c>
      <c r="D68" s="713">
        <v>340.00193999999999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623</v>
      </c>
      <c r="B69" s="712" t="s">
        <v>597</v>
      </c>
      <c r="C69" s="713">
        <v>3.3119999999999998</v>
      </c>
      <c r="D69" s="713">
        <v>60.063770000000005</v>
      </c>
      <c r="E69" s="713"/>
      <c r="F69" s="713">
        <v>76.086609999999979</v>
      </c>
      <c r="G69" s="713">
        <v>0</v>
      </c>
      <c r="H69" s="713">
        <v>76.086609999999979</v>
      </c>
      <c r="I69" s="714" t="s">
        <v>329</v>
      </c>
      <c r="J69" s="715" t="s">
        <v>1</v>
      </c>
    </row>
    <row r="70" spans="1:10" ht="14.45" customHeight="1" x14ac:dyDescent="0.2">
      <c r="A70" s="711" t="s">
        <v>623</v>
      </c>
      <c r="B70" s="712" t="s">
        <v>625</v>
      </c>
      <c r="C70" s="713">
        <v>681.18729000000008</v>
      </c>
      <c r="D70" s="713">
        <v>1727.7142299999994</v>
      </c>
      <c r="E70" s="713"/>
      <c r="F70" s="713">
        <v>76.086609999999979</v>
      </c>
      <c r="G70" s="713">
        <v>0</v>
      </c>
      <c r="H70" s="713">
        <v>76.086609999999979</v>
      </c>
      <c r="I70" s="714" t="s">
        <v>329</v>
      </c>
      <c r="J70" s="715" t="s">
        <v>603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604</v>
      </c>
    </row>
    <row r="72" spans="1:10" ht="14.45" customHeight="1" x14ac:dyDescent="0.2">
      <c r="A72" s="711" t="s">
        <v>626</v>
      </c>
      <c r="B72" s="712" t="s">
        <v>627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626</v>
      </c>
      <c r="B73" s="712" t="s">
        <v>588</v>
      </c>
      <c r="C73" s="713">
        <v>0</v>
      </c>
      <c r="D73" s="713">
        <v>0</v>
      </c>
      <c r="E73" s="713"/>
      <c r="F73" s="713">
        <v>26.449000000000002</v>
      </c>
      <c r="G73" s="713">
        <v>0</v>
      </c>
      <c r="H73" s="713">
        <v>26.449000000000002</v>
      </c>
      <c r="I73" s="714" t="s">
        <v>329</v>
      </c>
      <c r="J73" s="715" t="s">
        <v>1</v>
      </c>
    </row>
    <row r="74" spans="1:10" ht="14.45" customHeight="1" x14ac:dyDescent="0.2">
      <c r="A74" s="711" t="s">
        <v>626</v>
      </c>
      <c r="B74" s="712" t="s">
        <v>589</v>
      </c>
      <c r="C74" s="713">
        <v>0</v>
      </c>
      <c r="D74" s="713">
        <v>0</v>
      </c>
      <c r="E74" s="713"/>
      <c r="F74" s="713">
        <v>2.5137399999999999</v>
      </c>
      <c r="G74" s="713">
        <v>0</v>
      </c>
      <c r="H74" s="713">
        <v>2.5137399999999999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626</v>
      </c>
      <c r="B75" s="712" t="s">
        <v>590</v>
      </c>
      <c r="C75" s="713">
        <v>0</v>
      </c>
      <c r="D75" s="713">
        <v>0</v>
      </c>
      <c r="E75" s="713"/>
      <c r="F75" s="713">
        <v>8.617799999999999</v>
      </c>
      <c r="G75" s="713">
        <v>0</v>
      </c>
      <c r="H75" s="713">
        <v>8.617799999999999</v>
      </c>
      <c r="I75" s="714" t="s">
        <v>329</v>
      </c>
      <c r="J75" s="715" t="s">
        <v>1</v>
      </c>
    </row>
    <row r="76" spans="1:10" ht="14.45" customHeight="1" x14ac:dyDescent="0.2">
      <c r="A76" s="711" t="s">
        <v>626</v>
      </c>
      <c r="B76" s="712" t="s">
        <v>591</v>
      </c>
      <c r="C76" s="713">
        <v>0</v>
      </c>
      <c r="D76" s="713">
        <v>0</v>
      </c>
      <c r="E76" s="713"/>
      <c r="F76" s="713">
        <v>10.709820000000001</v>
      </c>
      <c r="G76" s="713">
        <v>0</v>
      </c>
      <c r="H76" s="713">
        <v>10.709820000000001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626</v>
      </c>
      <c r="B77" s="712" t="s">
        <v>592</v>
      </c>
      <c r="C77" s="713">
        <v>0</v>
      </c>
      <c r="D77" s="713">
        <v>0</v>
      </c>
      <c r="E77" s="713"/>
      <c r="F77" s="713">
        <v>3.6519599999999999</v>
      </c>
      <c r="G77" s="713">
        <v>0</v>
      </c>
      <c r="H77" s="713">
        <v>3.6519599999999999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626</v>
      </c>
      <c r="B78" s="712" t="s">
        <v>594</v>
      </c>
      <c r="C78" s="713">
        <v>0</v>
      </c>
      <c r="D78" s="713">
        <v>0</v>
      </c>
      <c r="E78" s="713"/>
      <c r="F78" s="713">
        <v>6.9279999999999994E-2</v>
      </c>
      <c r="G78" s="713">
        <v>0</v>
      </c>
      <c r="H78" s="713">
        <v>6.9279999999999994E-2</v>
      </c>
      <c r="I78" s="714" t="s">
        <v>329</v>
      </c>
      <c r="J78" s="715" t="s">
        <v>1</v>
      </c>
    </row>
    <row r="79" spans="1:10" ht="14.45" customHeight="1" x14ac:dyDescent="0.2">
      <c r="A79" s="711" t="s">
        <v>626</v>
      </c>
      <c r="B79" s="712" t="s">
        <v>597</v>
      </c>
      <c r="C79" s="713">
        <v>0</v>
      </c>
      <c r="D79" s="713">
        <v>0</v>
      </c>
      <c r="E79" s="713"/>
      <c r="F79" s="713">
        <v>1.7595000000000001</v>
      </c>
      <c r="G79" s="713">
        <v>0</v>
      </c>
      <c r="H79" s="713">
        <v>1.7595000000000001</v>
      </c>
      <c r="I79" s="714" t="s">
        <v>329</v>
      </c>
      <c r="J79" s="715" t="s">
        <v>1</v>
      </c>
    </row>
    <row r="80" spans="1:10" ht="14.45" customHeight="1" x14ac:dyDescent="0.2">
      <c r="A80" s="711" t="s">
        <v>626</v>
      </c>
      <c r="B80" s="712" t="s">
        <v>628</v>
      </c>
      <c r="C80" s="713">
        <v>0</v>
      </c>
      <c r="D80" s="713">
        <v>0</v>
      </c>
      <c r="E80" s="713"/>
      <c r="F80" s="713">
        <v>53.771100000000004</v>
      </c>
      <c r="G80" s="713">
        <v>0</v>
      </c>
      <c r="H80" s="713">
        <v>53.771100000000004</v>
      </c>
      <c r="I80" s="714" t="s">
        <v>329</v>
      </c>
      <c r="J80" s="715" t="s">
        <v>603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604</v>
      </c>
    </row>
    <row r="82" spans="1:10" ht="14.45" customHeight="1" x14ac:dyDescent="0.2">
      <c r="A82" s="711" t="s">
        <v>586</v>
      </c>
      <c r="B82" s="712" t="s">
        <v>598</v>
      </c>
      <c r="C82" s="713">
        <v>12154.240500000004</v>
      </c>
      <c r="D82" s="713">
        <v>11185.329960000001</v>
      </c>
      <c r="E82" s="713"/>
      <c r="F82" s="713">
        <v>19266.556730000008</v>
      </c>
      <c r="G82" s="713">
        <v>0</v>
      </c>
      <c r="H82" s="713">
        <v>19266.556730000008</v>
      </c>
      <c r="I82" s="714" t="s">
        <v>329</v>
      </c>
      <c r="J82" s="715" t="s">
        <v>599</v>
      </c>
    </row>
  </sheetData>
  <mergeCells count="3">
    <mergeCell ref="F3:I3"/>
    <mergeCell ref="C4:D4"/>
    <mergeCell ref="A1:I1"/>
  </mergeCells>
  <conditionalFormatting sqref="F17 F8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82">
    <cfRule type="expression" dxfId="66" priority="5">
      <formula>$H18&gt;0</formula>
    </cfRule>
  </conditionalFormatting>
  <conditionalFormatting sqref="A18:A82">
    <cfRule type="expression" dxfId="65" priority="2">
      <formula>AND($J18&lt;&gt;"mezeraKL",$J18&lt;&gt;"")</formula>
    </cfRule>
  </conditionalFormatting>
  <conditionalFormatting sqref="I18:I82">
    <cfRule type="expression" dxfId="64" priority="6">
      <formula>$I18&gt;1</formula>
    </cfRule>
  </conditionalFormatting>
  <conditionalFormatting sqref="B18:B82">
    <cfRule type="expression" dxfId="63" priority="1">
      <formula>OR($J18="NS",$J18="SumaNS",$J18="Účet")</formula>
    </cfRule>
  </conditionalFormatting>
  <conditionalFormatting sqref="A18:D82 F18:I82">
    <cfRule type="expression" dxfId="62" priority="8">
      <formula>AND($J18&lt;&gt;"",$J18&lt;&gt;"mezeraKL")</formula>
    </cfRule>
  </conditionalFormatting>
  <conditionalFormatting sqref="B18:D82 F18:I8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60" priority="4">
      <formula>OR($J18="SumaNS",$J18="NS")</formula>
    </cfRule>
  </conditionalFormatting>
  <hyperlinks>
    <hyperlink ref="A2" location="Obsah!A1" display="Zpět na Obsah  KL 01  1.-4.měsíc" xr:uid="{E016CBAF-BF27-4624-91D8-774BE75373A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369.43143730928904</v>
      </c>
      <c r="M3" s="203">
        <f>SUBTOTAL(9,M5:M1048576)</f>
        <v>48265.996333333358</v>
      </c>
      <c r="N3" s="204">
        <f>SUBTOTAL(9,N5:N1048576)</f>
        <v>17830976.398588218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586</v>
      </c>
      <c r="B5" s="723" t="s">
        <v>587</v>
      </c>
      <c r="C5" s="724" t="s">
        <v>620</v>
      </c>
      <c r="D5" s="725" t="s">
        <v>621</v>
      </c>
      <c r="E5" s="726">
        <v>50113001</v>
      </c>
      <c r="F5" s="725" t="s">
        <v>629</v>
      </c>
      <c r="G5" s="724" t="s">
        <v>630</v>
      </c>
      <c r="H5" s="724">
        <v>175868</v>
      </c>
      <c r="I5" s="724">
        <v>75868</v>
      </c>
      <c r="J5" s="724" t="s">
        <v>631</v>
      </c>
      <c r="K5" s="724" t="s">
        <v>632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586</v>
      </c>
      <c r="B6" s="730" t="s">
        <v>587</v>
      </c>
      <c r="C6" s="731" t="s">
        <v>600</v>
      </c>
      <c r="D6" s="732" t="s">
        <v>601</v>
      </c>
      <c r="E6" s="733">
        <v>50113001</v>
      </c>
      <c r="F6" s="732" t="s">
        <v>629</v>
      </c>
      <c r="G6" s="731" t="s">
        <v>630</v>
      </c>
      <c r="H6" s="731">
        <v>100362</v>
      </c>
      <c r="I6" s="731">
        <v>362</v>
      </c>
      <c r="J6" s="731" t="s">
        <v>633</v>
      </c>
      <c r="K6" s="731" t="s">
        <v>634</v>
      </c>
      <c r="L6" s="734">
        <v>72.849999999999994</v>
      </c>
      <c r="M6" s="734">
        <v>2</v>
      </c>
      <c r="N6" s="735">
        <v>145.69999999999999</v>
      </c>
    </row>
    <row r="7" spans="1:14" ht="14.45" customHeight="1" x14ac:dyDescent="0.2">
      <c r="A7" s="729" t="s">
        <v>586</v>
      </c>
      <c r="B7" s="730" t="s">
        <v>587</v>
      </c>
      <c r="C7" s="731" t="s">
        <v>600</v>
      </c>
      <c r="D7" s="732" t="s">
        <v>601</v>
      </c>
      <c r="E7" s="733">
        <v>50113001</v>
      </c>
      <c r="F7" s="732" t="s">
        <v>629</v>
      </c>
      <c r="G7" s="731" t="s">
        <v>630</v>
      </c>
      <c r="H7" s="731">
        <v>167547</v>
      </c>
      <c r="I7" s="731">
        <v>67547</v>
      </c>
      <c r="J7" s="731" t="s">
        <v>635</v>
      </c>
      <c r="K7" s="731" t="s">
        <v>636</v>
      </c>
      <c r="L7" s="734">
        <v>47.080000000000005</v>
      </c>
      <c r="M7" s="734">
        <v>3</v>
      </c>
      <c r="N7" s="735">
        <v>141.24</v>
      </c>
    </row>
    <row r="8" spans="1:14" ht="14.45" customHeight="1" x14ac:dyDescent="0.2">
      <c r="A8" s="729" t="s">
        <v>586</v>
      </c>
      <c r="B8" s="730" t="s">
        <v>587</v>
      </c>
      <c r="C8" s="731" t="s">
        <v>600</v>
      </c>
      <c r="D8" s="732" t="s">
        <v>601</v>
      </c>
      <c r="E8" s="733">
        <v>50113001</v>
      </c>
      <c r="F8" s="732" t="s">
        <v>629</v>
      </c>
      <c r="G8" s="731" t="s">
        <v>630</v>
      </c>
      <c r="H8" s="731">
        <v>139968</v>
      </c>
      <c r="I8" s="731">
        <v>139968</v>
      </c>
      <c r="J8" s="731" t="s">
        <v>637</v>
      </c>
      <c r="K8" s="731" t="s">
        <v>638</v>
      </c>
      <c r="L8" s="734">
        <v>69.923870967741934</v>
      </c>
      <c r="M8" s="734">
        <v>62</v>
      </c>
      <c r="N8" s="735">
        <v>4335.28</v>
      </c>
    </row>
    <row r="9" spans="1:14" ht="14.45" customHeight="1" x14ac:dyDescent="0.2">
      <c r="A9" s="729" t="s">
        <v>586</v>
      </c>
      <c r="B9" s="730" t="s">
        <v>587</v>
      </c>
      <c r="C9" s="731" t="s">
        <v>600</v>
      </c>
      <c r="D9" s="732" t="s">
        <v>601</v>
      </c>
      <c r="E9" s="733">
        <v>50113001</v>
      </c>
      <c r="F9" s="732" t="s">
        <v>629</v>
      </c>
      <c r="G9" s="731" t="s">
        <v>630</v>
      </c>
      <c r="H9" s="731">
        <v>187814</v>
      </c>
      <c r="I9" s="731">
        <v>87814</v>
      </c>
      <c r="J9" s="731" t="s">
        <v>639</v>
      </c>
      <c r="K9" s="731" t="s">
        <v>640</v>
      </c>
      <c r="L9" s="734">
        <v>472.66</v>
      </c>
      <c r="M9" s="734">
        <v>1</v>
      </c>
      <c r="N9" s="735">
        <v>472.66</v>
      </c>
    </row>
    <row r="10" spans="1:14" ht="14.45" customHeight="1" x14ac:dyDescent="0.2">
      <c r="A10" s="729" t="s">
        <v>586</v>
      </c>
      <c r="B10" s="730" t="s">
        <v>587</v>
      </c>
      <c r="C10" s="731" t="s">
        <v>600</v>
      </c>
      <c r="D10" s="732" t="s">
        <v>601</v>
      </c>
      <c r="E10" s="733">
        <v>50113001</v>
      </c>
      <c r="F10" s="732" t="s">
        <v>629</v>
      </c>
      <c r="G10" s="731" t="s">
        <v>630</v>
      </c>
      <c r="H10" s="731">
        <v>232631</v>
      </c>
      <c r="I10" s="731">
        <v>232631</v>
      </c>
      <c r="J10" s="731" t="s">
        <v>641</v>
      </c>
      <c r="K10" s="731" t="s">
        <v>642</v>
      </c>
      <c r="L10" s="734">
        <v>335.32</v>
      </c>
      <c r="M10" s="734">
        <v>2</v>
      </c>
      <c r="N10" s="735">
        <v>670.64</v>
      </c>
    </row>
    <row r="11" spans="1:14" ht="14.45" customHeight="1" x14ac:dyDescent="0.2">
      <c r="A11" s="729" t="s">
        <v>586</v>
      </c>
      <c r="B11" s="730" t="s">
        <v>587</v>
      </c>
      <c r="C11" s="731" t="s">
        <v>600</v>
      </c>
      <c r="D11" s="732" t="s">
        <v>601</v>
      </c>
      <c r="E11" s="733">
        <v>50113001</v>
      </c>
      <c r="F11" s="732" t="s">
        <v>629</v>
      </c>
      <c r="G11" s="731" t="s">
        <v>630</v>
      </c>
      <c r="H11" s="731">
        <v>184090</v>
      </c>
      <c r="I11" s="731">
        <v>84090</v>
      </c>
      <c r="J11" s="731" t="s">
        <v>643</v>
      </c>
      <c r="K11" s="731" t="s">
        <v>644</v>
      </c>
      <c r="L11" s="734">
        <v>59.451666666666661</v>
      </c>
      <c r="M11" s="734">
        <v>12</v>
      </c>
      <c r="N11" s="735">
        <v>713.42</v>
      </c>
    </row>
    <row r="12" spans="1:14" ht="14.45" customHeight="1" x14ac:dyDescent="0.2">
      <c r="A12" s="729" t="s">
        <v>586</v>
      </c>
      <c r="B12" s="730" t="s">
        <v>587</v>
      </c>
      <c r="C12" s="731" t="s">
        <v>600</v>
      </c>
      <c r="D12" s="732" t="s">
        <v>601</v>
      </c>
      <c r="E12" s="733">
        <v>50113001</v>
      </c>
      <c r="F12" s="732" t="s">
        <v>629</v>
      </c>
      <c r="G12" s="731" t="s">
        <v>630</v>
      </c>
      <c r="H12" s="731">
        <v>198864</v>
      </c>
      <c r="I12" s="731">
        <v>98864</v>
      </c>
      <c r="J12" s="731" t="s">
        <v>645</v>
      </c>
      <c r="K12" s="731" t="s">
        <v>646</v>
      </c>
      <c r="L12" s="734">
        <v>537.87</v>
      </c>
      <c r="M12" s="734">
        <v>1</v>
      </c>
      <c r="N12" s="735">
        <v>537.87</v>
      </c>
    </row>
    <row r="13" spans="1:14" ht="14.45" customHeight="1" x14ac:dyDescent="0.2">
      <c r="A13" s="729" t="s">
        <v>586</v>
      </c>
      <c r="B13" s="730" t="s">
        <v>587</v>
      </c>
      <c r="C13" s="731" t="s">
        <v>600</v>
      </c>
      <c r="D13" s="732" t="s">
        <v>601</v>
      </c>
      <c r="E13" s="733">
        <v>50113001</v>
      </c>
      <c r="F13" s="732" t="s">
        <v>629</v>
      </c>
      <c r="G13" s="731" t="s">
        <v>630</v>
      </c>
      <c r="H13" s="731">
        <v>499428</v>
      </c>
      <c r="I13" s="731">
        <v>237468</v>
      </c>
      <c r="J13" s="731" t="s">
        <v>645</v>
      </c>
      <c r="K13" s="731" t="s">
        <v>647</v>
      </c>
      <c r="L13" s="734">
        <v>762.3</v>
      </c>
      <c r="M13" s="734">
        <v>1</v>
      </c>
      <c r="N13" s="735">
        <v>762.3</v>
      </c>
    </row>
    <row r="14" spans="1:14" ht="14.45" customHeight="1" x14ac:dyDescent="0.2">
      <c r="A14" s="729" t="s">
        <v>586</v>
      </c>
      <c r="B14" s="730" t="s">
        <v>587</v>
      </c>
      <c r="C14" s="731" t="s">
        <v>600</v>
      </c>
      <c r="D14" s="732" t="s">
        <v>601</v>
      </c>
      <c r="E14" s="733">
        <v>50113001</v>
      </c>
      <c r="F14" s="732" t="s">
        <v>629</v>
      </c>
      <c r="G14" s="731" t="s">
        <v>630</v>
      </c>
      <c r="H14" s="731">
        <v>198872</v>
      </c>
      <c r="I14" s="731">
        <v>98872</v>
      </c>
      <c r="J14" s="731" t="s">
        <v>645</v>
      </c>
      <c r="K14" s="731" t="s">
        <v>648</v>
      </c>
      <c r="L14" s="734">
        <v>312.84000000000003</v>
      </c>
      <c r="M14" s="734">
        <v>2</v>
      </c>
      <c r="N14" s="735">
        <v>625.68000000000006</v>
      </c>
    </row>
    <row r="15" spans="1:14" ht="14.45" customHeight="1" x14ac:dyDescent="0.2">
      <c r="A15" s="729" t="s">
        <v>586</v>
      </c>
      <c r="B15" s="730" t="s">
        <v>587</v>
      </c>
      <c r="C15" s="731" t="s">
        <v>600</v>
      </c>
      <c r="D15" s="732" t="s">
        <v>601</v>
      </c>
      <c r="E15" s="733">
        <v>50113001</v>
      </c>
      <c r="F15" s="732" t="s">
        <v>629</v>
      </c>
      <c r="G15" s="731" t="s">
        <v>630</v>
      </c>
      <c r="H15" s="731">
        <v>158249</v>
      </c>
      <c r="I15" s="731">
        <v>58249</v>
      </c>
      <c r="J15" s="731" t="s">
        <v>649</v>
      </c>
      <c r="K15" s="731" t="s">
        <v>329</v>
      </c>
      <c r="L15" s="734">
        <v>246.64</v>
      </c>
      <c r="M15" s="734">
        <v>1</v>
      </c>
      <c r="N15" s="735">
        <v>246.64</v>
      </c>
    </row>
    <row r="16" spans="1:14" ht="14.45" customHeight="1" x14ac:dyDescent="0.2">
      <c r="A16" s="729" t="s">
        <v>586</v>
      </c>
      <c r="B16" s="730" t="s">
        <v>587</v>
      </c>
      <c r="C16" s="731" t="s">
        <v>600</v>
      </c>
      <c r="D16" s="732" t="s">
        <v>601</v>
      </c>
      <c r="E16" s="733">
        <v>50113001</v>
      </c>
      <c r="F16" s="732" t="s">
        <v>629</v>
      </c>
      <c r="G16" s="731" t="s">
        <v>630</v>
      </c>
      <c r="H16" s="731">
        <v>840893</v>
      </c>
      <c r="I16" s="731">
        <v>0</v>
      </c>
      <c r="J16" s="731" t="s">
        <v>650</v>
      </c>
      <c r="K16" s="731" t="s">
        <v>651</v>
      </c>
      <c r="L16" s="734">
        <v>179.58328118977647</v>
      </c>
      <c r="M16" s="734">
        <v>6</v>
      </c>
      <c r="N16" s="735">
        <v>1077.4996871386588</v>
      </c>
    </row>
    <row r="17" spans="1:14" ht="14.45" customHeight="1" x14ac:dyDescent="0.2">
      <c r="A17" s="729" t="s">
        <v>586</v>
      </c>
      <c r="B17" s="730" t="s">
        <v>587</v>
      </c>
      <c r="C17" s="731" t="s">
        <v>600</v>
      </c>
      <c r="D17" s="732" t="s">
        <v>601</v>
      </c>
      <c r="E17" s="733">
        <v>50113001</v>
      </c>
      <c r="F17" s="732" t="s">
        <v>629</v>
      </c>
      <c r="G17" s="731" t="s">
        <v>630</v>
      </c>
      <c r="H17" s="731">
        <v>231541</v>
      </c>
      <c r="I17" s="731">
        <v>231541</v>
      </c>
      <c r="J17" s="731" t="s">
        <v>652</v>
      </c>
      <c r="K17" s="731" t="s">
        <v>653</v>
      </c>
      <c r="L17" s="734">
        <v>80.689999999999984</v>
      </c>
      <c r="M17" s="734">
        <v>4</v>
      </c>
      <c r="N17" s="735">
        <v>322.75999999999993</v>
      </c>
    </row>
    <row r="18" spans="1:14" ht="14.45" customHeight="1" x14ac:dyDescent="0.2">
      <c r="A18" s="729" t="s">
        <v>586</v>
      </c>
      <c r="B18" s="730" t="s">
        <v>587</v>
      </c>
      <c r="C18" s="731" t="s">
        <v>600</v>
      </c>
      <c r="D18" s="732" t="s">
        <v>601</v>
      </c>
      <c r="E18" s="733">
        <v>50113001</v>
      </c>
      <c r="F18" s="732" t="s">
        <v>629</v>
      </c>
      <c r="G18" s="731" t="s">
        <v>630</v>
      </c>
      <c r="H18" s="731">
        <v>100502</v>
      </c>
      <c r="I18" s="731">
        <v>502</v>
      </c>
      <c r="J18" s="731" t="s">
        <v>654</v>
      </c>
      <c r="K18" s="731" t="s">
        <v>655</v>
      </c>
      <c r="L18" s="734">
        <v>268.63333333333333</v>
      </c>
      <c r="M18" s="734">
        <v>15</v>
      </c>
      <c r="N18" s="735">
        <v>4029.5</v>
      </c>
    </row>
    <row r="19" spans="1:14" ht="14.45" customHeight="1" x14ac:dyDescent="0.2">
      <c r="A19" s="729" t="s">
        <v>586</v>
      </c>
      <c r="B19" s="730" t="s">
        <v>587</v>
      </c>
      <c r="C19" s="731" t="s">
        <v>600</v>
      </c>
      <c r="D19" s="732" t="s">
        <v>601</v>
      </c>
      <c r="E19" s="733">
        <v>50113001</v>
      </c>
      <c r="F19" s="732" t="s">
        <v>629</v>
      </c>
      <c r="G19" s="731" t="s">
        <v>656</v>
      </c>
      <c r="H19" s="731">
        <v>239965</v>
      </c>
      <c r="I19" s="731">
        <v>239965</v>
      </c>
      <c r="J19" s="731" t="s">
        <v>657</v>
      </c>
      <c r="K19" s="731" t="s">
        <v>658</v>
      </c>
      <c r="L19" s="734">
        <v>280.14999999999998</v>
      </c>
      <c r="M19" s="734">
        <v>5</v>
      </c>
      <c r="N19" s="735">
        <v>1400.75</v>
      </c>
    </row>
    <row r="20" spans="1:14" ht="14.45" customHeight="1" x14ac:dyDescent="0.2">
      <c r="A20" s="729" t="s">
        <v>586</v>
      </c>
      <c r="B20" s="730" t="s">
        <v>587</v>
      </c>
      <c r="C20" s="731" t="s">
        <v>600</v>
      </c>
      <c r="D20" s="732" t="s">
        <v>601</v>
      </c>
      <c r="E20" s="733">
        <v>50113001</v>
      </c>
      <c r="F20" s="732" t="s">
        <v>629</v>
      </c>
      <c r="G20" s="731" t="s">
        <v>656</v>
      </c>
      <c r="H20" s="731">
        <v>107981</v>
      </c>
      <c r="I20" s="731">
        <v>7981</v>
      </c>
      <c r="J20" s="731" t="s">
        <v>659</v>
      </c>
      <c r="K20" s="731" t="s">
        <v>660</v>
      </c>
      <c r="L20" s="734">
        <v>41.879999999999995</v>
      </c>
      <c r="M20" s="734">
        <v>9</v>
      </c>
      <c r="N20" s="735">
        <v>376.91999999999996</v>
      </c>
    </row>
    <row r="21" spans="1:14" ht="14.45" customHeight="1" x14ac:dyDescent="0.2">
      <c r="A21" s="729" t="s">
        <v>586</v>
      </c>
      <c r="B21" s="730" t="s">
        <v>587</v>
      </c>
      <c r="C21" s="731" t="s">
        <v>600</v>
      </c>
      <c r="D21" s="732" t="s">
        <v>601</v>
      </c>
      <c r="E21" s="733">
        <v>50113001</v>
      </c>
      <c r="F21" s="732" t="s">
        <v>629</v>
      </c>
      <c r="G21" s="731" t="s">
        <v>630</v>
      </c>
      <c r="H21" s="731">
        <v>850377</v>
      </c>
      <c r="I21" s="731">
        <v>149227</v>
      </c>
      <c r="J21" s="731" t="s">
        <v>661</v>
      </c>
      <c r="K21" s="731" t="s">
        <v>662</v>
      </c>
      <c r="L21" s="734">
        <v>5925.62</v>
      </c>
      <c r="M21" s="734">
        <v>2</v>
      </c>
      <c r="N21" s="735">
        <v>11851.24</v>
      </c>
    </row>
    <row r="22" spans="1:14" ht="14.45" customHeight="1" x14ac:dyDescent="0.2">
      <c r="A22" s="729" t="s">
        <v>586</v>
      </c>
      <c r="B22" s="730" t="s">
        <v>587</v>
      </c>
      <c r="C22" s="731" t="s">
        <v>600</v>
      </c>
      <c r="D22" s="732" t="s">
        <v>601</v>
      </c>
      <c r="E22" s="733">
        <v>50113001</v>
      </c>
      <c r="F22" s="732" t="s">
        <v>629</v>
      </c>
      <c r="G22" s="731" t="s">
        <v>656</v>
      </c>
      <c r="H22" s="731">
        <v>109709</v>
      </c>
      <c r="I22" s="731">
        <v>9709</v>
      </c>
      <c r="J22" s="731" t="s">
        <v>663</v>
      </c>
      <c r="K22" s="731" t="s">
        <v>664</v>
      </c>
      <c r="L22" s="734">
        <v>64.900000000000006</v>
      </c>
      <c r="M22" s="734">
        <v>5</v>
      </c>
      <c r="N22" s="735">
        <v>324.5</v>
      </c>
    </row>
    <row r="23" spans="1:14" ht="14.45" customHeight="1" x14ac:dyDescent="0.2">
      <c r="A23" s="729" t="s">
        <v>586</v>
      </c>
      <c r="B23" s="730" t="s">
        <v>587</v>
      </c>
      <c r="C23" s="731" t="s">
        <v>600</v>
      </c>
      <c r="D23" s="732" t="s">
        <v>601</v>
      </c>
      <c r="E23" s="733">
        <v>50113001</v>
      </c>
      <c r="F23" s="732" t="s">
        <v>629</v>
      </c>
      <c r="G23" s="731" t="s">
        <v>630</v>
      </c>
      <c r="H23" s="731">
        <v>231890</v>
      </c>
      <c r="I23" s="731">
        <v>231890</v>
      </c>
      <c r="J23" s="731" t="s">
        <v>665</v>
      </c>
      <c r="K23" s="731" t="s">
        <v>666</v>
      </c>
      <c r="L23" s="734">
        <v>611.05000000000007</v>
      </c>
      <c r="M23" s="734">
        <v>1</v>
      </c>
      <c r="N23" s="735">
        <v>611.05000000000007</v>
      </c>
    </row>
    <row r="24" spans="1:14" ht="14.45" customHeight="1" x14ac:dyDescent="0.2">
      <c r="A24" s="729" t="s">
        <v>586</v>
      </c>
      <c r="B24" s="730" t="s">
        <v>587</v>
      </c>
      <c r="C24" s="731" t="s">
        <v>600</v>
      </c>
      <c r="D24" s="732" t="s">
        <v>601</v>
      </c>
      <c r="E24" s="733">
        <v>50113001</v>
      </c>
      <c r="F24" s="732" t="s">
        <v>629</v>
      </c>
      <c r="G24" s="731" t="s">
        <v>630</v>
      </c>
      <c r="H24" s="731">
        <v>152225</v>
      </c>
      <c r="I24" s="731">
        <v>52225</v>
      </c>
      <c r="J24" s="731" t="s">
        <v>667</v>
      </c>
      <c r="K24" s="731" t="s">
        <v>668</v>
      </c>
      <c r="L24" s="734">
        <v>611.04999999999984</v>
      </c>
      <c r="M24" s="734">
        <v>3</v>
      </c>
      <c r="N24" s="735">
        <v>1833.1499999999996</v>
      </c>
    </row>
    <row r="25" spans="1:14" ht="14.45" customHeight="1" x14ac:dyDescent="0.2">
      <c r="A25" s="729" t="s">
        <v>586</v>
      </c>
      <c r="B25" s="730" t="s">
        <v>587</v>
      </c>
      <c r="C25" s="731" t="s">
        <v>600</v>
      </c>
      <c r="D25" s="732" t="s">
        <v>601</v>
      </c>
      <c r="E25" s="733">
        <v>50113001</v>
      </c>
      <c r="F25" s="732" t="s">
        <v>629</v>
      </c>
      <c r="G25" s="731" t="s">
        <v>630</v>
      </c>
      <c r="H25" s="731">
        <v>221998</v>
      </c>
      <c r="I25" s="731">
        <v>221998</v>
      </c>
      <c r="J25" s="731" t="s">
        <v>669</v>
      </c>
      <c r="K25" s="731" t="s">
        <v>670</v>
      </c>
      <c r="L25" s="734">
        <v>22.410000000000004</v>
      </c>
      <c r="M25" s="734">
        <v>1</v>
      </c>
      <c r="N25" s="735">
        <v>22.410000000000004</v>
      </c>
    </row>
    <row r="26" spans="1:14" ht="14.45" customHeight="1" x14ac:dyDescent="0.2">
      <c r="A26" s="729" t="s">
        <v>586</v>
      </c>
      <c r="B26" s="730" t="s">
        <v>587</v>
      </c>
      <c r="C26" s="731" t="s">
        <v>600</v>
      </c>
      <c r="D26" s="732" t="s">
        <v>601</v>
      </c>
      <c r="E26" s="733">
        <v>50113001</v>
      </c>
      <c r="F26" s="732" t="s">
        <v>629</v>
      </c>
      <c r="G26" s="731" t="s">
        <v>630</v>
      </c>
      <c r="H26" s="731">
        <v>249656</v>
      </c>
      <c r="I26" s="731">
        <v>249656</v>
      </c>
      <c r="J26" s="731" t="s">
        <v>671</v>
      </c>
      <c r="K26" s="731" t="s">
        <v>672</v>
      </c>
      <c r="L26" s="734">
        <v>9910.2626666666656</v>
      </c>
      <c r="M26" s="734">
        <v>18</v>
      </c>
      <c r="N26" s="735">
        <v>178384.72799999997</v>
      </c>
    </row>
    <row r="27" spans="1:14" ht="14.45" customHeight="1" x14ac:dyDescent="0.2">
      <c r="A27" s="729" t="s">
        <v>586</v>
      </c>
      <c r="B27" s="730" t="s">
        <v>587</v>
      </c>
      <c r="C27" s="731" t="s">
        <v>605</v>
      </c>
      <c r="D27" s="732" t="s">
        <v>606</v>
      </c>
      <c r="E27" s="733">
        <v>50113001</v>
      </c>
      <c r="F27" s="732" t="s">
        <v>629</v>
      </c>
      <c r="G27" s="731" t="s">
        <v>630</v>
      </c>
      <c r="H27" s="731">
        <v>846758</v>
      </c>
      <c r="I27" s="731">
        <v>103387</v>
      </c>
      <c r="J27" s="731" t="s">
        <v>673</v>
      </c>
      <c r="K27" s="731" t="s">
        <v>674</v>
      </c>
      <c r="L27" s="734">
        <v>81.351494797535253</v>
      </c>
      <c r="M27" s="734">
        <v>475</v>
      </c>
      <c r="N27" s="735">
        <v>38641.960028829242</v>
      </c>
    </row>
    <row r="28" spans="1:14" ht="14.45" customHeight="1" x14ac:dyDescent="0.2">
      <c r="A28" s="729" t="s">
        <v>586</v>
      </c>
      <c r="B28" s="730" t="s">
        <v>587</v>
      </c>
      <c r="C28" s="731" t="s">
        <v>605</v>
      </c>
      <c r="D28" s="732" t="s">
        <v>606</v>
      </c>
      <c r="E28" s="733">
        <v>50113001</v>
      </c>
      <c r="F28" s="732" t="s">
        <v>629</v>
      </c>
      <c r="G28" s="731" t="s">
        <v>630</v>
      </c>
      <c r="H28" s="731">
        <v>502433</v>
      </c>
      <c r="I28" s="731">
        <v>9999999</v>
      </c>
      <c r="J28" s="731" t="s">
        <v>675</v>
      </c>
      <c r="K28" s="731" t="s">
        <v>674</v>
      </c>
      <c r="L28" s="734">
        <v>107.8</v>
      </c>
      <c r="M28" s="734">
        <v>45</v>
      </c>
      <c r="N28" s="735">
        <v>4851</v>
      </c>
    </row>
    <row r="29" spans="1:14" ht="14.45" customHeight="1" x14ac:dyDescent="0.2">
      <c r="A29" s="729" t="s">
        <v>586</v>
      </c>
      <c r="B29" s="730" t="s">
        <v>587</v>
      </c>
      <c r="C29" s="731" t="s">
        <v>605</v>
      </c>
      <c r="D29" s="732" t="s">
        <v>606</v>
      </c>
      <c r="E29" s="733">
        <v>50113001</v>
      </c>
      <c r="F29" s="732" t="s">
        <v>629</v>
      </c>
      <c r="G29" s="731" t="s">
        <v>329</v>
      </c>
      <c r="H29" s="731">
        <v>172775</v>
      </c>
      <c r="I29" s="731">
        <v>172775</v>
      </c>
      <c r="J29" s="731" t="s">
        <v>676</v>
      </c>
      <c r="K29" s="731" t="s">
        <v>677</v>
      </c>
      <c r="L29" s="734">
        <v>542.94200000000001</v>
      </c>
      <c r="M29" s="734">
        <v>40</v>
      </c>
      <c r="N29" s="735">
        <v>21717.68</v>
      </c>
    </row>
    <row r="30" spans="1:14" ht="14.45" customHeight="1" x14ac:dyDescent="0.2">
      <c r="A30" s="729" t="s">
        <v>586</v>
      </c>
      <c r="B30" s="730" t="s">
        <v>587</v>
      </c>
      <c r="C30" s="731" t="s">
        <v>605</v>
      </c>
      <c r="D30" s="732" t="s">
        <v>606</v>
      </c>
      <c r="E30" s="733">
        <v>50113001</v>
      </c>
      <c r="F30" s="732" t="s">
        <v>629</v>
      </c>
      <c r="G30" s="731" t="s">
        <v>630</v>
      </c>
      <c r="H30" s="731">
        <v>501927</v>
      </c>
      <c r="I30" s="731">
        <v>172774</v>
      </c>
      <c r="J30" s="731" t="s">
        <v>676</v>
      </c>
      <c r="K30" s="731" t="s">
        <v>678</v>
      </c>
      <c r="L30" s="734">
        <v>295.39063348416295</v>
      </c>
      <c r="M30" s="734">
        <v>221</v>
      </c>
      <c r="N30" s="735">
        <v>65281.330000000009</v>
      </c>
    </row>
    <row r="31" spans="1:14" ht="14.45" customHeight="1" x14ac:dyDescent="0.2">
      <c r="A31" s="729" t="s">
        <v>586</v>
      </c>
      <c r="B31" s="730" t="s">
        <v>587</v>
      </c>
      <c r="C31" s="731" t="s">
        <v>605</v>
      </c>
      <c r="D31" s="732" t="s">
        <v>606</v>
      </c>
      <c r="E31" s="733">
        <v>50113001</v>
      </c>
      <c r="F31" s="732" t="s">
        <v>629</v>
      </c>
      <c r="G31" s="731" t="s">
        <v>630</v>
      </c>
      <c r="H31" s="731">
        <v>243462</v>
      </c>
      <c r="I31" s="731">
        <v>243462</v>
      </c>
      <c r="J31" s="731" t="s">
        <v>679</v>
      </c>
      <c r="K31" s="731" t="s">
        <v>680</v>
      </c>
      <c r="L31" s="734">
        <v>49.14769230769231</v>
      </c>
      <c r="M31" s="734">
        <v>13</v>
      </c>
      <c r="N31" s="735">
        <v>638.92000000000007</v>
      </c>
    </row>
    <row r="32" spans="1:14" ht="14.45" customHeight="1" x14ac:dyDescent="0.2">
      <c r="A32" s="729" t="s">
        <v>586</v>
      </c>
      <c r="B32" s="730" t="s">
        <v>587</v>
      </c>
      <c r="C32" s="731" t="s">
        <v>605</v>
      </c>
      <c r="D32" s="732" t="s">
        <v>606</v>
      </c>
      <c r="E32" s="733">
        <v>50113001</v>
      </c>
      <c r="F32" s="732" t="s">
        <v>629</v>
      </c>
      <c r="G32" s="731" t="s">
        <v>630</v>
      </c>
      <c r="H32" s="731">
        <v>176064</v>
      </c>
      <c r="I32" s="731">
        <v>76064</v>
      </c>
      <c r="J32" s="731" t="s">
        <v>681</v>
      </c>
      <c r="K32" s="731" t="s">
        <v>682</v>
      </c>
      <c r="L32" s="734">
        <v>83.86999999999999</v>
      </c>
      <c r="M32" s="734">
        <v>3</v>
      </c>
      <c r="N32" s="735">
        <v>251.60999999999996</v>
      </c>
    </row>
    <row r="33" spans="1:14" ht="14.45" customHeight="1" x14ac:dyDescent="0.2">
      <c r="A33" s="729" t="s">
        <v>586</v>
      </c>
      <c r="B33" s="730" t="s">
        <v>587</v>
      </c>
      <c r="C33" s="731" t="s">
        <v>605</v>
      </c>
      <c r="D33" s="732" t="s">
        <v>606</v>
      </c>
      <c r="E33" s="733">
        <v>50113001</v>
      </c>
      <c r="F33" s="732" t="s">
        <v>629</v>
      </c>
      <c r="G33" s="731" t="s">
        <v>630</v>
      </c>
      <c r="H33" s="731">
        <v>243014</v>
      </c>
      <c r="I33" s="731">
        <v>243014</v>
      </c>
      <c r="J33" s="731" t="s">
        <v>683</v>
      </c>
      <c r="K33" s="731" t="s">
        <v>684</v>
      </c>
      <c r="L33" s="734">
        <v>125.79</v>
      </c>
      <c r="M33" s="734">
        <v>1</v>
      </c>
      <c r="N33" s="735">
        <v>125.79</v>
      </c>
    </row>
    <row r="34" spans="1:14" ht="14.45" customHeight="1" x14ac:dyDescent="0.2">
      <c r="A34" s="729" t="s">
        <v>586</v>
      </c>
      <c r="B34" s="730" t="s">
        <v>587</v>
      </c>
      <c r="C34" s="731" t="s">
        <v>605</v>
      </c>
      <c r="D34" s="732" t="s">
        <v>606</v>
      </c>
      <c r="E34" s="733">
        <v>50113001</v>
      </c>
      <c r="F34" s="732" t="s">
        <v>629</v>
      </c>
      <c r="G34" s="731" t="s">
        <v>630</v>
      </c>
      <c r="H34" s="731">
        <v>197323</v>
      </c>
      <c r="I34" s="731">
        <v>197323</v>
      </c>
      <c r="J34" s="731" t="s">
        <v>685</v>
      </c>
      <c r="K34" s="731" t="s">
        <v>686</v>
      </c>
      <c r="L34" s="734">
        <v>1333.64</v>
      </c>
      <c r="M34" s="734">
        <v>24</v>
      </c>
      <c r="N34" s="735">
        <v>32007.360000000001</v>
      </c>
    </row>
    <row r="35" spans="1:14" ht="14.45" customHeight="1" x14ac:dyDescent="0.2">
      <c r="A35" s="729" t="s">
        <v>586</v>
      </c>
      <c r="B35" s="730" t="s">
        <v>587</v>
      </c>
      <c r="C35" s="731" t="s">
        <v>605</v>
      </c>
      <c r="D35" s="732" t="s">
        <v>606</v>
      </c>
      <c r="E35" s="733">
        <v>50113001</v>
      </c>
      <c r="F35" s="732" t="s">
        <v>629</v>
      </c>
      <c r="G35" s="731" t="s">
        <v>630</v>
      </c>
      <c r="H35" s="731">
        <v>100362</v>
      </c>
      <c r="I35" s="731">
        <v>362</v>
      </c>
      <c r="J35" s="731" t="s">
        <v>633</v>
      </c>
      <c r="K35" s="731" t="s">
        <v>634</v>
      </c>
      <c r="L35" s="734">
        <v>72.785957446808496</v>
      </c>
      <c r="M35" s="734">
        <v>47</v>
      </c>
      <c r="N35" s="735">
        <v>3420.9399999999996</v>
      </c>
    </row>
    <row r="36" spans="1:14" ht="14.45" customHeight="1" x14ac:dyDescent="0.2">
      <c r="A36" s="729" t="s">
        <v>586</v>
      </c>
      <c r="B36" s="730" t="s">
        <v>587</v>
      </c>
      <c r="C36" s="731" t="s">
        <v>605</v>
      </c>
      <c r="D36" s="732" t="s">
        <v>606</v>
      </c>
      <c r="E36" s="733">
        <v>50113001</v>
      </c>
      <c r="F36" s="732" t="s">
        <v>629</v>
      </c>
      <c r="G36" s="731" t="s">
        <v>630</v>
      </c>
      <c r="H36" s="731">
        <v>845008</v>
      </c>
      <c r="I36" s="731">
        <v>107806</v>
      </c>
      <c r="J36" s="731" t="s">
        <v>687</v>
      </c>
      <c r="K36" s="731" t="s">
        <v>688</v>
      </c>
      <c r="L36" s="734">
        <v>73.539999999999992</v>
      </c>
      <c r="M36" s="734">
        <v>3</v>
      </c>
      <c r="N36" s="735">
        <v>220.61999999999998</v>
      </c>
    </row>
    <row r="37" spans="1:14" ht="14.45" customHeight="1" x14ac:dyDescent="0.2">
      <c r="A37" s="729" t="s">
        <v>586</v>
      </c>
      <c r="B37" s="730" t="s">
        <v>587</v>
      </c>
      <c r="C37" s="731" t="s">
        <v>605</v>
      </c>
      <c r="D37" s="732" t="s">
        <v>606</v>
      </c>
      <c r="E37" s="733">
        <v>50113001</v>
      </c>
      <c r="F37" s="732" t="s">
        <v>629</v>
      </c>
      <c r="G37" s="731" t="s">
        <v>630</v>
      </c>
      <c r="H37" s="731">
        <v>202701</v>
      </c>
      <c r="I37" s="731">
        <v>202701</v>
      </c>
      <c r="J37" s="731" t="s">
        <v>687</v>
      </c>
      <c r="K37" s="731" t="s">
        <v>689</v>
      </c>
      <c r="L37" s="734">
        <v>158.23666666666665</v>
      </c>
      <c r="M37" s="734">
        <v>6</v>
      </c>
      <c r="N37" s="735">
        <v>949.41999999999985</v>
      </c>
    </row>
    <row r="38" spans="1:14" ht="14.45" customHeight="1" x14ac:dyDescent="0.2">
      <c r="A38" s="729" t="s">
        <v>586</v>
      </c>
      <c r="B38" s="730" t="s">
        <v>587</v>
      </c>
      <c r="C38" s="731" t="s">
        <v>605</v>
      </c>
      <c r="D38" s="732" t="s">
        <v>606</v>
      </c>
      <c r="E38" s="733">
        <v>50113001</v>
      </c>
      <c r="F38" s="732" t="s">
        <v>629</v>
      </c>
      <c r="G38" s="731" t="s">
        <v>656</v>
      </c>
      <c r="H38" s="731">
        <v>115379</v>
      </c>
      <c r="I38" s="731">
        <v>15379</v>
      </c>
      <c r="J38" s="731" t="s">
        <v>690</v>
      </c>
      <c r="K38" s="731" t="s">
        <v>691</v>
      </c>
      <c r="L38" s="734">
        <v>54.19</v>
      </c>
      <c r="M38" s="734">
        <v>1</v>
      </c>
      <c r="N38" s="735">
        <v>54.19</v>
      </c>
    </row>
    <row r="39" spans="1:14" ht="14.45" customHeight="1" x14ac:dyDescent="0.2">
      <c r="A39" s="729" t="s">
        <v>586</v>
      </c>
      <c r="B39" s="730" t="s">
        <v>587</v>
      </c>
      <c r="C39" s="731" t="s">
        <v>605</v>
      </c>
      <c r="D39" s="732" t="s">
        <v>606</v>
      </c>
      <c r="E39" s="733">
        <v>50113001</v>
      </c>
      <c r="F39" s="732" t="s">
        <v>629</v>
      </c>
      <c r="G39" s="731" t="s">
        <v>656</v>
      </c>
      <c r="H39" s="731">
        <v>102954</v>
      </c>
      <c r="I39" s="731">
        <v>2954</v>
      </c>
      <c r="J39" s="731" t="s">
        <v>690</v>
      </c>
      <c r="K39" s="731" t="s">
        <v>692</v>
      </c>
      <c r="L39" s="734">
        <v>15.065</v>
      </c>
      <c r="M39" s="734">
        <v>2</v>
      </c>
      <c r="N39" s="735">
        <v>30.13</v>
      </c>
    </row>
    <row r="40" spans="1:14" ht="14.45" customHeight="1" x14ac:dyDescent="0.2">
      <c r="A40" s="729" t="s">
        <v>586</v>
      </c>
      <c r="B40" s="730" t="s">
        <v>587</v>
      </c>
      <c r="C40" s="731" t="s">
        <v>605</v>
      </c>
      <c r="D40" s="732" t="s">
        <v>606</v>
      </c>
      <c r="E40" s="733">
        <v>50113001</v>
      </c>
      <c r="F40" s="732" t="s">
        <v>629</v>
      </c>
      <c r="G40" s="731" t="s">
        <v>656</v>
      </c>
      <c r="H40" s="731">
        <v>102945</v>
      </c>
      <c r="I40" s="731">
        <v>2945</v>
      </c>
      <c r="J40" s="731" t="s">
        <v>693</v>
      </c>
      <c r="K40" s="731" t="s">
        <v>694</v>
      </c>
      <c r="L40" s="734">
        <v>8.6999999999999993</v>
      </c>
      <c r="M40" s="734">
        <v>2</v>
      </c>
      <c r="N40" s="735">
        <v>17.399999999999999</v>
      </c>
    </row>
    <row r="41" spans="1:14" ht="14.45" customHeight="1" x14ac:dyDescent="0.2">
      <c r="A41" s="729" t="s">
        <v>586</v>
      </c>
      <c r="B41" s="730" t="s">
        <v>587</v>
      </c>
      <c r="C41" s="731" t="s">
        <v>605</v>
      </c>
      <c r="D41" s="732" t="s">
        <v>606</v>
      </c>
      <c r="E41" s="733">
        <v>50113001</v>
      </c>
      <c r="F41" s="732" t="s">
        <v>629</v>
      </c>
      <c r="G41" s="731" t="s">
        <v>630</v>
      </c>
      <c r="H41" s="731">
        <v>121887</v>
      </c>
      <c r="I41" s="731">
        <v>21887</v>
      </c>
      <c r="J41" s="731" t="s">
        <v>695</v>
      </c>
      <c r="K41" s="731" t="s">
        <v>696</v>
      </c>
      <c r="L41" s="734">
        <v>45.199999999999996</v>
      </c>
      <c r="M41" s="734">
        <v>1</v>
      </c>
      <c r="N41" s="735">
        <v>45.199999999999996</v>
      </c>
    </row>
    <row r="42" spans="1:14" ht="14.45" customHeight="1" x14ac:dyDescent="0.2">
      <c r="A42" s="729" t="s">
        <v>586</v>
      </c>
      <c r="B42" s="730" t="s">
        <v>587</v>
      </c>
      <c r="C42" s="731" t="s">
        <v>605</v>
      </c>
      <c r="D42" s="732" t="s">
        <v>606</v>
      </c>
      <c r="E42" s="733">
        <v>50113001</v>
      </c>
      <c r="F42" s="732" t="s">
        <v>629</v>
      </c>
      <c r="G42" s="731" t="s">
        <v>630</v>
      </c>
      <c r="H42" s="731">
        <v>176954</v>
      </c>
      <c r="I42" s="731">
        <v>176954</v>
      </c>
      <c r="J42" s="731" t="s">
        <v>697</v>
      </c>
      <c r="K42" s="731" t="s">
        <v>698</v>
      </c>
      <c r="L42" s="734">
        <v>94.792000000000002</v>
      </c>
      <c r="M42" s="734">
        <v>5</v>
      </c>
      <c r="N42" s="735">
        <v>473.96000000000004</v>
      </c>
    </row>
    <row r="43" spans="1:14" ht="14.45" customHeight="1" x14ac:dyDescent="0.2">
      <c r="A43" s="729" t="s">
        <v>586</v>
      </c>
      <c r="B43" s="730" t="s">
        <v>587</v>
      </c>
      <c r="C43" s="731" t="s">
        <v>605</v>
      </c>
      <c r="D43" s="732" t="s">
        <v>606</v>
      </c>
      <c r="E43" s="733">
        <v>50113001</v>
      </c>
      <c r="F43" s="732" t="s">
        <v>629</v>
      </c>
      <c r="G43" s="731" t="s">
        <v>630</v>
      </c>
      <c r="H43" s="731">
        <v>167547</v>
      </c>
      <c r="I43" s="731">
        <v>67547</v>
      </c>
      <c r="J43" s="731" t="s">
        <v>635</v>
      </c>
      <c r="K43" s="731" t="s">
        <v>636</v>
      </c>
      <c r="L43" s="734">
        <v>46.591111111111111</v>
      </c>
      <c r="M43" s="734">
        <v>9</v>
      </c>
      <c r="N43" s="735">
        <v>419.32</v>
      </c>
    </row>
    <row r="44" spans="1:14" ht="14.45" customHeight="1" x14ac:dyDescent="0.2">
      <c r="A44" s="729" t="s">
        <v>586</v>
      </c>
      <c r="B44" s="730" t="s">
        <v>587</v>
      </c>
      <c r="C44" s="731" t="s">
        <v>605</v>
      </c>
      <c r="D44" s="732" t="s">
        <v>606</v>
      </c>
      <c r="E44" s="733">
        <v>50113001</v>
      </c>
      <c r="F44" s="732" t="s">
        <v>629</v>
      </c>
      <c r="G44" s="731" t="s">
        <v>656</v>
      </c>
      <c r="H44" s="731">
        <v>127263</v>
      </c>
      <c r="I44" s="731">
        <v>127263</v>
      </c>
      <c r="J44" s="731" t="s">
        <v>699</v>
      </c>
      <c r="K44" s="731" t="s">
        <v>700</v>
      </c>
      <c r="L44" s="734">
        <v>53.48</v>
      </c>
      <c r="M44" s="734">
        <v>1</v>
      </c>
      <c r="N44" s="735">
        <v>53.48</v>
      </c>
    </row>
    <row r="45" spans="1:14" ht="14.45" customHeight="1" x14ac:dyDescent="0.2">
      <c r="A45" s="729" t="s">
        <v>586</v>
      </c>
      <c r="B45" s="730" t="s">
        <v>587</v>
      </c>
      <c r="C45" s="731" t="s">
        <v>605</v>
      </c>
      <c r="D45" s="732" t="s">
        <v>606</v>
      </c>
      <c r="E45" s="733">
        <v>50113001</v>
      </c>
      <c r="F45" s="732" t="s">
        <v>629</v>
      </c>
      <c r="G45" s="731" t="s">
        <v>656</v>
      </c>
      <c r="H45" s="731">
        <v>127272</v>
      </c>
      <c r="I45" s="731">
        <v>127272</v>
      </c>
      <c r="J45" s="731" t="s">
        <v>699</v>
      </c>
      <c r="K45" s="731" t="s">
        <v>701</v>
      </c>
      <c r="L45" s="734">
        <v>48.54</v>
      </c>
      <c r="M45" s="734">
        <v>2</v>
      </c>
      <c r="N45" s="735">
        <v>97.08</v>
      </c>
    </row>
    <row r="46" spans="1:14" ht="14.45" customHeight="1" x14ac:dyDescent="0.2">
      <c r="A46" s="729" t="s">
        <v>586</v>
      </c>
      <c r="B46" s="730" t="s">
        <v>587</v>
      </c>
      <c r="C46" s="731" t="s">
        <v>605</v>
      </c>
      <c r="D46" s="732" t="s">
        <v>606</v>
      </c>
      <c r="E46" s="733">
        <v>50113001</v>
      </c>
      <c r="F46" s="732" t="s">
        <v>629</v>
      </c>
      <c r="G46" s="731" t="s">
        <v>630</v>
      </c>
      <c r="H46" s="731">
        <v>92305</v>
      </c>
      <c r="I46" s="731">
        <v>92305</v>
      </c>
      <c r="J46" s="731" t="s">
        <v>702</v>
      </c>
      <c r="K46" s="731" t="s">
        <v>703</v>
      </c>
      <c r="L46" s="734">
        <v>5042.5699999999988</v>
      </c>
      <c r="M46" s="734">
        <v>1</v>
      </c>
      <c r="N46" s="735">
        <v>5042.5699999999988</v>
      </c>
    </row>
    <row r="47" spans="1:14" ht="14.45" customHeight="1" x14ac:dyDescent="0.2">
      <c r="A47" s="729" t="s">
        <v>586</v>
      </c>
      <c r="B47" s="730" t="s">
        <v>587</v>
      </c>
      <c r="C47" s="731" t="s">
        <v>605</v>
      </c>
      <c r="D47" s="732" t="s">
        <v>606</v>
      </c>
      <c r="E47" s="733">
        <v>50113001</v>
      </c>
      <c r="F47" s="732" t="s">
        <v>629</v>
      </c>
      <c r="G47" s="731" t="s">
        <v>630</v>
      </c>
      <c r="H47" s="731">
        <v>245188</v>
      </c>
      <c r="I47" s="731">
        <v>245188</v>
      </c>
      <c r="J47" s="731" t="s">
        <v>704</v>
      </c>
      <c r="K47" s="731" t="s">
        <v>705</v>
      </c>
      <c r="L47" s="734">
        <v>276.34125</v>
      </c>
      <c r="M47" s="734">
        <v>16</v>
      </c>
      <c r="N47" s="735">
        <v>4421.46</v>
      </c>
    </row>
    <row r="48" spans="1:14" ht="14.45" customHeight="1" x14ac:dyDescent="0.2">
      <c r="A48" s="729" t="s">
        <v>586</v>
      </c>
      <c r="B48" s="730" t="s">
        <v>587</v>
      </c>
      <c r="C48" s="731" t="s">
        <v>605</v>
      </c>
      <c r="D48" s="732" t="s">
        <v>606</v>
      </c>
      <c r="E48" s="733">
        <v>50113001</v>
      </c>
      <c r="F48" s="732" t="s">
        <v>629</v>
      </c>
      <c r="G48" s="731" t="s">
        <v>630</v>
      </c>
      <c r="H48" s="731">
        <v>194916</v>
      </c>
      <c r="I48" s="731">
        <v>94916</v>
      </c>
      <c r="J48" s="731" t="s">
        <v>706</v>
      </c>
      <c r="K48" s="731" t="s">
        <v>707</v>
      </c>
      <c r="L48" s="734">
        <v>85.232500000000002</v>
      </c>
      <c r="M48" s="734">
        <v>60</v>
      </c>
      <c r="N48" s="735">
        <v>5113.95</v>
      </c>
    </row>
    <row r="49" spans="1:14" ht="14.45" customHeight="1" x14ac:dyDescent="0.2">
      <c r="A49" s="729" t="s">
        <v>586</v>
      </c>
      <c r="B49" s="730" t="s">
        <v>587</v>
      </c>
      <c r="C49" s="731" t="s">
        <v>605</v>
      </c>
      <c r="D49" s="732" t="s">
        <v>606</v>
      </c>
      <c r="E49" s="733">
        <v>50113001</v>
      </c>
      <c r="F49" s="732" t="s">
        <v>629</v>
      </c>
      <c r="G49" s="731" t="s">
        <v>630</v>
      </c>
      <c r="H49" s="731">
        <v>194919</v>
      </c>
      <c r="I49" s="731">
        <v>94919</v>
      </c>
      <c r="J49" s="731" t="s">
        <v>708</v>
      </c>
      <c r="K49" s="731" t="s">
        <v>709</v>
      </c>
      <c r="L49" s="734">
        <v>51.888000000000012</v>
      </c>
      <c r="M49" s="734">
        <v>5</v>
      </c>
      <c r="N49" s="735">
        <v>259.44000000000005</v>
      </c>
    </row>
    <row r="50" spans="1:14" ht="14.45" customHeight="1" x14ac:dyDescent="0.2">
      <c r="A50" s="729" t="s">
        <v>586</v>
      </c>
      <c r="B50" s="730" t="s">
        <v>587</v>
      </c>
      <c r="C50" s="731" t="s">
        <v>605</v>
      </c>
      <c r="D50" s="732" t="s">
        <v>606</v>
      </c>
      <c r="E50" s="733">
        <v>50113001</v>
      </c>
      <c r="F50" s="732" t="s">
        <v>629</v>
      </c>
      <c r="G50" s="731" t="s">
        <v>630</v>
      </c>
      <c r="H50" s="731">
        <v>194920</v>
      </c>
      <c r="I50" s="731">
        <v>94920</v>
      </c>
      <c r="J50" s="731" t="s">
        <v>708</v>
      </c>
      <c r="K50" s="731" t="s">
        <v>710</v>
      </c>
      <c r="L50" s="734">
        <v>74.153999999999996</v>
      </c>
      <c r="M50" s="734">
        <v>25</v>
      </c>
      <c r="N50" s="735">
        <v>1853.85</v>
      </c>
    </row>
    <row r="51" spans="1:14" ht="14.45" customHeight="1" x14ac:dyDescent="0.2">
      <c r="A51" s="729" t="s">
        <v>586</v>
      </c>
      <c r="B51" s="730" t="s">
        <v>587</v>
      </c>
      <c r="C51" s="731" t="s">
        <v>605</v>
      </c>
      <c r="D51" s="732" t="s">
        <v>606</v>
      </c>
      <c r="E51" s="733">
        <v>50113001</v>
      </c>
      <c r="F51" s="732" t="s">
        <v>629</v>
      </c>
      <c r="G51" s="731" t="s">
        <v>630</v>
      </c>
      <c r="H51" s="731">
        <v>180433</v>
      </c>
      <c r="I51" s="731">
        <v>180433</v>
      </c>
      <c r="J51" s="731" t="s">
        <v>711</v>
      </c>
      <c r="K51" s="731" t="s">
        <v>712</v>
      </c>
      <c r="L51" s="734">
        <v>122.55999999999997</v>
      </c>
      <c r="M51" s="734">
        <v>1</v>
      </c>
      <c r="N51" s="735">
        <v>122.55999999999997</v>
      </c>
    </row>
    <row r="52" spans="1:14" ht="14.45" customHeight="1" x14ac:dyDescent="0.2">
      <c r="A52" s="729" t="s">
        <v>586</v>
      </c>
      <c r="B52" s="730" t="s">
        <v>587</v>
      </c>
      <c r="C52" s="731" t="s">
        <v>605</v>
      </c>
      <c r="D52" s="732" t="s">
        <v>606</v>
      </c>
      <c r="E52" s="733">
        <v>50113001</v>
      </c>
      <c r="F52" s="732" t="s">
        <v>629</v>
      </c>
      <c r="G52" s="731" t="s">
        <v>630</v>
      </c>
      <c r="H52" s="731">
        <v>223855</v>
      </c>
      <c r="I52" s="731">
        <v>223855</v>
      </c>
      <c r="J52" s="731" t="s">
        <v>713</v>
      </c>
      <c r="K52" s="731" t="s">
        <v>714</v>
      </c>
      <c r="L52" s="734">
        <v>165</v>
      </c>
      <c r="M52" s="734">
        <v>170</v>
      </c>
      <c r="N52" s="735">
        <v>28050</v>
      </c>
    </row>
    <row r="53" spans="1:14" ht="14.45" customHeight="1" x14ac:dyDescent="0.2">
      <c r="A53" s="729" t="s">
        <v>586</v>
      </c>
      <c r="B53" s="730" t="s">
        <v>587</v>
      </c>
      <c r="C53" s="731" t="s">
        <v>605</v>
      </c>
      <c r="D53" s="732" t="s">
        <v>606</v>
      </c>
      <c r="E53" s="733">
        <v>50113001</v>
      </c>
      <c r="F53" s="732" t="s">
        <v>629</v>
      </c>
      <c r="G53" s="731" t="s">
        <v>630</v>
      </c>
      <c r="H53" s="731">
        <v>845369</v>
      </c>
      <c r="I53" s="731">
        <v>107987</v>
      </c>
      <c r="J53" s="731" t="s">
        <v>715</v>
      </c>
      <c r="K53" s="731" t="s">
        <v>716</v>
      </c>
      <c r="L53" s="734">
        <v>112.17</v>
      </c>
      <c r="M53" s="734">
        <v>8</v>
      </c>
      <c r="N53" s="735">
        <v>897.36</v>
      </c>
    </row>
    <row r="54" spans="1:14" ht="14.45" customHeight="1" x14ac:dyDescent="0.2">
      <c r="A54" s="729" t="s">
        <v>586</v>
      </c>
      <c r="B54" s="730" t="s">
        <v>587</v>
      </c>
      <c r="C54" s="731" t="s">
        <v>605</v>
      </c>
      <c r="D54" s="732" t="s">
        <v>606</v>
      </c>
      <c r="E54" s="733">
        <v>50113001</v>
      </c>
      <c r="F54" s="732" t="s">
        <v>629</v>
      </c>
      <c r="G54" s="731" t="s">
        <v>630</v>
      </c>
      <c r="H54" s="731">
        <v>207931</v>
      </c>
      <c r="I54" s="731">
        <v>207931</v>
      </c>
      <c r="J54" s="731" t="s">
        <v>717</v>
      </c>
      <c r="K54" s="731" t="s">
        <v>718</v>
      </c>
      <c r="L54" s="734">
        <v>31.195000000000007</v>
      </c>
      <c r="M54" s="734">
        <v>12</v>
      </c>
      <c r="N54" s="735">
        <v>374.34000000000009</v>
      </c>
    </row>
    <row r="55" spans="1:14" ht="14.45" customHeight="1" x14ac:dyDescent="0.2">
      <c r="A55" s="729" t="s">
        <v>586</v>
      </c>
      <c r="B55" s="730" t="s">
        <v>587</v>
      </c>
      <c r="C55" s="731" t="s">
        <v>605</v>
      </c>
      <c r="D55" s="732" t="s">
        <v>606</v>
      </c>
      <c r="E55" s="733">
        <v>50113001</v>
      </c>
      <c r="F55" s="732" t="s">
        <v>629</v>
      </c>
      <c r="G55" s="731" t="s">
        <v>630</v>
      </c>
      <c r="H55" s="731">
        <v>196610</v>
      </c>
      <c r="I55" s="731">
        <v>96610</v>
      </c>
      <c r="J55" s="731" t="s">
        <v>719</v>
      </c>
      <c r="K55" s="731" t="s">
        <v>720</v>
      </c>
      <c r="L55" s="734">
        <v>51.740000000000009</v>
      </c>
      <c r="M55" s="734">
        <v>20</v>
      </c>
      <c r="N55" s="735">
        <v>1034.8000000000002</v>
      </c>
    </row>
    <row r="56" spans="1:14" ht="14.45" customHeight="1" x14ac:dyDescent="0.2">
      <c r="A56" s="729" t="s">
        <v>586</v>
      </c>
      <c r="B56" s="730" t="s">
        <v>587</v>
      </c>
      <c r="C56" s="731" t="s">
        <v>605</v>
      </c>
      <c r="D56" s="732" t="s">
        <v>606</v>
      </c>
      <c r="E56" s="733">
        <v>50113001</v>
      </c>
      <c r="F56" s="732" t="s">
        <v>629</v>
      </c>
      <c r="G56" s="731" t="s">
        <v>630</v>
      </c>
      <c r="H56" s="731">
        <v>173312</v>
      </c>
      <c r="I56" s="731">
        <v>173312</v>
      </c>
      <c r="J56" s="731" t="s">
        <v>721</v>
      </c>
      <c r="K56" s="731" t="s">
        <v>722</v>
      </c>
      <c r="L56" s="734">
        <v>218.79000000000002</v>
      </c>
      <c r="M56" s="734">
        <v>54</v>
      </c>
      <c r="N56" s="735">
        <v>11814.660000000002</v>
      </c>
    </row>
    <row r="57" spans="1:14" ht="14.45" customHeight="1" x14ac:dyDescent="0.2">
      <c r="A57" s="729" t="s">
        <v>586</v>
      </c>
      <c r="B57" s="730" t="s">
        <v>587</v>
      </c>
      <c r="C57" s="731" t="s">
        <v>605</v>
      </c>
      <c r="D57" s="732" t="s">
        <v>606</v>
      </c>
      <c r="E57" s="733">
        <v>50113001</v>
      </c>
      <c r="F57" s="732" t="s">
        <v>629</v>
      </c>
      <c r="G57" s="731" t="s">
        <v>630</v>
      </c>
      <c r="H57" s="731">
        <v>173314</v>
      </c>
      <c r="I57" s="731">
        <v>173314</v>
      </c>
      <c r="J57" s="731" t="s">
        <v>721</v>
      </c>
      <c r="K57" s="731" t="s">
        <v>723</v>
      </c>
      <c r="L57" s="734">
        <v>207.57000000000002</v>
      </c>
      <c r="M57" s="734">
        <v>3</v>
      </c>
      <c r="N57" s="735">
        <v>622.71</v>
      </c>
    </row>
    <row r="58" spans="1:14" ht="14.45" customHeight="1" x14ac:dyDescent="0.2">
      <c r="A58" s="729" t="s">
        <v>586</v>
      </c>
      <c r="B58" s="730" t="s">
        <v>587</v>
      </c>
      <c r="C58" s="731" t="s">
        <v>605</v>
      </c>
      <c r="D58" s="732" t="s">
        <v>606</v>
      </c>
      <c r="E58" s="733">
        <v>50113001</v>
      </c>
      <c r="F58" s="732" t="s">
        <v>629</v>
      </c>
      <c r="G58" s="731" t="s">
        <v>630</v>
      </c>
      <c r="H58" s="731">
        <v>110555</v>
      </c>
      <c r="I58" s="731">
        <v>10555</v>
      </c>
      <c r="J58" s="731" t="s">
        <v>724</v>
      </c>
      <c r="K58" s="731" t="s">
        <v>725</v>
      </c>
      <c r="L58" s="734">
        <v>254.97999999999996</v>
      </c>
      <c r="M58" s="734">
        <v>42</v>
      </c>
      <c r="N58" s="735">
        <v>10709.159999999998</v>
      </c>
    </row>
    <row r="59" spans="1:14" ht="14.45" customHeight="1" x14ac:dyDescent="0.2">
      <c r="A59" s="729" t="s">
        <v>586</v>
      </c>
      <c r="B59" s="730" t="s">
        <v>587</v>
      </c>
      <c r="C59" s="731" t="s">
        <v>605</v>
      </c>
      <c r="D59" s="732" t="s">
        <v>606</v>
      </c>
      <c r="E59" s="733">
        <v>50113001</v>
      </c>
      <c r="F59" s="732" t="s">
        <v>629</v>
      </c>
      <c r="G59" s="731" t="s">
        <v>630</v>
      </c>
      <c r="H59" s="731">
        <v>10561</v>
      </c>
      <c r="I59" s="731">
        <v>10561</v>
      </c>
      <c r="J59" s="731" t="s">
        <v>724</v>
      </c>
      <c r="K59" s="731" t="s">
        <v>726</v>
      </c>
      <c r="L59" s="734">
        <v>276.7810535557507</v>
      </c>
      <c r="M59" s="734">
        <v>113.9</v>
      </c>
      <c r="N59" s="735">
        <v>31525.362000000005</v>
      </c>
    </row>
    <row r="60" spans="1:14" ht="14.45" customHeight="1" x14ac:dyDescent="0.2">
      <c r="A60" s="729" t="s">
        <v>586</v>
      </c>
      <c r="B60" s="730" t="s">
        <v>587</v>
      </c>
      <c r="C60" s="731" t="s">
        <v>605</v>
      </c>
      <c r="D60" s="732" t="s">
        <v>606</v>
      </c>
      <c r="E60" s="733">
        <v>50113001</v>
      </c>
      <c r="F60" s="732" t="s">
        <v>629</v>
      </c>
      <c r="G60" s="731" t="s">
        <v>630</v>
      </c>
      <c r="H60" s="731">
        <v>173315</v>
      </c>
      <c r="I60" s="731">
        <v>173315</v>
      </c>
      <c r="J60" s="731" t="s">
        <v>727</v>
      </c>
      <c r="K60" s="731" t="s">
        <v>728</v>
      </c>
      <c r="L60" s="734">
        <v>448.36</v>
      </c>
      <c r="M60" s="734">
        <v>22</v>
      </c>
      <c r="N60" s="735">
        <v>9863.92</v>
      </c>
    </row>
    <row r="61" spans="1:14" ht="14.45" customHeight="1" x14ac:dyDescent="0.2">
      <c r="A61" s="729" t="s">
        <v>586</v>
      </c>
      <c r="B61" s="730" t="s">
        <v>587</v>
      </c>
      <c r="C61" s="731" t="s">
        <v>605</v>
      </c>
      <c r="D61" s="732" t="s">
        <v>606</v>
      </c>
      <c r="E61" s="733">
        <v>50113001</v>
      </c>
      <c r="F61" s="732" t="s">
        <v>629</v>
      </c>
      <c r="G61" s="731" t="s">
        <v>630</v>
      </c>
      <c r="H61" s="731">
        <v>173316</v>
      </c>
      <c r="I61" s="731">
        <v>173316</v>
      </c>
      <c r="J61" s="731" t="s">
        <v>727</v>
      </c>
      <c r="K61" s="731" t="s">
        <v>729</v>
      </c>
      <c r="L61" s="734">
        <v>503.69</v>
      </c>
      <c r="M61" s="734">
        <v>4</v>
      </c>
      <c r="N61" s="735">
        <v>2014.76</v>
      </c>
    </row>
    <row r="62" spans="1:14" ht="14.45" customHeight="1" x14ac:dyDescent="0.2">
      <c r="A62" s="729" t="s">
        <v>586</v>
      </c>
      <c r="B62" s="730" t="s">
        <v>587</v>
      </c>
      <c r="C62" s="731" t="s">
        <v>605</v>
      </c>
      <c r="D62" s="732" t="s">
        <v>606</v>
      </c>
      <c r="E62" s="733">
        <v>50113001</v>
      </c>
      <c r="F62" s="732" t="s">
        <v>629</v>
      </c>
      <c r="G62" s="731" t="s">
        <v>630</v>
      </c>
      <c r="H62" s="731">
        <v>173321</v>
      </c>
      <c r="I62" s="731">
        <v>173321</v>
      </c>
      <c r="J62" s="731" t="s">
        <v>730</v>
      </c>
      <c r="K62" s="731" t="s">
        <v>731</v>
      </c>
      <c r="L62" s="734">
        <v>605.43999999999994</v>
      </c>
      <c r="M62" s="734">
        <v>4</v>
      </c>
      <c r="N62" s="735">
        <v>2421.7599999999998</v>
      </c>
    </row>
    <row r="63" spans="1:14" ht="14.45" customHeight="1" x14ac:dyDescent="0.2">
      <c r="A63" s="729" t="s">
        <v>586</v>
      </c>
      <c r="B63" s="730" t="s">
        <v>587</v>
      </c>
      <c r="C63" s="731" t="s">
        <v>605</v>
      </c>
      <c r="D63" s="732" t="s">
        <v>606</v>
      </c>
      <c r="E63" s="733">
        <v>50113001</v>
      </c>
      <c r="F63" s="732" t="s">
        <v>629</v>
      </c>
      <c r="G63" s="731" t="s">
        <v>630</v>
      </c>
      <c r="H63" s="731">
        <v>173319</v>
      </c>
      <c r="I63" s="731">
        <v>173319</v>
      </c>
      <c r="J63" s="731" t="s">
        <v>732</v>
      </c>
      <c r="K63" s="731" t="s">
        <v>733</v>
      </c>
      <c r="L63" s="734">
        <v>419.54000000000013</v>
      </c>
      <c r="M63" s="734">
        <v>2</v>
      </c>
      <c r="N63" s="735">
        <v>839.08000000000027</v>
      </c>
    </row>
    <row r="64" spans="1:14" ht="14.45" customHeight="1" x14ac:dyDescent="0.2">
      <c r="A64" s="729" t="s">
        <v>586</v>
      </c>
      <c r="B64" s="730" t="s">
        <v>587</v>
      </c>
      <c r="C64" s="731" t="s">
        <v>605</v>
      </c>
      <c r="D64" s="732" t="s">
        <v>606</v>
      </c>
      <c r="E64" s="733">
        <v>50113001</v>
      </c>
      <c r="F64" s="732" t="s">
        <v>629</v>
      </c>
      <c r="G64" s="731" t="s">
        <v>630</v>
      </c>
      <c r="H64" s="731">
        <v>173320</v>
      </c>
      <c r="I64" s="731">
        <v>173320</v>
      </c>
      <c r="J64" s="731" t="s">
        <v>734</v>
      </c>
      <c r="K64" s="731" t="s">
        <v>735</v>
      </c>
      <c r="L64" s="734">
        <v>524.59</v>
      </c>
      <c r="M64" s="734">
        <v>3</v>
      </c>
      <c r="N64" s="735">
        <v>1573.77</v>
      </c>
    </row>
    <row r="65" spans="1:14" ht="14.45" customHeight="1" x14ac:dyDescent="0.2">
      <c r="A65" s="729" t="s">
        <v>586</v>
      </c>
      <c r="B65" s="730" t="s">
        <v>587</v>
      </c>
      <c r="C65" s="731" t="s">
        <v>605</v>
      </c>
      <c r="D65" s="732" t="s">
        <v>606</v>
      </c>
      <c r="E65" s="733">
        <v>50113001</v>
      </c>
      <c r="F65" s="732" t="s">
        <v>629</v>
      </c>
      <c r="G65" s="731" t="s">
        <v>630</v>
      </c>
      <c r="H65" s="731">
        <v>173322</v>
      </c>
      <c r="I65" s="731">
        <v>173322</v>
      </c>
      <c r="J65" s="731" t="s">
        <v>736</v>
      </c>
      <c r="K65" s="731" t="s">
        <v>737</v>
      </c>
      <c r="L65" s="734">
        <v>803.65999999999985</v>
      </c>
      <c r="M65" s="734">
        <v>15</v>
      </c>
      <c r="N65" s="735">
        <v>12054.899999999998</v>
      </c>
    </row>
    <row r="66" spans="1:14" ht="14.45" customHeight="1" x14ac:dyDescent="0.2">
      <c r="A66" s="729" t="s">
        <v>586</v>
      </c>
      <c r="B66" s="730" t="s">
        <v>587</v>
      </c>
      <c r="C66" s="731" t="s">
        <v>605</v>
      </c>
      <c r="D66" s="732" t="s">
        <v>606</v>
      </c>
      <c r="E66" s="733">
        <v>50113001</v>
      </c>
      <c r="F66" s="732" t="s">
        <v>629</v>
      </c>
      <c r="G66" s="731" t="s">
        <v>630</v>
      </c>
      <c r="H66" s="731">
        <v>173367</v>
      </c>
      <c r="I66" s="731">
        <v>173367</v>
      </c>
      <c r="J66" s="731" t="s">
        <v>738</v>
      </c>
      <c r="K66" s="731" t="s">
        <v>739</v>
      </c>
      <c r="L66" s="734">
        <v>1035.6500000000001</v>
      </c>
      <c r="M66" s="734">
        <v>15</v>
      </c>
      <c r="N66" s="735">
        <v>15534.750000000002</v>
      </c>
    </row>
    <row r="67" spans="1:14" ht="14.45" customHeight="1" x14ac:dyDescent="0.2">
      <c r="A67" s="729" t="s">
        <v>586</v>
      </c>
      <c r="B67" s="730" t="s">
        <v>587</v>
      </c>
      <c r="C67" s="731" t="s">
        <v>605</v>
      </c>
      <c r="D67" s="732" t="s">
        <v>606</v>
      </c>
      <c r="E67" s="733">
        <v>50113001</v>
      </c>
      <c r="F67" s="732" t="s">
        <v>629</v>
      </c>
      <c r="G67" s="731" t="s">
        <v>630</v>
      </c>
      <c r="H67" s="731">
        <v>173390</v>
      </c>
      <c r="I67" s="731">
        <v>173390</v>
      </c>
      <c r="J67" s="731" t="s">
        <v>740</v>
      </c>
      <c r="K67" s="731" t="s">
        <v>741</v>
      </c>
      <c r="L67" s="734">
        <v>411.94999999999987</v>
      </c>
      <c r="M67" s="734">
        <v>3</v>
      </c>
      <c r="N67" s="735">
        <v>1235.8499999999997</v>
      </c>
    </row>
    <row r="68" spans="1:14" ht="14.45" customHeight="1" x14ac:dyDescent="0.2">
      <c r="A68" s="729" t="s">
        <v>586</v>
      </c>
      <c r="B68" s="730" t="s">
        <v>587</v>
      </c>
      <c r="C68" s="731" t="s">
        <v>605</v>
      </c>
      <c r="D68" s="732" t="s">
        <v>606</v>
      </c>
      <c r="E68" s="733">
        <v>50113001</v>
      </c>
      <c r="F68" s="732" t="s">
        <v>629</v>
      </c>
      <c r="G68" s="731" t="s">
        <v>630</v>
      </c>
      <c r="H68" s="731">
        <v>173394</v>
      </c>
      <c r="I68" s="731">
        <v>173394</v>
      </c>
      <c r="J68" s="731" t="s">
        <v>742</v>
      </c>
      <c r="K68" s="731" t="s">
        <v>743</v>
      </c>
      <c r="L68" s="734">
        <v>423.72000000000008</v>
      </c>
      <c r="M68" s="734">
        <v>11</v>
      </c>
      <c r="N68" s="735">
        <v>4660.920000000001</v>
      </c>
    </row>
    <row r="69" spans="1:14" ht="14.45" customHeight="1" x14ac:dyDescent="0.2">
      <c r="A69" s="729" t="s">
        <v>586</v>
      </c>
      <c r="B69" s="730" t="s">
        <v>587</v>
      </c>
      <c r="C69" s="731" t="s">
        <v>605</v>
      </c>
      <c r="D69" s="732" t="s">
        <v>606</v>
      </c>
      <c r="E69" s="733">
        <v>50113001</v>
      </c>
      <c r="F69" s="732" t="s">
        <v>629</v>
      </c>
      <c r="G69" s="731" t="s">
        <v>630</v>
      </c>
      <c r="H69" s="731">
        <v>187822</v>
      </c>
      <c r="I69" s="731">
        <v>87822</v>
      </c>
      <c r="J69" s="731" t="s">
        <v>744</v>
      </c>
      <c r="K69" s="731" t="s">
        <v>745</v>
      </c>
      <c r="L69" s="734">
        <v>1322.9131746031749</v>
      </c>
      <c r="M69" s="734">
        <v>63</v>
      </c>
      <c r="N69" s="735">
        <v>83343.530000000013</v>
      </c>
    </row>
    <row r="70" spans="1:14" ht="14.45" customHeight="1" x14ac:dyDescent="0.2">
      <c r="A70" s="729" t="s">
        <v>586</v>
      </c>
      <c r="B70" s="730" t="s">
        <v>587</v>
      </c>
      <c r="C70" s="731" t="s">
        <v>605</v>
      </c>
      <c r="D70" s="732" t="s">
        <v>606</v>
      </c>
      <c r="E70" s="733">
        <v>50113001</v>
      </c>
      <c r="F70" s="732" t="s">
        <v>629</v>
      </c>
      <c r="G70" s="731" t="s">
        <v>329</v>
      </c>
      <c r="H70" s="731">
        <v>105888</v>
      </c>
      <c r="I70" s="731">
        <v>105888</v>
      </c>
      <c r="J70" s="731" t="s">
        <v>746</v>
      </c>
      <c r="K70" s="731" t="s">
        <v>747</v>
      </c>
      <c r="L70" s="734">
        <v>98.15</v>
      </c>
      <c r="M70" s="734">
        <v>1</v>
      </c>
      <c r="N70" s="735">
        <v>98.15</v>
      </c>
    </row>
    <row r="71" spans="1:14" ht="14.45" customHeight="1" x14ac:dyDescent="0.2">
      <c r="A71" s="729" t="s">
        <v>586</v>
      </c>
      <c r="B71" s="730" t="s">
        <v>587</v>
      </c>
      <c r="C71" s="731" t="s">
        <v>605</v>
      </c>
      <c r="D71" s="732" t="s">
        <v>606</v>
      </c>
      <c r="E71" s="733">
        <v>50113001</v>
      </c>
      <c r="F71" s="732" t="s">
        <v>629</v>
      </c>
      <c r="G71" s="731" t="s">
        <v>630</v>
      </c>
      <c r="H71" s="731">
        <v>196303</v>
      </c>
      <c r="I71" s="731">
        <v>96303</v>
      </c>
      <c r="J71" s="731" t="s">
        <v>748</v>
      </c>
      <c r="K71" s="731" t="s">
        <v>749</v>
      </c>
      <c r="L71" s="734">
        <v>69.974999999999994</v>
      </c>
      <c r="M71" s="734">
        <v>4</v>
      </c>
      <c r="N71" s="735">
        <v>279.89999999999998</v>
      </c>
    </row>
    <row r="72" spans="1:14" ht="14.45" customHeight="1" x14ac:dyDescent="0.2">
      <c r="A72" s="729" t="s">
        <v>586</v>
      </c>
      <c r="B72" s="730" t="s">
        <v>587</v>
      </c>
      <c r="C72" s="731" t="s">
        <v>605</v>
      </c>
      <c r="D72" s="732" t="s">
        <v>606</v>
      </c>
      <c r="E72" s="733">
        <v>50113001</v>
      </c>
      <c r="F72" s="732" t="s">
        <v>629</v>
      </c>
      <c r="G72" s="731" t="s">
        <v>630</v>
      </c>
      <c r="H72" s="731">
        <v>188202</v>
      </c>
      <c r="I72" s="731">
        <v>188202</v>
      </c>
      <c r="J72" s="731" t="s">
        <v>750</v>
      </c>
      <c r="K72" s="731" t="s">
        <v>751</v>
      </c>
      <c r="L72" s="734">
        <v>91.45</v>
      </c>
      <c r="M72" s="734">
        <v>2</v>
      </c>
      <c r="N72" s="735">
        <v>182.9</v>
      </c>
    </row>
    <row r="73" spans="1:14" ht="14.45" customHeight="1" x14ac:dyDescent="0.2">
      <c r="A73" s="729" t="s">
        <v>586</v>
      </c>
      <c r="B73" s="730" t="s">
        <v>587</v>
      </c>
      <c r="C73" s="731" t="s">
        <v>605</v>
      </c>
      <c r="D73" s="732" t="s">
        <v>606</v>
      </c>
      <c r="E73" s="733">
        <v>50113001</v>
      </c>
      <c r="F73" s="732" t="s">
        <v>629</v>
      </c>
      <c r="G73" s="731" t="s">
        <v>656</v>
      </c>
      <c r="H73" s="731">
        <v>158659</v>
      </c>
      <c r="I73" s="731">
        <v>58659</v>
      </c>
      <c r="J73" s="731" t="s">
        <v>752</v>
      </c>
      <c r="K73" s="731" t="s">
        <v>753</v>
      </c>
      <c r="L73" s="734">
        <v>54.89</v>
      </c>
      <c r="M73" s="734">
        <v>2</v>
      </c>
      <c r="N73" s="735">
        <v>109.78</v>
      </c>
    </row>
    <row r="74" spans="1:14" ht="14.45" customHeight="1" x14ac:dyDescent="0.2">
      <c r="A74" s="729" t="s">
        <v>586</v>
      </c>
      <c r="B74" s="730" t="s">
        <v>587</v>
      </c>
      <c r="C74" s="731" t="s">
        <v>605</v>
      </c>
      <c r="D74" s="732" t="s">
        <v>606</v>
      </c>
      <c r="E74" s="733">
        <v>50113001</v>
      </c>
      <c r="F74" s="732" t="s">
        <v>629</v>
      </c>
      <c r="G74" s="731" t="s">
        <v>329</v>
      </c>
      <c r="H74" s="731">
        <v>219000</v>
      </c>
      <c r="I74" s="731">
        <v>219000</v>
      </c>
      <c r="J74" s="731" t="s">
        <v>754</v>
      </c>
      <c r="K74" s="731" t="s">
        <v>755</v>
      </c>
      <c r="L74" s="734">
        <v>97.08</v>
      </c>
      <c r="M74" s="734">
        <v>1</v>
      </c>
      <c r="N74" s="735">
        <v>97.08</v>
      </c>
    </row>
    <row r="75" spans="1:14" ht="14.45" customHeight="1" x14ac:dyDescent="0.2">
      <c r="A75" s="729" t="s">
        <v>586</v>
      </c>
      <c r="B75" s="730" t="s">
        <v>587</v>
      </c>
      <c r="C75" s="731" t="s">
        <v>605</v>
      </c>
      <c r="D75" s="732" t="s">
        <v>606</v>
      </c>
      <c r="E75" s="733">
        <v>50113001</v>
      </c>
      <c r="F75" s="732" t="s">
        <v>629</v>
      </c>
      <c r="G75" s="731" t="s">
        <v>329</v>
      </c>
      <c r="H75" s="731">
        <v>220590</v>
      </c>
      <c r="I75" s="731">
        <v>220590</v>
      </c>
      <c r="J75" s="731" t="s">
        <v>756</v>
      </c>
      <c r="K75" s="731" t="s">
        <v>757</v>
      </c>
      <c r="L75" s="734">
        <v>297.51</v>
      </c>
      <c r="M75" s="734">
        <v>1</v>
      </c>
      <c r="N75" s="735">
        <v>297.51</v>
      </c>
    </row>
    <row r="76" spans="1:14" ht="14.45" customHeight="1" x14ac:dyDescent="0.2">
      <c r="A76" s="729" t="s">
        <v>586</v>
      </c>
      <c r="B76" s="730" t="s">
        <v>587</v>
      </c>
      <c r="C76" s="731" t="s">
        <v>605</v>
      </c>
      <c r="D76" s="732" t="s">
        <v>606</v>
      </c>
      <c r="E76" s="733">
        <v>50113001</v>
      </c>
      <c r="F76" s="732" t="s">
        <v>629</v>
      </c>
      <c r="G76" s="731" t="s">
        <v>630</v>
      </c>
      <c r="H76" s="731">
        <v>243864</v>
      </c>
      <c r="I76" s="731">
        <v>243864</v>
      </c>
      <c r="J76" s="731" t="s">
        <v>758</v>
      </c>
      <c r="K76" s="731" t="s">
        <v>759</v>
      </c>
      <c r="L76" s="734">
        <v>65.65000000000002</v>
      </c>
      <c r="M76" s="734">
        <v>9</v>
      </c>
      <c r="N76" s="735">
        <v>590.85000000000014</v>
      </c>
    </row>
    <row r="77" spans="1:14" ht="14.45" customHeight="1" x14ac:dyDescent="0.2">
      <c r="A77" s="729" t="s">
        <v>586</v>
      </c>
      <c r="B77" s="730" t="s">
        <v>587</v>
      </c>
      <c r="C77" s="731" t="s">
        <v>605</v>
      </c>
      <c r="D77" s="732" t="s">
        <v>606</v>
      </c>
      <c r="E77" s="733">
        <v>50113001</v>
      </c>
      <c r="F77" s="732" t="s">
        <v>629</v>
      </c>
      <c r="G77" s="731" t="s">
        <v>630</v>
      </c>
      <c r="H77" s="731">
        <v>243863</v>
      </c>
      <c r="I77" s="731">
        <v>243863</v>
      </c>
      <c r="J77" s="731" t="s">
        <v>758</v>
      </c>
      <c r="K77" s="731" t="s">
        <v>760</v>
      </c>
      <c r="L77" s="734">
        <v>57.530000000000008</v>
      </c>
      <c r="M77" s="734">
        <v>5</v>
      </c>
      <c r="N77" s="735">
        <v>287.65000000000003</v>
      </c>
    </row>
    <row r="78" spans="1:14" ht="14.45" customHeight="1" x14ac:dyDescent="0.2">
      <c r="A78" s="729" t="s">
        <v>586</v>
      </c>
      <c r="B78" s="730" t="s">
        <v>587</v>
      </c>
      <c r="C78" s="731" t="s">
        <v>605</v>
      </c>
      <c r="D78" s="732" t="s">
        <v>606</v>
      </c>
      <c r="E78" s="733">
        <v>50113001</v>
      </c>
      <c r="F78" s="732" t="s">
        <v>629</v>
      </c>
      <c r="G78" s="731" t="s">
        <v>630</v>
      </c>
      <c r="H78" s="731">
        <v>192351</v>
      </c>
      <c r="I78" s="731">
        <v>92351</v>
      </c>
      <c r="J78" s="731" t="s">
        <v>761</v>
      </c>
      <c r="K78" s="731" t="s">
        <v>762</v>
      </c>
      <c r="L78" s="734">
        <v>86.22</v>
      </c>
      <c r="M78" s="734">
        <v>31</v>
      </c>
      <c r="N78" s="735">
        <v>2672.82</v>
      </c>
    </row>
    <row r="79" spans="1:14" ht="14.45" customHeight="1" x14ac:dyDescent="0.2">
      <c r="A79" s="729" t="s">
        <v>586</v>
      </c>
      <c r="B79" s="730" t="s">
        <v>587</v>
      </c>
      <c r="C79" s="731" t="s">
        <v>605</v>
      </c>
      <c r="D79" s="732" t="s">
        <v>606</v>
      </c>
      <c r="E79" s="733">
        <v>50113001</v>
      </c>
      <c r="F79" s="732" t="s">
        <v>629</v>
      </c>
      <c r="G79" s="731" t="s">
        <v>630</v>
      </c>
      <c r="H79" s="731">
        <v>132992</v>
      </c>
      <c r="I79" s="731">
        <v>32992</v>
      </c>
      <c r="J79" s="731" t="s">
        <v>763</v>
      </c>
      <c r="K79" s="731" t="s">
        <v>764</v>
      </c>
      <c r="L79" s="734">
        <v>108.39000000000001</v>
      </c>
      <c r="M79" s="734">
        <v>30</v>
      </c>
      <c r="N79" s="735">
        <v>3251.7000000000003</v>
      </c>
    </row>
    <row r="80" spans="1:14" ht="14.45" customHeight="1" x14ac:dyDescent="0.2">
      <c r="A80" s="729" t="s">
        <v>586</v>
      </c>
      <c r="B80" s="730" t="s">
        <v>587</v>
      </c>
      <c r="C80" s="731" t="s">
        <v>605</v>
      </c>
      <c r="D80" s="732" t="s">
        <v>606</v>
      </c>
      <c r="E80" s="733">
        <v>50113001</v>
      </c>
      <c r="F80" s="732" t="s">
        <v>629</v>
      </c>
      <c r="G80" s="731" t="s">
        <v>630</v>
      </c>
      <c r="H80" s="731">
        <v>112895</v>
      </c>
      <c r="I80" s="731">
        <v>12895</v>
      </c>
      <c r="J80" s="731" t="s">
        <v>765</v>
      </c>
      <c r="K80" s="731" t="s">
        <v>766</v>
      </c>
      <c r="L80" s="734">
        <v>106.45999999999997</v>
      </c>
      <c r="M80" s="734">
        <v>1</v>
      </c>
      <c r="N80" s="735">
        <v>106.45999999999997</v>
      </c>
    </row>
    <row r="81" spans="1:14" ht="14.45" customHeight="1" x14ac:dyDescent="0.2">
      <c r="A81" s="729" t="s">
        <v>586</v>
      </c>
      <c r="B81" s="730" t="s">
        <v>587</v>
      </c>
      <c r="C81" s="731" t="s">
        <v>605</v>
      </c>
      <c r="D81" s="732" t="s">
        <v>606</v>
      </c>
      <c r="E81" s="733">
        <v>50113001</v>
      </c>
      <c r="F81" s="732" t="s">
        <v>629</v>
      </c>
      <c r="G81" s="731" t="s">
        <v>630</v>
      </c>
      <c r="H81" s="731">
        <v>140274</v>
      </c>
      <c r="I81" s="731">
        <v>40274</v>
      </c>
      <c r="J81" s="731" t="s">
        <v>767</v>
      </c>
      <c r="K81" s="731" t="s">
        <v>768</v>
      </c>
      <c r="L81" s="734">
        <v>87.47</v>
      </c>
      <c r="M81" s="734">
        <v>1</v>
      </c>
      <c r="N81" s="735">
        <v>87.47</v>
      </c>
    </row>
    <row r="82" spans="1:14" ht="14.45" customHeight="1" x14ac:dyDescent="0.2">
      <c r="A82" s="729" t="s">
        <v>586</v>
      </c>
      <c r="B82" s="730" t="s">
        <v>587</v>
      </c>
      <c r="C82" s="731" t="s">
        <v>605</v>
      </c>
      <c r="D82" s="732" t="s">
        <v>606</v>
      </c>
      <c r="E82" s="733">
        <v>50113001</v>
      </c>
      <c r="F82" s="732" t="s">
        <v>629</v>
      </c>
      <c r="G82" s="731" t="s">
        <v>630</v>
      </c>
      <c r="H82" s="731">
        <v>119757</v>
      </c>
      <c r="I82" s="731">
        <v>19757</v>
      </c>
      <c r="J82" s="731" t="s">
        <v>769</v>
      </c>
      <c r="K82" s="731" t="s">
        <v>770</v>
      </c>
      <c r="L82" s="734">
        <v>71.72</v>
      </c>
      <c r="M82" s="734">
        <v>1</v>
      </c>
      <c r="N82" s="735">
        <v>71.72</v>
      </c>
    </row>
    <row r="83" spans="1:14" ht="14.45" customHeight="1" x14ac:dyDescent="0.2">
      <c r="A83" s="729" t="s">
        <v>586</v>
      </c>
      <c r="B83" s="730" t="s">
        <v>587</v>
      </c>
      <c r="C83" s="731" t="s">
        <v>605</v>
      </c>
      <c r="D83" s="732" t="s">
        <v>606</v>
      </c>
      <c r="E83" s="733">
        <v>50113001</v>
      </c>
      <c r="F83" s="732" t="s">
        <v>629</v>
      </c>
      <c r="G83" s="731" t="s">
        <v>630</v>
      </c>
      <c r="H83" s="731">
        <v>117166</v>
      </c>
      <c r="I83" s="731">
        <v>17166</v>
      </c>
      <c r="J83" s="731" t="s">
        <v>771</v>
      </c>
      <c r="K83" s="731" t="s">
        <v>772</v>
      </c>
      <c r="L83" s="734">
        <v>80.939999999999969</v>
      </c>
      <c r="M83" s="734">
        <v>2</v>
      </c>
      <c r="N83" s="735">
        <v>161.87999999999994</v>
      </c>
    </row>
    <row r="84" spans="1:14" ht="14.45" customHeight="1" x14ac:dyDescent="0.2">
      <c r="A84" s="729" t="s">
        <v>586</v>
      </c>
      <c r="B84" s="730" t="s">
        <v>587</v>
      </c>
      <c r="C84" s="731" t="s">
        <v>605</v>
      </c>
      <c r="D84" s="732" t="s">
        <v>606</v>
      </c>
      <c r="E84" s="733">
        <v>50113001</v>
      </c>
      <c r="F84" s="732" t="s">
        <v>629</v>
      </c>
      <c r="G84" s="731" t="s">
        <v>630</v>
      </c>
      <c r="H84" s="731">
        <v>159714</v>
      </c>
      <c r="I84" s="731">
        <v>59714</v>
      </c>
      <c r="J84" s="731" t="s">
        <v>773</v>
      </c>
      <c r="K84" s="731" t="s">
        <v>774</v>
      </c>
      <c r="L84" s="734">
        <v>133.22000000000003</v>
      </c>
      <c r="M84" s="734">
        <v>2</v>
      </c>
      <c r="N84" s="735">
        <v>266.44000000000005</v>
      </c>
    </row>
    <row r="85" spans="1:14" ht="14.45" customHeight="1" x14ac:dyDescent="0.2">
      <c r="A85" s="729" t="s">
        <v>586</v>
      </c>
      <c r="B85" s="730" t="s">
        <v>587</v>
      </c>
      <c r="C85" s="731" t="s">
        <v>605</v>
      </c>
      <c r="D85" s="732" t="s">
        <v>606</v>
      </c>
      <c r="E85" s="733">
        <v>50113001</v>
      </c>
      <c r="F85" s="732" t="s">
        <v>629</v>
      </c>
      <c r="G85" s="731" t="s">
        <v>630</v>
      </c>
      <c r="H85" s="731">
        <v>176496</v>
      </c>
      <c r="I85" s="731">
        <v>76496</v>
      </c>
      <c r="J85" s="731" t="s">
        <v>775</v>
      </c>
      <c r="K85" s="731" t="s">
        <v>776</v>
      </c>
      <c r="L85" s="734">
        <v>125.43000000000006</v>
      </c>
      <c r="M85" s="734">
        <v>615</v>
      </c>
      <c r="N85" s="735">
        <v>77139.450000000041</v>
      </c>
    </row>
    <row r="86" spans="1:14" ht="14.45" customHeight="1" x14ac:dyDescent="0.2">
      <c r="A86" s="729" t="s">
        <v>586</v>
      </c>
      <c r="B86" s="730" t="s">
        <v>587</v>
      </c>
      <c r="C86" s="731" t="s">
        <v>605</v>
      </c>
      <c r="D86" s="732" t="s">
        <v>606</v>
      </c>
      <c r="E86" s="733">
        <v>50113001</v>
      </c>
      <c r="F86" s="732" t="s">
        <v>629</v>
      </c>
      <c r="G86" s="731" t="s">
        <v>630</v>
      </c>
      <c r="H86" s="731">
        <v>102679</v>
      </c>
      <c r="I86" s="731">
        <v>2679</v>
      </c>
      <c r="J86" s="731" t="s">
        <v>777</v>
      </c>
      <c r="K86" s="731" t="s">
        <v>778</v>
      </c>
      <c r="L86" s="734">
        <v>164.48000000000002</v>
      </c>
      <c r="M86" s="734">
        <v>1</v>
      </c>
      <c r="N86" s="735">
        <v>164.48000000000002</v>
      </c>
    </row>
    <row r="87" spans="1:14" ht="14.45" customHeight="1" x14ac:dyDescent="0.2">
      <c r="A87" s="729" t="s">
        <v>586</v>
      </c>
      <c r="B87" s="730" t="s">
        <v>587</v>
      </c>
      <c r="C87" s="731" t="s">
        <v>605</v>
      </c>
      <c r="D87" s="732" t="s">
        <v>606</v>
      </c>
      <c r="E87" s="733">
        <v>50113001</v>
      </c>
      <c r="F87" s="732" t="s">
        <v>629</v>
      </c>
      <c r="G87" s="731" t="s">
        <v>630</v>
      </c>
      <c r="H87" s="731">
        <v>162320</v>
      </c>
      <c r="I87" s="731">
        <v>62320</v>
      </c>
      <c r="J87" s="731" t="s">
        <v>779</v>
      </c>
      <c r="K87" s="731" t="s">
        <v>780</v>
      </c>
      <c r="L87" s="734">
        <v>81.569473684210507</v>
      </c>
      <c r="M87" s="734">
        <v>19</v>
      </c>
      <c r="N87" s="735">
        <v>1549.8199999999997</v>
      </c>
    </row>
    <row r="88" spans="1:14" ht="14.45" customHeight="1" x14ac:dyDescent="0.2">
      <c r="A88" s="729" t="s">
        <v>586</v>
      </c>
      <c r="B88" s="730" t="s">
        <v>587</v>
      </c>
      <c r="C88" s="731" t="s">
        <v>605</v>
      </c>
      <c r="D88" s="732" t="s">
        <v>606</v>
      </c>
      <c r="E88" s="733">
        <v>50113001</v>
      </c>
      <c r="F88" s="732" t="s">
        <v>629</v>
      </c>
      <c r="G88" s="731" t="s">
        <v>630</v>
      </c>
      <c r="H88" s="731">
        <v>162317</v>
      </c>
      <c r="I88" s="731">
        <v>62317</v>
      </c>
      <c r="J88" s="731" t="s">
        <v>781</v>
      </c>
      <c r="K88" s="731" t="s">
        <v>782</v>
      </c>
      <c r="L88" s="734">
        <v>442.89999999999992</v>
      </c>
      <c r="M88" s="734">
        <v>6</v>
      </c>
      <c r="N88" s="735">
        <v>2657.3999999999996</v>
      </c>
    </row>
    <row r="89" spans="1:14" ht="14.45" customHeight="1" x14ac:dyDescent="0.2">
      <c r="A89" s="729" t="s">
        <v>586</v>
      </c>
      <c r="B89" s="730" t="s">
        <v>587</v>
      </c>
      <c r="C89" s="731" t="s">
        <v>605</v>
      </c>
      <c r="D89" s="732" t="s">
        <v>606</v>
      </c>
      <c r="E89" s="733">
        <v>50113001</v>
      </c>
      <c r="F89" s="732" t="s">
        <v>629</v>
      </c>
      <c r="G89" s="731" t="s">
        <v>656</v>
      </c>
      <c r="H89" s="731">
        <v>231703</v>
      </c>
      <c r="I89" s="731">
        <v>231703</v>
      </c>
      <c r="J89" s="731" t="s">
        <v>783</v>
      </c>
      <c r="K89" s="731" t="s">
        <v>784</v>
      </c>
      <c r="L89" s="734">
        <v>88.339999497234174</v>
      </c>
      <c r="M89" s="734">
        <v>218</v>
      </c>
      <c r="N89" s="735">
        <v>19258.119890397051</v>
      </c>
    </row>
    <row r="90" spans="1:14" ht="14.45" customHeight="1" x14ac:dyDescent="0.2">
      <c r="A90" s="729" t="s">
        <v>586</v>
      </c>
      <c r="B90" s="730" t="s">
        <v>587</v>
      </c>
      <c r="C90" s="731" t="s">
        <v>605</v>
      </c>
      <c r="D90" s="732" t="s">
        <v>606</v>
      </c>
      <c r="E90" s="733">
        <v>50113001</v>
      </c>
      <c r="F90" s="732" t="s">
        <v>629</v>
      </c>
      <c r="G90" s="731" t="s">
        <v>656</v>
      </c>
      <c r="H90" s="731">
        <v>231688</v>
      </c>
      <c r="I90" s="731">
        <v>231688</v>
      </c>
      <c r="J90" s="731" t="s">
        <v>785</v>
      </c>
      <c r="K90" s="731" t="s">
        <v>786</v>
      </c>
      <c r="L90" s="734">
        <v>97.360000000000028</v>
      </c>
      <c r="M90" s="734">
        <v>1</v>
      </c>
      <c r="N90" s="735">
        <v>97.360000000000028</v>
      </c>
    </row>
    <row r="91" spans="1:14" ht="14.45" customHeight="1" x14ac:dyDescent="0.2">
      <c r="A91" s="729" t="s">
        <v>586</v>
      </c>
      <c r="B91" s="730" t="s">
        <v>587</v>
      </c>
      <c r="C91" s="731" t="s">
        <v>605</v>
      </c>
      <c r="D91" s="732" t="s">
        <v>606</v>
      </c>
      <c r="E91" s="733">
        <v>50113001</v>
      </c>
      <c r="F91" s="732" t="s">
        <v>629</v>
      </c>
      <c r="G91" s="731" t="s">
        <v>656</v>
      </c>
      <c r="H91" s="731">
        <v>231697</v>
      </c>
      <c r="I91" s="731">
        <v>231697</v>
      </c>
      <c r="J91" s="731" t="s">
        <v>787</v>
      </c>
      <c r="K91" s="731" t="s">
        <v>788</v>
      </c>
      <c r="L91" s="734">
        <v>72.259999999999991</v>
      </c>
      <c r="M91" s="734">
        <v>2</v>
      </c>
      <c r="N91" s="735">
        <v>144.51999999999998</v>
      </c>
    </row>
    <row r="92" spans="1:14" ht="14.45" customHeight="1" x14ac:dyDescent="0.2">
      <c r="A92" s="729" t="s">
        <v>586</v>
      </c>
      <c r="B92" s="730" t="s">
        <v>587</v>
      </c>
      <c r="C92" s="731" t="s">
        <v>605</v>
      </c>
      <c r="D92" s="732" t="s">
        <v>606</v>
      </c>
      <c r="E92" s="733">
        <v>50113001</v>
      </c>
      <c r="F92" s="732" t="s">
        <v>629</v>
      </c>
      <c r="G92" s="731" t="s">
        <v>656</v>
      </c>
      <c r="H92" s="731">
        <v>231701</v>
      </c>
      <c r="I92" s="731">
        <v>231701</v>
      </c>
      <c r="J92" s="731" t="s">
        <v>787</v>
      </c>
      <c r="K92" s="731" t="s">
        <v>789</v>
      </c>
      <c r="L92" s="734">
        <v>93.78</v>
      </c>
      <c r="M92" s="734">
        <v>2</v>
      </c>
      <c r="N92" s="735">
        <v>187.56</v>
      </c>
    </row>
    <row r="93" spans="1:14" ht="14.45" customHeight="1" x14ac:dyDescent="0.2">
      <c r="A93" s="729" t="s">
        <v>586</v>
      </c>
      <c r="B93" s="730" t="s">
        <v>587</v>
      </c>
      <c r="C93" s="731" t="s">
        <v>605</v>
      </c>
      <c r="D93" s="732" t="s">
        <v>606</v>
      </c>
      <c r="E93" s="733">
        <v>50113001</v>
      </c>
      <c r="F93" s="732" t="s">
        <v>629</v>
      </c>
      <c r="G93" s="731" t="s">
        <v>656</v>
      </c>
      <c r="H93" s="731">
        <v>231702</v>
      </c>
      <c r="I93" s="731">
        <v>231702</v>
      </c>
      <c r="J93" s="731" t="s">
        <v>787</v>
      </c>
      <c r="K93" s="731" t="s">
        <v>790</v>
      </c>
      <c r="L93" s="734">
        <v>249.59000000000006</v>
      </c>
      <c r="M93" s="734">
        <v>1</v>
      </c>
      <c r="N93" s="735">
        <v>249.59000000000006</v>
      </c>
    </row>
    <row r="94" spans="1:14" ht="14.45" customHeight="1" x14ac:dyDescent="0.2">
      <c r="A94" s="729" t="s">
        <v>586</v>
      </c>
      <c r="B94" s="730" t="s">
        <v>587</v>
      </c>
      <c r="C94" s="731" t="s">
        <v>605</v>
      </c>
      <c r="D94" s="732" t="s">
        <v>606</v>
      </c>
      <c r="E94" s="733">
        <v>50113001</v>
      </c>
      <c r="F94" s="732" t="s">
        <v>629</v>
      </c>
      <c r="G94" s="731" t="s">
        <v>656</v>
      </c>
      <c r="H94" s="731">
        <v>188616</v>
      </c>
      <c r="I94" s="731">
        <v>188616</v>
      </c>
      <c r="J94" s="731" t="s">
        <v>791</v>
      </c>
      <c r="K94" s="731" t="s">
        <v>792</v>
      </c>
      <c r="L94" s="734">
        <v>174.23</v>
      </c>
      <c r="M94" s="734">
        <v>1</v>
      </c>
      <c r="N94" s="735">
        <v>174.23</v>
      </c>
    </row>
    <row r="95" spans="1:14" ht="14.45" customHeight="1" x14ac:dyDescent="0.2">
      <c r="A95" s="729" t="s">
        <v>586</v>
      </c>
      <c r="B95" s="730" t="s">
        <v>587</v>
      </c>
      <c r="C95" s="731" t="s">
        <v>605</v>
      </c>
      <c r="D95" s="732" t="s">
        <v>606</v>
      </c>
      <c r="E95" s="733">
        <v>50113001</v>
      </c>
      <c r="F95" s="732" t="s">
        <v>629</v>
      </c>
      <c r="G95" s="731" t="s">
        <v>329</v>
      </c>
      <c r="H95" s="731">
        <v>241529</v>
      </c>
      <c r="I95" s="731">
        <v>241529</v>
      </c>
      <c r="J95" s="731" t="s">
        <v>793</v>
      </c>
      <c r="K95" s="731" t="s">
        <v>794</v>
      </c>
      <c r="L95" s="734">
        <v>392.31999999999994</v>
      </c>
      <c r="M95" s="734">
        <v>1</v>
      </c>
      <c r="N95" s="735">
        <v>392.31999999999994</v>
      </c>
    </row>
    <row r="96" spans="1:14" ht="14.45" customHeight="1" x14ac:dyDescent="0.2">
      <c r="A96" s="729" t="s">
        <v>586</v>
      </c>
      <c r="B96" s="730" t="s">
        <v>587</v>
      </c>
      <c r="C96" s="731" t="s">
        <v>605</v>
      </c>
      <c r="D96" s="732" t="s">
        <v>606</v>
      </c>
      <c r="E96" s="733">
        <v>50113001</v>
      </c>
      <c r="F96" s="732" t="s">
        <v>629</v>
      </c>
      <c r="G96" s="731" t="s">
        <v>630</v>
      </c>
      <c r="H96" s="731">
        <v>191729</v>
      </c>
      <c r="I96" s="731">
        <v>191729</v>
      </c>
      <c r="J96" s="731" t="s">
        <v>795</v>
      </c>
      <c r="K96" s="731" t="s">
        <v>796</v>
      </c>
      <c r="L96" s="734">
        <v>88.34</v>
      </c>
      <c r="M96" s="734">
        <v>1</v>
      </c>
      <c r="N96" s="735">
        <v>88.34</v>
      </c>
    </row>
    <row r="97" spans="1:14" ht="14.45" customHeight="1" x14ac:dyDescent="0.2">
      <c r="A97" s="729" t="s">
        <v>586</v>
      </c>
      <c r="B97" s="730" t="s">
        <v>587</v>
      </c>
      <c r="C97" s="731" t="s">
        <v>605</v>
      </c>
      <c r="D97" s="732" t="s">
        <v>606</v>
      </c>
      <c r="E97" s="733">
        <v>50113001</v>
      </c>
      <c r="F97" s="732" t="s">
        <v>629</v>
      </c>
      <c r="G97" s="731" t="s">
        <v>630</v>
      </c>
      <c r="H97" s="731">
        <v>191730</v>
      </c>
      <c r="I97" s="731">
        <v>191730</v>
      </c>
      <c r="J97" s="731" t="s">
        <v>795</v>
      </c>
      <c r="K97" s="731" t="s">
        <v>797</v>
      </c>
      <c r="L97" s="734">
        <v>227.70000000000005</v>
      </c>
      <c r="M97" s="734">
        <v>1</v>
      </c>
      <c r="N97" s="735">
        <v>227.70000000000005</v>
      </c>
    </row>
    <row r="98" spans="1:14" ht="14.45" customHeight="1" x14ac:dyDescent="0.2">
      <c r="A98" s="729" t="s">
        <v>586</v>
      </c>
      <c r="B98" s="730" t="s">
        <v>587</v>
      </c>
      <c r="C98" s="731" t="s">
        <v>605</v>
      </c>
      <c r="D98" s="732" t="s">
        <v>606</v>
      </c>
      <c r="E98" s="733">
        <v>50113001</v>
      </c>
      <c r="F98" s="732" t="s">
        <v>629</v>
      </c>
      <c r="G98" s="731" t="s">
        <v>630</v>
      </c>
      <c r="H98" s="731">
        <v>991568</v>
      </c>
      <c r="I98" s="731">
        <v>0</v>
      </c>
      <c r="J98" s="731" t="s">
        <v>798</v>
      </c>
      <c r="K98" s="731" t="s">
        <v>329</v>
      </c>
      <c r="L98" s="734">
        <v>242.82</v>
      </c>
      <c r="M98" s="734">
        <v>1</v>
      </c>
      <c r="N98" s="735">
        <v>242.82</v>
      </c>
    </row>
    <row r="99" spans="1:14" ht="14.45" customHeight="1" x14ac:dyDescent="0.2">
      <c r="A99" s="729" t="s">
        <v>586</v>
      </c>
      <c r="B99" s="730" t="s">
        <v>587</v>
      </c>
      <c r="C99" s="731" t="s">
        <v>605</v>
      </c>
      <c r="D99" s="732" t="s">
        <v>606</v>
      </c>
      <c r="E99" s="733">
        <v>50113001</v>
      </c>
      <c r="F99" s="732" t="s">
        <v>629</v>
      </c>
      <c r="G99" s="731" t="s">
        <v>630</v>
      </c>
      <c r="H99" s="731">
        <v>993603</v>
      </c>
      <c r="I99" s="731">
        <v>0</v>
      </c>
      <c r="J99" s="731" t="s">
        <v>799</v>
      </c>
      <c r="K99" s="731" t="s">
        <v>329</v>
      </c>
      <c r="L99" s="734">
        <v>238.03</v>
      </c>
      <c r="M99" s="734">
        <v>119</v>
      </c>
      <c r="N99" s="735">
        <v>28325.57</v>
      </c>
    </row>
    <row r="100" spans="1:14" ht="14.45" customHeight="1" x14ac:dyDescent="0.2">
      <c r="A100" s="729" t="s">
        <v>586</v>
      </c>
      <c r="B100" s="730" t="s">
        <v>587</v>
      </c>
      <c r="C100" s="731" t="s">
        <v>605</v>
      </c>
      <c r="D100" s="732" t="s">
        <v>606</v>
      </c>
      <c r="E100" s="733">
        <v>50113001</v>
      </c>
      <c r="F100" s="732" t="s">
        <v>629</v>
      </c>
      <c r="G100" s="731" t="s">
        <v>630</v>
      </c>
      <c r="H100" s="731">
        <v>241307</v>
      </c>
      <c r="I100" s="731">
        <v>241307</v>
      </c>
      <c r="J100" s="731" t="s">
        <v>800</v>
      </c>
      <c r="K100" s="731" t="s">
        <v>801</v>
      </c>
      <c r="L100" s="734">
        <v>102.56666666666666</v>
      </c>
      <c r="M100" s="734">
        <v>3</v>
      </c>
      <c r="N100" s="735">
        <v>307.7</v>
      </c>
    </row>
    <row r="101" spans="1:14" ht="14.45" customHeight="1" x14ac:dyDescent="0.2">
      <c r="A101" s="729" t="s">
        <v>586</v>
      </c>
      <c r="B101" s="730" t="s">
        <v>587</v>
      </c>
      <c r="C101" s="731" t="s">
        <v>605</v>
      </c>
      <c r="D101" s="732" t="s">
        <v>606</v>
      </c>
      <c r="E101" s="733">
        <v>50113001</v>
      </c>
      <c r="F101" s="732" t="s">
        <v>629</v>
      </c>
      <c r="G101" s="731" t="s">
        <v>656</v>
      </c>
      <c r="H101" s="731">
        <v>233600</v>
      </c>
      <c r="I101" s="731">
        <v>233600</v>
      </c>
      <c r="J101" s="731" t="s">
        <v>802</v>
      </c>
      <c r="K101" s="731" t="s">
        <v>803</v>
      </c>
      <c r="L101" s="734">
        <v>52.220000000000006</v>
      </c>
      <c r="M101" s="734">
        <v>2</v>
      </c>
      <c r="N101" s="735">
        <v>104.44000000000001</v>
      </c>
    </row>
    <row r="102" spans="1:14" ht="14.45" customHeight="1" x14ac:dyDescent="0.2">
      <c r="A102" s="729" t="s">
        <v>586</v>
      </c>
      <c r="B102" s="730" t="s">
        <v>587</v>
      </c>
      <c r="C102" s="731" t="s">
        <v>605</v>
      </c>
      <c r="D102" s="732" t="s">
        <v>606</v>
      </c>
      <c r="E102" s="733">
        <v>50113001</v>
      </c>
      <c r="F102" s="732" t="s">
        <v>629</v>
      </c>
      <c r="G102" s="731" t="s">
        <v>656</v>
      </c>
      <c r="H102" s="731">
        <v>233579</v>
      </c>
      <c r="I102" s="731">
        <v>233579</v>
      </c>
      <c r="J102" s="731" t="s">
        <v>804</v>
      </c>
      <c r="K102" s="731" t="s">
        <v>805</v>
      </c>
      <c r="L102" s="734">
        <v>26.109999999999992</v>
      </c>
      <c r="M102" s="734">
        <v>1</v>
      </c>
      <c r="N102" s="735">
        <v>26.109999999999992</v>
      </c>
    </row>
    <row r="103" spans="1:14" ht="14.45" customHeight="1" x14ac:dyDescent="0.2">
      <c r="A103" s="729" t="s">
        <v>586</v>
      </c>
      <c r="B103" s="730" t="s">
        <v>587</v>
      </c>
      <c r="C103" s="731" t="s">
        <v>605</v>
      </c>
      <c r="D103" s="732" t="s">
        <v>606</v>
      </c>
      <c r="E103" s="733">
        <v>50113001</v>
      </c>
      <c r="F103" s="732" t="s">
        <v>629</v>
      </c>
      <c r="G103" s="731" t="s">
        <v>656</v>
      </c>
      <c r="H103" s="731">
        <v>233584</v>
      </c>
      <c r="I103" s="731">
        <v>233584</v>
      </c>
      <c r="J103" s="731" t="s">
        <v>804</v>
      </c>
      <c r="K103" s="731" t="s">
        <v>806</v>
      </c>
      <c r="L103" s="734">
        <v>87.020000960705573</v>
      </c>
      <c r="M103" s="734">
        <v>1</v>
      </c>
      <c r="N103" s="735">
        <v>87.020000960705573</v>
      </c>
    </row>
    <row r="104" spans="1:14" ht="14.45" customHeight="1" x14ac:dyDescent="0.2">
      <c r="A104" s="729" t="s">
        <v>586</v>
      </c>
      <c r="B104" s="730" t="s">
        <v>587</v>
      </c>
      <c r="C104" s="731" t="s">
        <v>605</v>
      </c>
      <c r="D104" s="732" t="s">
        <v>606</v>
      </c>
      <c r="E104" s="733">
        <v>50113001</v>
      </c>
      <c r="F104" s="732" t="s">
        <v>629</v>
      </c>
      <c r="G104" s="731" t="s">
        <v>630</v>
      </c>
      <c r="H104" s="731">
        <v>231857</v>
      </c>
      <c r="I104" s="731">
        <v>231857</v>
      </c>
      <c r="J104" s="731" t="s">
        <v>807</v>
      </c>
      <c r="K104" s="731" t="s">
        <v>760</v>
      </c>
      <c r="L104" s="734">
        <v>189.53000000000003</v>
      </c>
      <c r="M104" s="734">
        <v>5</v>
      </c>
      <c r="N104" s="735">
        <v>947.65000000000009</v>
      </c>
    </row>
    <row r="105" spans="1:14" ht="14.45" customHeight="1" x14ac:dyDescent="0.2">
      <c r="A105" s="729" t="s">
        <v>586</v>
      </c>
      <c r="B105" s="730" t="s">
        <v>587</v>
      </c>
      <c r="C105" s="731" t="s">
        <v>605</v>
      </c>
      <c r="D105" s="732" t="s">
        <v>606</v>
      </c>
      <c r="E105" s="733">
        <v>50113001</v>
      </c>
      <c r="F105" s="732" t="s">
        <v>629</v>
      </c>
      <c r="G105" s="731" t="s">
        <v>630</v>
      </c>
      <c r="H105" s="731">
        <v>210203</v>
      </c>
      <c r="I105" s="731">
        <v>210203</v>
      </c>
      <c r="J105" s="731" t="s">
        <v>808</v>
      </c>
      <c r="K105" s="731" t="s">
        <v>809</v>
      </c>
      <c r="L105" s="734">
        <v>1149.5299999999997</v>
      </c>
      <c r="M105" s="734">
        <v>1</v>
      </c>
      <c r="N105" s="735">
        <v>1149.5299999999997</v>
      </c>
    </row>
    <row r="106" spans="1:14" ht="14.45" customHeight="1" x14ac:dyDescent="0.2">
      <c r="A106" s="729" t="s">
        <v>586</v>
      </c>
      <c r="B106" s="730" t="s">
        <v>587</v>
      </c>
      <c r="C106" s="731" t="s">
        <v>605</v>
      </c>
      <c r="D106" s="732" t="s">
        <v>606</v>
      </c>
      <c r="E106" s="733">
        <v>50113001</v>
      </c>
      <c r="F106" s="732" t="s">
        <v>629</v>
      </c>
      <c r="G106" s="731" t="s">
        <v>630</v>
      </c>
      <c r="H106" s="731">
        <v>194726</v>
      </c>
      <c r="I106" s="731">
        <v>194726</v>
      </c>
      <c r="J106" s="731" t="s">
        <v>810</v>
      </c>
      <c r="K106" s="731" t="s">
        <v>811</v>
      </c>
      <c r="L106" s="734">
        <v>567.39999999999986</v>
      </c>
      <c r="M106" s="734">
        <v>1</v>
      </c>
      <c r="N106" s="735">
        <v>567.39999999999986</v>
      </c>
    </row>
    <row r="107" spans="1:14" ht="14.45" customHeight="1" x14ac:dyDescent="0.2">
      <c r="A107" s="729" t="s">
        <v>586</v>
      </c>
      <c r="B107" s="730" t="s">
        <v>587</v>
      </c>
      <c r="C107" s="731" t="s">
        <v>605</v>
      </c>
      <c r="D107" s="732" t="s">
        <v>606</v>
      </c>
      <c r="E107" s="733">
        <v>50113001</v>
      </c>
      <c r="F107" s="732" t="s">
        <v>629</v>
      </c>
      <c r="G107" s="731" t="s">
        <v>630</v>
      </c>
      <c r="H107" s="731">
        <v>159392</v>
      </c>
      <c r="I107" s="731">
        <v>59392</v>
      </c>
      <c r="J107" s="731" t="s">
        <v>812</v>
      </c>
      <c r="K107" s="731" t="s">
        <v>813</v>
      </c>
      <c r="L107" s="734">
        <v>83.89453643202684</v>
      </c>
      <c r="M107" s="734">
        <v>205</v>
      </c>
      <c r="N107" s="735">
        <v>17198.379968565503</v>
      </c>
    </row>
    <row r="108" spans="1:14" ht="14.45" customHeight="1" x14ac:dyDescent="0.2">
      <c r="A108" s="729" t="s">
        <v>586</v>
      </c>
      <c r="B108" s="730" t="s">
        <v>587</v>
      </c>
      <c r="C108" s="731" t="s">
        <v>605</v>
      </c>
      <c r="D108" s="732" t="s">
        <v>606</v>
      </c>
      <c r="E108" s="733">
        <v>50113001</v>
      </c>
      <c r="F108" s="732" t="s">
        <v>629</v>
      </c>
      <c r="G108" s="731" t="s">
        <v>630</v>
      </c>
      <c r="H108" s="731">
        <v>149402</v>
      </c>
      <c r="I108" s="731">
        <v>185108</v>
      </c>
      <c r="J108" s="731" t="s">
        <v>814</v>
      </c>
      <c r="K108" s="731" t="s">
        <v>815</v>
      </c>
      <c r="L108" s="734">
        <v>305.01</v>
      </c>
      <c r="M108" s="734">
        <v>12</v>
      </c>
      <c r="N108" s="735">
        <v>3660.12</v>
      </c>
    </row>
    <row r="109" spans="1:14" ht="14.45" customHeight="1" x14ac:dyDescent="0.2">
      <c r="A109" s="729" t="s">
        <v>586</v>
      </c>
      <c r="B109" s="730" t="s">
        <v>587</v>
      </c>
      <c r="C109" s="731" t="s">
        <v>605</v>
      </c>
      <c r="D109" s="732" t="s">
        <v>606</v>
      </c>
      <c r="E109" s="733">
        <v>50113001</v>
      </c>
      <c r="F109" s="732" t="s">
        <v>629</v>
      </c>
      <c r="G109" s="731" t="s">
        <v>630</v>
      </c>
      <c r="H109" s="731">
        <v>139968</v>
      </c>
      <c r="I109" s="731">
        <v>139968</v>
      </c>
      <c r="J109" s="731" t="s">
        <v>637</v>
      </c>
      <c r="K109" s="731" t="s">
        <v>638</v>
      </c>
      <c r="L109" s="734">
        <v>70.989999999999995</v>
      </c>
      <c r="M109" s="734">
        <v>6</v>
      </c>
      <c r="N109" s="735">
        <v>425.93999999999994</v>
      </c>
    </row>
    <row r="110" spans="1:14" ht="14.45" customHeight="1" x14ac:dyDescent="0.2">
      <c r="A110" s="729" t="s">
        <v>586</v>
      </c>
      <c r="B110" s="730" t="s">
        <v>587</v>
      </c>
      <c r="C110" s="731" t="s">
        <v>605</v>
      </c>
      <c r="D110" s="732" t="s">
        <v>606</v>
      </c>
      <c r="E110" s="733">
        <v>50113001</v>
      </c>
      <c r="F110" s="732" t="s">
        <v>629</v>
      </c>
      <c r="G110" s="731" t="s">
        <v>630</v>
      </c>
      <c r="H110" s="731">
        <v>243197</v>
      </c>
      <c r="I110" s="731">
        <v>243197</v>
      </c>
      <c r="J110" s="731" t="s">
        <v>816</v>
      </c>
      <c r="K110" s="731" t="s">
        <v>817</v>
      </c>
      <c r="L110" s="734">
        <v>88.11</v>
      </c>
      <c r="M110" s="734">
        <v>2</v>
      </c>
      <c r="N110" s="735">
        <v>176.22</v>
      </c>
    </row>
    <row r="111" spans="1:14" ht="14.45" customHeight="1" x14ac:dyDescent="0.2">
      <c r="A111" s="729" t="s">
        <v>586</v>
      </c>
      <c r="B111" s="730" t="s">
        <v>587</v>
      </c>
      <c r="C111" s="731" t="s">
        <v>605</v>
      </c>
      <c r="D111" s="732" t="s">
        <v>606</v>
      </c>
      <c r="E111" s="733">
        <v>50113001</v>
      </c>
      <c r="F111" s="732" t="s">
        <v>629</v>
      </c>
      <c r="G111" s="731" t="s">
        <v>630</v>
      </c>
      <c r="H111" s="731">
        <v>206529</v>
      </c>
      <c r="I111" s="731">
        <v>206529</v>
      </c>
      <c r="J111" s="731" t="s">
        <v>818</v>
      </c>
      <c r="K111" s="731" t="s">
        <v>819</v>
      </c>
      <c r="L111" s="734">
        <v>132.22999999999999</v>
      </c>
      <c r="M111" s="734">
        <v>1</v>
      </c>
      <c r="N111" s="735">
        <v>132.22999999999999</v>
      </c>
    </row>
    <row r="112" spans="1:14" ht="14.45" customHeight="1" x14ac:dyDescent="0.2">
      <c r="A112" s="729" t="s">
        <v>586</v>
      </c>
      <c r="B112" s="730" t="s">
        <v>587</v>
      </c>
      <c r="C112" s="731" t="s">
        <v>605</v>
      </c>
      <c r="D112" s="732" t="s">
        <v>606</v>
      </c>
      <c r="E112" s="733">
        <v>50113001</v>
      </c>
      <c r="F112" s="732" t="s">
        <v>629</v>
      </c>
      <c r="G112" s="731" t="s">
        <v>630</v>
      </c>
      <c r="H112" s="731">
        <v>149317</v>
      </c>
      <c r="I112" s="731">
        <v>49317</v>
      </c>
      <c r="J112" s="731" t="s">
        <v>820</v>
      </c>
      <c r="K112" s="731" t="s">
        <v>821</v>
      </c>
      <c r="L112" s="734">
        <v>299.00083333333333</v>
      </c>
      <c r="M112" s="734">
        <v>12</v>
      </c>
      <c r="N112" s="735">
        <v>3588.0099999999998</v>
      </c>
    </row>
    <row r="113" spans="1:14" ht="14.45" customHeight="1" x14ac:dyDescent="0.2">
      <c r="A113" s="729" t="s">
        <v>586</v>
      </c>
      <c r="B113" s="730" t="s">
        <v>587</v>
      </c>
      <c r="C113" s="731" t="s">
        <v>605</v>
      </c>
      <c r="D113" s="732" t="s">
        <v>606</v>
      </c>
      <c r="E113" s="733">
        <v>50113001</v>
      </c>
      <c r="F113" s="732" t="s">
        <v>629</v>
      </c>
      <c r="G113" s="731" t="s">
        <v>630</v>
      </c>
      <c r="H113" s="731">
        <v>100409</v>
      </c>
      <c r="I113" s="731">
        <v>409</v>
      </c>
      <c r="J113" s="731" t="s">
        <v>822</v>
      </c>
      <c r="K113" s="731" t="s">
        <v>823</v>
      </c>
      <c r="L113" s="734">
        <v>79.6700000279736</v>
      </c>
      <c r="M113" s="734">
        <v>256</v>
      </c>
      <c r="N113" s="735">
        <v>20395.520007161242</v>
      </c>
    </row>
    <row r="114" spans="1:14" ht="14.45" customHeight="1" x14ac:dyDescent="0.2">
      <c r="A114" s="729" t="s">
        <v>586</v>
      </c>
      <c r="B114" s="730" t="s">
        <v>587</v>
      </c>
      <c r="C114" s="731" t="s">
        <v>605</v>
      </c>
      <c r="D114" s="732" t="s">
        <v>606</v>
      </c>
      <c r="E114" s="733">
        <v>50113001</v>
      </c>
      <c r="F114" s="732" t="s">
        <v>629</v>
      </c>
      <c r="G114" s="731" t="s">
        <v>630</v>
      </c>
      <c r="H114" s="731">
        <v>137275</v>
      </c>
      <c r="I114" s="731">
        <v>137275</v>
      </c>
      <c r="J114" s="731" t="s">
        <v>824</v>
      </c>
      <c r="K114" s="731" t="s">
        <v>825</v>
      </c>
      <c r="L114" s="734">
        <v>1054.6500186387182</v>
      </c>
      <c r="M114" s="734">
        <v>6</v>
      </c>
      <c r="N114" s="735">
        <v>6327.9001118323094</v>
      </c>
    </row>
    <row r="115" spans="1:14" ht="14.45" customHeight="1" x14ac:dyDescent="0.2">
      <c r="A115" s="729" t="s">
        <v>586</v>
      </c>
      <c r="B115" s="730" t="s">
        <v>587</v>
      </c>
      <c r="C115" s="731" t="s">
        <v>605</v>
      </c>
      <c r="D115" s="732" t="s">
        <v>606</v>
      </c>
      <c r="E115" s="733">
        <v>50113001</v>
      </c>
      <c r="F115" s="732" t="s">
        <v>629</v>
      </c>
      <c r="G115" s="731" t="s">
        <v>630</v>
      </c>
      <c r="H115" s="731">
        <v>223815</v>
      </c>
      <c r="I115" s="731">
        <v>223815</v>
      </c>
      <c r="J115" s="731" t="s">
        <v>826</v>
      </c>
      <c r="K115" s="731" t="s">
        <v>827</v>
      </c>
      <c r="L115" s="734">
        <v>6230.5270588235289</v>
      </c>
      <c r="M115" s="734">
        <v>17</v>
      </c>
      <c r="N115" s="735">
        <v>105918.95999999999</v>
      </c>
    </row>
    <row r="116" spans="1:14" ht="14.45" customHeight="1" x14ac:dyDescent="0.2">
      <c r="A116" s="729" t="s">
        <v>586</v>
      </c>
      <c r="B116" s="730" t="s">
        <v>587</v>
      </c>
      <c r="C116" s="731" t="s">
        <v>605</v>
      </c>
      <c r="D116" s="732" t="s">
        <v>606</v>
      </c>
      <c r="E116" s="733">
        <v>50113001</v>
      </c>
      <c r="F116" s="732" t="s">
        <v>629</v>
      </c>
      <c r="G116" s="731" t="s">
        <v>630</v>
      </c>
      <c r="H116" s="731">
        <v>850642</v>
      </c>
      <c r="I116" s="731">
        <v>169673</v>
      </c>
      <c r="J116" s="731" t="s">
        <v>828</v>
      </c>
      <c r="K116" s="731" t="s">
        <v>829</v>
      </c>
      <c r="L116" s="734">
        <v>143.43</v>
      </c>
      <c r="M116" s="734">
        <v>1</v>
      </c>
      <c r="N116" s="735">
        <v>143.43</v>
      </c>
    </row>
    <row r="117" spans="1:14" ht="14.45" customHeight="1" x14ac:dyDescent="0.2">
      <c r="A117" s="729" t="s">
        <v>586</v>
      </c>
      <c r="B117" s="730" t="s">
        <v>587</v>
      </c>
      <c r="C117" s="731" t="s">
        <v>605</v>
      </c>
      <c r="D117" s="732" t="s">
        <v>606</v>
      </c>
      <c r="E117" s="733">
        <v>50113001</v>
      </c>
      <c r="F117" s="732" t="s">
        <v>629</v>
      </c>
      <c r="G117" s="731" t="s">
        <v>630</v>
      </c>
      <c r="H117" s="731">
        <v>187814</v>
      </c>
      <c r="I117" s="731">
        <v>87814</v>
      </c>
      <c r="J117" s="731" t="s">
        <v>639</v>
      </c>
      <c r="K117" s="731" t="s">
        <v>640</v>
      </c>
      <c r="L117" s="734">
        <v>472.5547619047619</v>
      </c>
      <c r="M117" s="734">
        <v>21</v>
      </c>
      <c r="N117" s="735">
        <v>9923.65</v>
      </c>
    </row>
    <row r="118" spans="1:14" ht="14.45" customHeight="1" x14ac:dyDescent="0.2">
      <c r="A118" s="729" t="s">
        <v>586</v>
      </c>
      <c r="B118" s="730" t="s">
        <v>587</v>
      </c>
      <c r="C118" s="731" t="s">
        <v>605</v>
      </c>
      <c r="D118" s="732" t="s">
        <v>606</v>
      </c>
      <c r="E118" s="733">
        <v>50113001</v>
      </c>
      <c r="F118" s="732" t="s">
        <v>629</v>
      </c>
      <c r="G118" s="731" t="s">
        <v>630</v>
      </c>
      <c r="H118" s="731">
        <v>500629</v>
      </c>
      <c r="I118" s="731">
        <v>180173</v>
      </c>
      <c r="J118" s="731" t="s">
        <v>830</v>
      </c>
      <c r="K118" s="731" t="s">
        <v>831</v>
      </c>
      <c r="L118" s="734">
        <v>195.83</v>
      </c>
      <c r="M118" s="734">
        <v>1</v>
      </c>
      <c r="N118" s="735">
        <v>195.83</v>
      </c>
    </row>
    <row r="119" spans="1:14" ht="14.45" customHeight="1" x14ac:dyDescent="0.2">
      <c r="A119" s="729" t="s">
        <v>586</v>
      </c>
      <c r="B119" s="730" t="s">
        <v>587</v>
      </c>
      <c r="C119" s="731" t="s">
        <v>605</v>
      </c>
      <c r="D119" s="732" t="s">
        <v>606</v>
      </c>
      <c r="E119" s="733">
        <v>50113001</v>
      </c>
      <c r="F119" s="732" t="s">
        <v>629</v>
      </c>
      <c r="G119" s="731" t="s">
        <v>630</v>
      </c>
      <c r="H119" s="731">
        <v>990585</v>
      </c>
      <c r="I119" s="731">
        <v>0</v>
      </c>
      <c r="J119" s="731" t="s">
        <v>832</v>
      </c>
      <c r="K119" s="731" t="s">
        <v>329</v>
      </c>
      <c r="L119" s="734">
        <v>52.950000000000017</v>
      </c>
      <c r="M119" s="734">
        <v>1</v>
      </c>
      <c r="N119" s="735">
        <v>52.950000000000017</v>
      </c>
    </row>
    <row r="120" spans="1:14" ht="14.45" customHeight="1" x14ac:dyDescent="0.2">
      <c r="A120" s="729" t="s">
        <v>586</v>
      </c>
      <c r="B120" s="730" t="s">
        <v>587</v>
      </c>
      <c r="C120" s="731" t="s">
        <v>605</v>
      </c>
      <c r="D120" s="732" t="s">
        <v>606</v>
      </c>
      <c r="E120" s="733">
        <v>50113001</v>
      </c>
      <c r="F120" s="732" t="s">
        <v>629</v>
      </c>
      <c r="G120" s="731" t="s">
        <v>630</v>
      </c>
      <c r="H120" s="731">
        <v>840238</v>
      </c>
      <c r="I120" s="731">
        <v>0</v>
      </c>
      <c r="J120" s="731" t="s">
        <v>833</v>
      </c>
      <c r="K120" s="731" t="s">
        <v>329</v>
      </c>
      <c r="L120" s="734">
        <v>61.04999999999999</v>
      </c>
      <c r="M120" s="734">
        <v>3</v>
      </c>
      <c r="N120" s="735">
        <v>183.14999999999998</v>
      </c>
    </row>
    <row r="121" spans="1:14" ht="14.45" customHeight="1" x14ac:dyDescent="0.2">
      <c r="A121" s="729" t="s">
        <v>586</v>
      </c>
      <c r="B121" s="730" t="s">
        <v>587</v>
      </c>
      <c r="C121" s="731" t="s">
        <v>605</v>
      </c>
      <c r="D121" s="732" t="s">
        <v>606</v>
      </c>
      <c r="E121" s="733">
        <v>50113001</v>
      </c>
      <c r="F121" s="732" t="s">
        <v>629</v>
      </c>
      <c r="G121" s="731" t="s">
        <v>630</v>
      </c>
      <c r="H121" s="731">
        <v>102132</v>
      </c>
      <c r="I121" s="731">
        <v>2132</v>
      </c>
      <c r="J121" s="731" t="s">
        <v>834</v>
      </c>
      <c r="K121" s="731" t="s">
        <v>835</v>
      </c>
      <c r="L121" s="734">
        <v>168.62</v>
      </c>
      <c r="M121" s="734">
        <v>2</v>
      </c>
      <c r="N121" s="735">
        <v>337.24</v>
      </c>
    </row>
    <row r="122" spans="1:14" ht="14.45" customHeight="1" x14ac:dyDescent="0.2">
      <c r="A122" s="729" t="s">
        <v>586</v>
      </c>
      <c r="B122" s="730" t="s">
        <v>587</v>
      </c>
      <c r="C122" s="731" t="s">
        <v>605</v>
      </c>
      <c r="D122" s="732" t="s">
        <v>606</v>
      </c>
      <c r="E122" s="733">
        <v>50113001</v>
      </c>
      <c r="F122" s="732" t="s">
        <v>629</v>
      </c>
      <c r="G122" s="731" t="s">
        <v>630</v>
      </c>
      <c r="H122" s="731">
        <v>171547</v>
      </c>
      <c r="I122" s="731">
        <v>171547</v>
      </c>
      <c r="J122" s="731" t="s">
        <v>836</v>
      </c>
      <c r="K122" s="731" t="s">
        <v>837</v>
      </c>
      <c r="L122" s="734">
        <v>54.899999999999977</v>
      </c>
      <c r="M122" s="734">
        <v>1</v>
      </c>
      <c r="N122" s="735">
        <v>54.899999999999977</v>
      </c>
    </row>
    <row r="123" spans="1:14" ht="14.45" customHeight="1" x14ac:dyDescent="0.2">
      <c r="A123" s="729" t="s">
        <v>586</v>
      </c>
      <c r="B123" s="730" t="s">
        <v>587</v>
      </c>
      <c r="C123" s="731" t="s">
        <v>605</v>
      </c>
      <c r="D123" s="732" t="s">
        <v>606</v>
      </c>
      <c r="E123" s="733">
        <v>50113001</v>
      </c>
      <c r="F123" s="732" t="s">
        <v>629</v>
      </c>
      <c r="G123" s="731" t="s">
        <v>630</v>
      </c>
      <c r="H123" s="731">
        <v>183377</v>
      </c>
      <c r="I123" s="731">
        <v>183377</v>
      </c>
      <c r="J123" s="731" t="s">
        <v>838</v>
      </c>
      <c r="K123" s="731" t="s">
        <v>839</v>
      </c>
      <c r="L123" s="734">
        <v>183.15</v>
      </c>
      <c r="M123" s="734">
        <v>1</v>
      </c>
      <c r="N123" s="735">
        <v>183.15</v>
      </c>
    </row>
    <row r="124" spans="1:14" ht="14.45" customHeight="1" x14ac:dyDescent="0.2">
      <c r="A124" s="729" t="s">
        <v>586</v>
      </c>
      <c r="B124" s="730" t="s">
        <v>587</v>
      </c>
      <c r="C124" s="731" t="s">
        <v>605</v>
      </c>
      <c r="D124" s="732" t="s">
        <v>606</v>
      </c>
      <c r="E124" s="733">
        <v>50113001</v>
      </c>
      <c r="F124" s="732" t="s">
        <v>629</v>
      </c>
      <c r="G124" s="731" t="s">
        <v>630</v>
      </c>
      <c r="H124" s="731">
        <v>232631</v>
      </c>
      <c r="I124" s="731">
        <v>232631</v>
      </c>
      <c r="J124" s="731" t="s">
        <v>641</v>
      </c>
      <c r="K124" s="731" t="s">
        <v>642</v>
      </c>
      <c r="L124" s="734">
        <v>333.84640000000002</v>
      </c>
      <c r="M124" s="734">
        <v>25</v>
      </c>
      <c r="N124" s="735">
        <v>8346.16</v>
      </c>
    </row>
    <row r="125" spans="1:14" ht="14.45" customHeight="1" x14ac:dyDescent="0.2">
      <c r="A125" s="729" t="s">
        <v>586</v>
      </c>
      <c r="B125" s="730" t="s">
        <v>587</v>
      </c>
      <c r="C125" s="731" t="s">
        <v>605</v>
      </c>
      <c r="D125" s="732" t="s">
        <v>606</v>
      </c>
      <c r="E125" s="733">
        <v>50113001</v>
      </c>
      <c r="F125" s="732" t="s">
        <v>629</v>
      </c>
      <c r="G125" s="731" t="s">
        <v>630</v>
      </c>
      <c r="H125" s="731">
        <v>502121</v>
      </c>
      <c r="I125" s="731">
        <v>9999999</v>
      </c>
      <c r="J125" s="731" t="s">
        <v>840</v>
      </c>
      <c r="K125" s="731" t="s">
        <v>329</v>
      </c>
      <c r="L125" s="734">
        <v>682.32</v>
      </c>
      <c r="M125" s="734">
        <v>1</v>
      </c>
      <c r="N125" s="735">
        <v>682.32</v>
      </c>
    </row>
    <row r="126" spans="1:14" ht="14.45" customHeight="1" x14ac:dyDescent="0.2">
      <c r="A126" s="729" t="s">
        <v>586</v>
      </c>
      <c r="B126" s="730" t="s">
        <v>587</v>
      </c>
      <c r="C126" s="731" t="s">
        <v>605</v>
      </c>
      <c r="D126" s="732" t="s">
        <v>606</v>
      </c>
      <c r="E126" s="733">
        <v>50113001</v>
      </c>
      <c r="F126" s="732" t="s">
        <v>629</v>
      </c>
      <c r="G126" s="731" t="s">
        <v>630</v>
      </c>
      <c r="H126" s="731">
        <v>843217</v>
      </c>
      <c r="I126" s="731">
        <v>9999999</v>
      </c>
      <c r="J126" s="731" t="s">
        <v>841</v>
      </c>
      <c r="K126" s="731" t="s">
        <v>842</v>
      </c>
      <c r="L126" s="734">
        <v>218.77285714285713</v>
      </c>
      <c r="M126" s="734">
        <v>56</v>
      </c>
      <c r="N126" s="735">
        <v>12251.279999999999</v>
      </c>
    </row>
    <row r="127" spans="1:14" ht="14.45" customHeight="1" x14ac:dyDescent="0.2">
      <c r="A127" s="729" t="s">
        <v>586</v>
      </c>
      <c r="B127" s="730" t="s">
        <v>587</v>
      </c>
      <c r="C127" s="731" t="s">
        <v>605</v>
      </c>
      <c r="D127" s="732" t="s">
        <v>606</v>
      </c>
      <c r="E127" s="733">
        <v>50113001</v>
      </c>
      <c r="F127" s="732" t="s">
        <v>629</v>
      </c>
      <c r="G127" s="731" t="s">
        <v>630</v>
      </c>
      <c r="H127" s="731">
        <v>207968</v>
      </c>
      <c r="I127" s="731">
        <v>207968</v>
      </c>
      <c r="J127" s="731" t="s">
        <v>843</v>
      </c>
      <c r="K127" s="731" t="s">
        <v>844</v>
      </c>
      <c r="L127" s="734">
        <v>41.116666666666667</v>
      </c>
      <c r="M127" s="734">
        <v>3</v>
      </c>
      <c r="N127" s="735">
        <v>123.35000000000001</v>
      </c>
    </row>
    <row r="128" spans="1:14" ht="14.45" customHeight="1" x14ac:dyDescent="0.2">
      <c r="A128" s="729" t="s">
        <v>586</v>
      </c>
      <c r="B128" s="730" t="s">
        <v>587</v>
      </c>
      <c r="C128" s="731" t="s">
        <v>605</v>
      </c>
      <c r="D128" s="732" t="s">
        <v>606</v>
      </c>
      <c r="E128" s="733">
        <v>50113001</v>
      </c>
      <c r="F128" s="732" t="s">
        <v>629</v>
      </c>
      <c r="G128" s="731" t="s">
        <v>630</v>
      </c>
      <c r="H128" s="731">
        <v>230053</v>
      </c>
      <c r="I128" s="731">
        <v>230053</v>
      </c>
      <c r="J128" s="731" t="s">
        <v>845</v>
      </c>
      <c r="K128" s="731" t="s">
        <v>846</v>
      </c>
      <c r="L128" s="734">
        <v>127.07599999999998</v>
      </c>
      <c r="M128" s="734">
        <v>15</v>
      </c>
      <c r="N128" s="735">
        <v>1906.1399999999996</v>
      </c>
    </row>
    <row r="129" spans="1:14" ht="14.45" customHeight="1" x14ac:dyDescent="0.2">
      <c r="A129" s="729" t="s">
        <v>586</v>
      </c>
      <c r="B129" s="730" t="s">
        <v>587</v>
      </c>
      <c r="C129" s="731" t="s">
        <v>605</v>
      </c>
      <c r="D129" s="732" t="s">
        <v>606</v>
      </c>
      <c r="E129" s="733">
        <v>50113001</v>
      </c>
      <c r="F129" s="732" t="s">
        <v>629</v>
      </c>
      <c r="G129" s="731" t="s">
        <v>630</v>
      </c>
      <c r="H129" s="731">
        <v>230052</v>
      </c>
      <c r="I129" s="731">
        <v>230052</v>
      </c>
      <c r="J129" s="731" t="s">
        <v>847</v>
      </c>
      <c r="K129" s="731" t="s">
        <v>848</v>
      </c>
      <c r="L129" s="734">
        <v>89.16</v>
      </c>
      <c r="M129" s="734">
        <v>14</v>
      </c>
      <c r="N129" s="735">
        <v>1248.24</v>
      </c>
    </row>
    <row r="130" spans="1:14" ht="14.45" customHeight="1" x14ac:dyDescent="0.2">
      <c r="A130" s="729" t="s">
        <v>586</v>
      </c>
      <c r="B130" s="730" t="s">
        <v>587</v>
      </c>
      <c r="C130" s="731" t="s">
        <v>605</v>
      </c>
      <c r="D130" s="732" t="s">
        <v>606</v>
      </c>
      <c r="E130" s="733">
        <v>50113001</v>
      </c>
      <c r="F130" s="732" t="s">
        <v>629</v>
      </c>
      <c r="G130" s="731" t="s">
        <v>630</v>
      </c>
      <c r="H130" s="731">
        <v>150660</v>
      </c>
      <c r="I130" s="731">
        <v>150660</v>
      </c>
      <c r="J130" s="731" t="s">
        <v>849</v>
      </c>
      <c r="K130" s="731" t="s">
        <v>850</v>
      </c>
      <c r="L130" s="734">
        <v>888.3211764705884</v>
      </c>
      <c r="M130" s="734">
        <v>34</v>
      </c>
      <c r="N130" s="735">
        <v>30202.920000000006</v>
      </c>
    </row>
    <row r="131" spans="1:14" ht="14.45" customHeight="1" x14ac:dyDescent="0.2">
      <c r="A131" s="729" t="s">
        <v>586</v>
      </c>
      <c r="B131" s="730" t="s">
        <v>587</v>
      </c>
      <c r="C131" s="731" t="s">
        <v>605</v>
      </c>
      <c r="D131" s="732" t="s">
        <v>606</v>
      </c>
      <c r="E131" s="733">
        <v>50113001</v>
      </c>
      <c r="F131" s="732" t="s">
        <v>629</v>
      </c>
      <c r="G131" s="731" t="s">
        <v>630</v>
      </c>
      <c r="H131" s="731">
        <v>145981</v>
      </c>
      <c r="I131" s="731">
        <v>45981</v>
      </c>
      <c r="J131" s="731" t="s">
        <v>851</v>
      </c>
      <c r="K131" s="731" t="s">
        <v>852</v>
      </c>
      <c r="L131" s="734">
        <v>1552.9450746268658</v>
      </c>
      <c r="M131" s="734">
        <v>67</v>
      </c>
      <c r="N131" s="735">
        <v>104047.32</v>
      </c>
    </row>
    <row r="132" spans="1:14" ht="14.45" customHeight="1" x14ac:dyDescent="0.2">
      <c r="A132" s="729" t="s">
        <v>586</v>
      </c>
      <c r="B132" s="730" t="s">
        <v>587</v>
      </c>
      <c r="C132" s="731" t="s">
        <v>605</v>
      </c>
      <c r="D132" s="732" t="s">
        <v>606</v>
      </c>
      <c r="E132" s="733">
        <v>50113001</v>
      </c>
      <c r="F132" s="732" t="s">
        <v>629</v>
      </c>
      <c r="G132" s="731" t="s">
        <v>630</v>
      </c>
      <c r="H132" s="731">
        <v>848477</v>
      </c>
      <c r="I132" s="731">
        <v>124346</v>
      </c>
      <c r="J132" s="731" t="s">
        <v>853</v>
      </c>
      <c r="K132" s="731" t="s">
        <v>854</v>
      </c>
      <c r="L132" s="734">
        <v>131.11999999999998</v>
      </c>
      <c r="M132" s="734">
        <v>1</v>
      </c>
      <c r="N132" s="735">
        <v>131.11999999999998</v>
      </c>
    </row>
    <row r="133" spans="1:14" ht="14.45" customHeight="1" x14ac:dyDescent="0.2">
      <c r="A133" s="729" t="s">
        <v>586</v>
      </c>
      <c r="B133" s="730" t="s">
        <v>587</v>
      </c>
      <c r="C133" s="731" t="s">
        <v>605</v>
      </c>
      <c r="D133" s="732" t="s">
        <v>606</v>
      </c>
      <c r="E133" s="733">
        <v>50113001</v>
      </c>
      <c r="F133" s="732" t="s">
        <v>629</v>
      </c>
      <c r="G133" s="731" t="s">
        <v>630</v>
      </c>
      <c r="H133" s="731">
        <v>169152</v>
      </c>
      <c r="I133" s="731">
        <v>169152</v>
      </c>
      <c r="J133" s="731" t="s">
        <v>855</v>
      </c>
      <c r="K133" s="731" t="s">
        <v>856</v>
      </c>
      <c r="L133" s="734">
        <v>114.21999999999997</v>
      </c>
      <c r="M133" s="734">
        <v>1</v>
      </c>
      <c r="N133" s="735">
        <v>114.21999999999997</v>
      </c>
    </row>
    <row r="134" spans="1:14" ht="14.45" customHeight="1" x14ac:dyDescent="0.2">
      <c r="A134" s="729" t="s">
        <v>586</v>
      </c>
      <c r="B134" s="730" t="s">
        <v>587</v>
      </c>
      <c r="C134" s="731" t="s">
        <v>605</v>
      </c>
      <c r="D134" s="732" t="s">
        <v>606</v>
      </c>
      <c r="E134" s="733">
        <v>50113001</v>
      </c>
      <c r="F134" s="732" t="s">
        <v>629</v>
      </c>
      <c r="G134" s="731" t="s">
        <v>630</v>
      </c>
      <c r="H134" s="731">
        <v>230417</v>
      </c>
      <c r="I134" s="731">
        <v>230417</v>
      </c>
      <c r="J134" s="731" t="s">
        <v>857</v>
      </c>
      <c r="K134" s="731" t="s">
        <v>858</v>
      </c>
      <c r="L134" s="734">
        <v>54.13000000000001</v>
      </c>
      <c r="M134" s="734">
        <v>5</v>
      </c>
      <c r="N134" s="735">
        <v>270.65000000000003</v>
      </c>
    </row>
    <row r="135" spans="1:14" ht="14.45" customHeight="1" x14ac:dyDescent="0.2">
      <c r="A135" s="729" t="s">
        <v>586</v>
      </c>
      <c r="B135" s="730" t="s">
        <v>587</v>
      </c>
      <c r="C135" s="731" t="s">
        <v>605</v>
      </c>
      <c r="D135" s="732" t="s">
        <v>606</v>
      </c>
      <c r="E135" s="733">
        <v>50113001</v>
      </c>
      <c r="F135" s="732" t="s">
        <v>629</v>
      </c>
      <c r="G135" s="731" t="s">
        <v>630</v>
      </c>
      <c r="H135" s="731">
        <v>230409</v>
      </c>
      <c r="I135" s="731">
        <v>230409</v>
      </c>
      <c r="J135" s="731" t="s">
        <v>859</v>
      </c>
      <c r="K135" s="731" t="s">
        <v>803</v>
      </c>
      <c r="L135" s="734">
        <v>19.899999999999999</v>
      </c>
      <c r="M135" s="734">
        <v>1</v>
      </c>
      <c r="N135" s="735">
        <v>19.899999999999999</v>
      </c>
    </row>
    <row r="136" spans="1:14" ht="14.45" customHeight="1" x14ac:dyDescent="0.2">
      <c r="A136" s="729" t="s">
        <v>586</v>
      </c>
      <c r="B136" s="730" t="s">
        <v>587</v>
      </c>
      <c r="C136" s="731" t="s">
        <v>605</v>
      </c>
      <c r="D136" s="732" t="s">
        <v>606</v>
      </c>
      <c r="E136" s="733">
        <v>50113001</v>
      </c>
      <c r="F136" s="732" t="s">
        <v>629</v>
      </c>
      <c r="G136" s="731" t="s">
        <v>630</v>
      </c>
      <c r="H136" s="731">
        <v>230415</v>
      </c>
      <c r="I136" s="731">
        <v>230415</v>
      </c>
      <c r="J136" s="731" t="s">
        <v>860</v>
      </c>
      <c r="K136" s="731" t="s">
        <v>861</v>
      </c>
      <c r="L136" s="734">
        <v>27.2</v>
      </c>
      <c r="M136" s="734">
        <v>15</v>
      </c>
      <c r="N136" s="735">
        <v>408</v>
      </c>
    </row>
    <row r="137" spans="1:14" ht="14.45" customHeight="1" x14ac:dyDescent="0.2">
      <c r="A137" s="729" t="s">
        <v>586</v>
      </c>
      <c r="B137" s="730" t="s">
        <v>587</v>
      </c>
      <c r="C137" s="731" t="s">
        <v>605</v>
      </c>
      <c r="D137" s="732" t="s">
        <v>606</v>
      </c>
      <c r="E137" s="733">
        <v>50113001</v>
      </c>
      <c r="F137" s="732" t="s">
        <v>629</v>
      </c>
      <c r="G137" s="731" t="s">
        <v>630</v>
      </c>
      <c r="H137" s="731">
        <v>114808</v>
      </c>
      <c r="I137" s="731">
        <v>14808</v>
      </c>
      <c r="J137" s="731" t="s">
        <v>862</v>
      </c>
      <c r="K137" s="731" t="s">
        <v>863</v>
      </c>
      <c r="L137" s="734">
        <v>53.46</v>
      </c>
      <c r="M137" s="734">
        <v>1</v>
      </c>
      <c r="N137" s="735">
        <v>53.46</v>
      </c>
    </row>
    <row r="138" spans="1:14" ht="14.45" customHeight="1" x14ac:dyDescent="0.2">
      <c r="A138" s="729" t="s">
        <v>586</v>
      </c>
      <c r="B138" s="730" t="s">
        <v>587</v>
      </c>
      <c r="C138" s="731" t="s">
        <v>605</v>
      </c>
      <c r="D138" s="732" t="s">
        <v>606</v>
      </c>
      <c r="E138" s="733">
        <v>50113001</v>
      </c>
      <c r="F138" s="732" t="s">
        <v>629</v>
      </c>
      <c r="G138" s="731" t="s">
        <v>630</v>
      </c>
      <c r="H138" s="731">
        <v>207940</v>
      </c>
      <c r="I138" s="731">
        <v>207940</v>
      </c>
      <c r="J138" s="731" t="s">
        <v>864</v>
      </c>
      <c r="K138" s="731" t="s">
        <v>865</v>
      </c>
      <c r="L138" s="734">
        <v>72.471000000000004</v>
      </c>
      <c r="M138" s="734">
        <v>20</v>
      </c>
      <c r="N138" s="735">
        <v>1449.42</v>
      </c>
    </row>
    <row r="139" spans="1:14" ht="14.45" customHeight="1" x14ac:dyDescent="0.2">
      <c r="A139" s="729" t="s">
        <v>586</v>
      </c>
      <c r="B139" s="730" t="s">
        <v>587</v>
      </c>
      <c r="C139" s="731" t="s">
        <v>605</v>
      </c>
      <c r="D139" s="732" t="s">
        <v>606</v>
      </c>
      <c r="E139" s="733">
        <v>50113001</v>
      </c>
      <c r="F139" s="732" t="s">
        <v>629</v>
      </c>
      <c r="G139" s="731" t="s">
        <v>630</v>
      </c>
      <c r="H139" s="731">
        <v>214526</v>
      </c>
      <c r="I139" s="731">
        <v>214526</v>
      </c>
      <c r="J139" s="731" t="s">
        <v>866</v>
      </c>
      <c r="K139" s="731" t="s">
        <v>867</v>
      </c>
      <c r="L139" s="734">
        <v>85.75</v>
      </c>
      <c r="M139" s="734">
        <v>1</v>
      </c>
      <c r="N139" s="735">
        <v>85.75</v>
      </c>
    </row>
    <row r="140" spans="1:14" ht="14.45" customHeight="1" x14ac:dyDescent="0.2">
      <c r="A140" s="729" t="s">
        <v>586</v>
      </c>
      <c r="B140" s="730" t="s">
        <v>587</v>
      </c>
      <c r="C140" s="731" t="s">
        <v>605</v>
      </c>
      <c r="D140" s="732" t="s">
        <v>606</v>
      </c>
      <c r="E140" s="733">
        <v>50113001</v>
      </c>
      <c r="F140" s="732" t="s">
        <v>629</v>
      </c>
      <c r="G140" s="731" t="s">
        <v>656</v>
      </c>
      <c r="H140" s="731">
        <v>214433</v>
      </c>
      <c r="I140" s="731">
        <v>214433</v>
      </c>
      <c r="J140" s="731" t="s">
        <v>868</v>
      </c>
      <c r="K140" s="731" t="s">
        <v>869</v>
      </c>
      <c r="L140" s="734">
        <v>12.262499999999999</v>
      </c>
      <c r="M140" s="734">
        <v>4</v>
      </c>
      <c r="N140" s="735">
        <v>49.05</v>
      </c>
    </row>
    <row r="141" spans="1:14" ht="14.45" customHeight="1" x14ac:dyDescent="0.2">
      <c r="A141" s="729" t="s">
        <v>586</v>
      </c>
      <c r="B141" s="730" t="s">
        <v>587</v>
      </c>
      <c r="C141" s="731" t="s">
        <v>605</v>
      </c>
      <c r="D141" s="732" t="s">
        <v>606</v>
      </c>
      <c r="E141" s="733">
        <v>50113001</v>
      </c>
      <c r="F141" s="732" t="s">
        <v>629</v>
      </c>
      <c r="G141" s="731" t="s">
        <v>656</v>
      </c>
      <c r="H141" s="731">
        <v>214435</v>
      </c>
      <c r="I141" s="731">
        <v>214435</v>
      </c>
      <c r="J141" s="731" t="s">
        <v>868</v>
      </c>
      <c r="K141" s="731" t="s">
        <v>870</v>
      </c>
      <c r="L141" s="734">
        <v>42.88</v>
      </c>
      <c r="M141" s="734">
        <v>3</v>
      </c>
      <c r="N141" s="735">
        <v>128.64000000000001</v>
      </c>
    </row>
    <row r="142" spans="1:14" ht="14.45" customHeight="1" x14ac:dyDescent="0.2">
      <c r="A142" s="729" t="s">
        <v>586</v>
      </c>
      <c r="B142" s="730" t="s">
        <v>587</v>
      </c>
      <c r="C142" s="731" t="s">
        <v>605</v>
      </c>
      <c r="D142" s="732" t="s">
        <v>606</v>
      </c>
      <c r="E142" s="733">
        <v>50113001</v>
      </c>
      <c r="F142" s="732" t="s">
        <v>629</v>
      </c>
      <c r="G142" s="731" t="s">
        <v>630</v>
      </c>
      <c r="H142" s="731">
        <v>214525</v>
      </c>
      <c r="I142" s="731">
        <v>214525</v>
      </c>
      <c r="J142" s="731" t="s">
        <v>871</v>
      </c>
      <c r="K142" s="731" t="s">
        <v>872</v>
      </c>
      <c r="L142" s="734">
        <v>26.69</v>
      </c>
      <c r="M142" s="734">
        <v>1</v>
      </c>
      <c r="N142" s="735">
        <v>26.69</v>
      </c>
    </row>
    <row r="143" spans="1:14" ht="14.45" customHeight="1" x14ac:dyDescent="0.2">
      <c r="A143" s="729" t="s">
        <v>586</v>
      </c>
      <c r="B143" s="730" t="s">
        <v>587</v>
      </c>
      <c r="C143" s="731" t="s">
        <v>605</v>
      </c>
      <c r="D143" s="732" t="s">
        <v>606</v>
      </c>
      <c r="E143" s="733">
        <v>50113001</v>
      </c>
      <c r="F143" s="732" t="s">
        <v>629</v>
      </c>
      <c r="G143" s="731" t="s">
        <v>656</v>
      </c>
      <c r="H143" s="731">
        <v>214427</v>
      </c>
      <c r="I143" s="731">
        <v>214427</v>
      </c>
      <c r="J143" s="731" t="s">
        <v>873</v>
      </c>
      <c r="K143" s="731" t="s">
        <v>874</v>
      </c>
      <c r="L143" s="734">
        <v>16.560627345844505</v>
      </c>
      <c r="M143" s="734">
        <v>3730</v>
      </c>
      <c r="N143" s="735">
        <v>61771.140000000007</v>
      </c>
    </row>
    <row r="144" spans="1:14" ht="14.45" customHeight="1" x14ac:dyDescent="0.2">
      <c r="A144" s="729" t="s">
        <v>586</v>
      </c>
      <c r="B144" s="730" t="s">
        <v>587</v>
      </c>
      <c r="C144" s="731" t="s">
        <v>605</v>
      </c>
      <c r="D144" s="732" t="s">
        <v>606</v>
      </c>
      <c r="E144" s="733">
        <v>50113001</v>
      </c>
      <c r="F144" s="732" t="s">
        <v>629</v>
      </c>
      <c r="G144" s="731" t="s">
        <v>656</v>
      </c>
      <c r="H144" s="731">
        <v>113768</v>
      </c>
      <c r="I144" s="731">
        <v>13768</v>
      </c>
      <c r="J144" s="731" t="s">
        <v>875</v>
      </c>
      <c r="K144" s="731" t="s">
        <v>876</v>
      </c>
      <c r="L144" s="734">
        <v>89.649999999999991</v>
      </c>
      <c r="M144" s="734">
        <v>3</v>
      </c>
      <c r="N144" s="735">
        <v>268.95</v>
      </c>
    </row>
    <row r="145" spans="1:14" ht="14.45" customHeight="1" x14ac:dyDescent="0.2">
      <c r="A145" s="729" t="s">
        <v>586</v>
      </c>
      <c r="B145" s="730" t="s">
        <v>587</v>
      </c>
      <c r="C145" s="731" t="s">
        <v>605</v>
      </c>
      <c r="D145" s="732" t="s">
        <v>606</v>
      </c>
      <c r="E145" s="733">
        <v>50113001</v>
      </c>
      <c r="F145" s="732" t="s">
        <v>629</v>
      </c>
      <c r="G145" s="731" t="s">
        <v>630</v>
      </c>
      <c r="H145" s="731">
        <v>213255</v>
      </c>
      <c r="I145" s="731">
        <v>213255</v>
      </c>
      <c r="J145" s="731" t="s">
        <v>877</v>
      </c>
      <c r="K145" s="731" t="s">
        <v>878</v>
      </c>
      <c r="L145" s="734">
        <v>125.59666666666665</v>
      </c>
      <c r="M145" s="734">
        <v>3</v>
      </c>
      <c r="N145" s="735">
        <v>376.78999999999996</v>
      </c>
    </row>
    <row r="146" spans="1:14" ht="14.45" customHeight="1" x14ac:dyDescent="0.2">
      <c r="A146" s="729" t="s">
        <v>586</v>
      </c>
      <c r="B146" s="730" t="s">
        <v>587</v>
      </c>
      <c r="C146" s="731" t="s">
        <v>605</v>
      </c>
      <c r="D146" s="732" t="s">
        <v>606</v>
      </c>
      <c r="E146" s="733">
        <v>50113001</v>
      </c>
      <c r="F146" s="732" t="s">
        <v>629</v>
      </c>
      <c r="G146" s="731" t="s">
        <v>656</v>
      </c>
      <c r="H146" s="731">
        <v>241308</v>
      </c>
      <c r="I146" s="731">
        <v>241308</v>
      </c>
      <c r="J146" s="731" t="s">
        <v>879</v>
      </c>
      <c r="K146" s="731" t="s">
        <v>880</v>
      </c>
      <c r="L146" s="734">
        <v>546.65999999999985</v>
      </c>
      <c r="M146" s="734">
        <v>60</v>
      </c>
      <c r="N146" s="735">
        <v>32799.599999999991</v>
      </c>
    </row>
    <row r="147" spans="1:14" ht="14.45" customHeight="1" x14ac:dyDescent="0.2">
      <c r="A147" s="729" t="s">
        <v>586</v>
      </c>
      <c r="B147" s="730" t="s">
        <v>587</v>
      </c>
      <c r="C147" s="731" t="s">
        <v>605</v>
      </c>
      <c r="D147" s="732" t="s">
        <v>606</v>
      </c>
      <c r="E147" s="733">
        <v>50113001</v>
      </c>
      <c r="F147" s="732" t="s">
        <v>629</v>
      </c>
      <c r="G147" s="731" t="s">
        <v>630</v>
      </c>
      <c r="H147" s="731">
        <v>193105</v>
      </c>
      <c r="I147" s="731">
        <v>93105</v>
      </c>
      <c r="J147" s="731" t="s">
        <v>881</v>
      </c>
      <c r="K147" s="731" t="s">
        <v>882</v>
      </c>
      <c r="L147" s="734">
        <v>205.64692307692306</v>
      </c>
      <c r="M147" s="734">
        <v>26</v>
      </c>
      <c r="N147" s="735">
        <v>5346.82</v>
      </c>
    </row>
    <row r="148" spans="1:14" ht="14.45" customHeight="1" x14ac:dyDescent="0.2">
      <c r="A148" s="729" t="s">
        <v>586</v>
      </c>
      <c r="B148" s="730" t="s">
        <v>587</v>
      </c>
      <c r="C148" s="731" t="s">
        <v>605</v>
      </c>
      <c r="D148" s="732" t="s">
        <v>606</v>
      </c>
      <c r="E148" s="733">
        <v>50113001</v>
      </c>
      <c r="F148" s="732" t="s">
        <v>629</v>
      </c>
      <c r="G148" s="731" t="s">
        <v>630</v>
      </c>
      <c r="H148" s="731">
        <v>193104</v>
      </c>
      <c r="I148" s="731">
        <v>93104</v>
      </c>
      <c r="J148" s="731" t="s">
        <v>881</v>
      </c>
      <c r="K148" s="731" t="s">
        <v>883</v>
      </c>
      <c r="L148" s="734">
        <v>53.999999999999993</v>
      </c>
      <c r="M148" s="734">
        <v>1</v>
      </c>
      <c r="N148" s="735">
        <v>53.999999999999993</v>
      </c>
    </row>
    <row r="149" spans="1:14" ht="14.45" customHeight="1" x14ac:dyDescent="0.2">
      <c r="A149" s="729" t="s">
        <v>586</v>
      </c>
      <c r="B149" s="730" t="s">
        <v>587</v>
      </c>
      <c r="C149" s="731" t="s">
        <v>605</v>
      </c>
      <c r="D149" s="732" t="s">
        <v>606</v>
      </c>
      <c r="E149" s="733">
        <v>50113001</v>
      </c>
      <c r="F149" s="732" t="s">
        <v>629</v>
      </c>
      <c r="G149" s="731" t="s">
        <v>656</v>
      </c>
      <c r="H149" s="731">
        <v>192034</v>
      </c>
      <c r="I149" s="731">
        <v>92034</v>
      </c>
      <c r="J149" s="731" t="s">
        <v>884</v>
      </c>
      <c r="K149" s="731" t="s">
        <v>885</v>
      </c>
      <c r="L149" s="734">
        <v>125.86</v>
      </c>
      <c r="M149" s="734">
        <v>1</v>
      </c>
      <c r="N149" s="735">
        <v>125.86</v>
      </c>
    </row>
    <row r="150" spans="1:14" ht="14.45" customHeight="1" x14ac:dyDescent="0.2">
      <c r="A150" s="729" t="s">
        <v>586</v>
      </c>
      <c r="B150" s="730" t="s">
        <v>587</v>
      </c>
      <c r="C150" s="731" t="s">
        <v>605</v>
      </c>
      <c r="D150" s="732" t="s">
        <v>606</v>
      </c>
      <c r="E150" s="733">
        <v>50113001</v>
      </c>
      <c r="F150" s="732" t="s">
        <v>629</v>
      </c>
      <c r="G150" s="731" t="s">
        <v>656</v>
      </c>
      <c r="H150" s="731">
        <v>144997</v>
      </c>
      <c r="I150" s="731">
        <v>44997</v>
      </c>
      <c r="J150" s="731" t="s">
        <v>886</v>
      </c>
      <c r="K150" s="731" t="s">
        <v>887</v>
      </c>
      <c r="L150" s="734">
        <v>238.13999999999993</v>
      </c>
      <c r="M150" s="734">
        <v>1</v>
      </c>
      <c r="N150" s="735">
        <v>238.13999999999993</v>
      </c>
    </row>
    <row r="151" spans="1:14" ht="14.45" customHeight="1" x14ac:dyDescent="0.2">
      <c r="A151" s="729" t="s">
        <v>586</v>
      </c>
      <c r="B151" s="730" t="s">
        <v>587</v>
      </c>
      <c r="C151" s="731" t="s">
        <v>605</v>
      </c>
      <c r="D151" s="732" t="s">
        <v>606</v>
      </c>
      <c r="E151" s="733">
        <v>50113001</v>
      </c>
      <c r="F151" s="732" t="s">
        <v>629</v>
      </c>
      <c r="G151" s="731" t="s">
        <v>656</v>
      </c>
      <c r="H151" s="731">
        <v>192587</v>
      </c>
      <c r="I151" s="731">
        <v>92587</v>
      </c>
      <c r="J151" s="731" t="s">
        <v>888</v>
      </c>
      <c r="K151" s="731" t="s">
        <v>889</v>
      </c>
      <c r="L151" s="734">
        <v>58.47</v>
      </c>
      <c r="M151" s="734">
        <v>1</v>
      </c>
      <c r="N151" s="735">
        <v>58.47</v>
      </c>
    </row>
    <row r="152" spans="1:14" ht="14.45" customHeight="1" x14ac:dyDescent="0.2">
      <c r="A152" s="729" t="s">
        <v>586</v>
      </c>
      <c r="B152" s="730" t="s">
        <v>587</v>
      </c>
      <c r="C152" s="731" t="s">
        <v>605</v>
      </c>
      <c r="D152" s="732" t="s">
        <v>606</v>
      </c>
      <c r="E152" s="733">
        <v>50113001</v>
      </c>
      <c r="F152" s="732" t="s">
        <v>629</v>
      </c>
      <c r="G152" s="731" t="s">
        <v>656</v>
      </c>
      <c r="H152" s="731">
        <v>237626</v>
      </c>
      <c r="I152" s="731">
        <v>237626</v>
      </c>
      <c r="J152" s="731" t="s">
        <v>890</v>
      </c>
      <c r="K152" s="731" t="s">
        <v>891</v>
      </c>
      <c r="L152" s="734">
        <v>239.13753191489374</v>
      </c>
      <c r="M152" s="734">
        <v>235</v>
      </c>
      <c r="N152" s="735">
        <v>56197.320000000029</v>
      </c>
    </row>
    <row r="153" spans="1:14" ht="14.45" customHeight="1" x14ac:dyDescent="0.2">
      <c r="A153" s="729" t="s">
        <v>586</v>
      </c>
      <c r="B153" s="730" t="s">
        <v>587</v>
      </c>
      <c r="C153" s="731" t="s">
        <v>605</v>
      </c>
      <c r="D153" s="732" t="s">
        <v>606</v>
      </c>
      <c r="E153" s="733">
        <v>50113001</v>
      </c>
      <c r="F153" s="732" t="s">
        <v>629</v>
      </c>
      <c r="G153" s="731" t="s">
        <v>630</v>
      </c>
      <c r="H153" s="731">
        <v>114075</v>
      </c>
      <c r="I153" s="731">
        <v>14075</v>
      </c>
      <c r="J153" s="731" t="s">
        <v>892</v>
      </c>
      <c r="K153" s="731" t="s">
        <v>893</v>
      </c>
      <c r="L153" s="734">
        <v>294.61000000000007</v>
      </c>
      <c r="M153" s="734">
        <v>1</v>
      </c>
      <c r="N153" s="735">
        <v>294.61000000000007</v>
      </c>
    </row>
    <row r="154" spans="1:14" ht="14.45" customHeight="1" x14ac:dyDescent="0.2">
      <c r="A154" s="729" t="s">
        <v>586</v>
      </c>
      <c r="B154" s="730" t="s">
        <v>587</v>
      </c>
      <c r="C154" s="731" t="s">
        <v>605</v>
      </c>
      <c r="D154" s="732" t="s">
        <v>606</v>
      </c>
      <c r="E154" s="733">
        <v>50113001</v>
      </c>
      <c r="F154" s="732" t="s">
        <v>629</v>
      </c>
      <c r="G154" s="731" t="s">
        <v>630</v>
      </c>
      <c r="H154" s="731">
        <v>197522</v>
      </c>
      <c r="I154" s="731">
        <v>97522</v>
      </c>
      <c r="J154" s="731" t="s">
        <v>892</v>
      </c>
      <c r="K154" s="731" t="s">
        <v>894</v>
      </c>
      <c r="L154" s="734">
        <v>159.01999999999998</v>
      </c>
      <c r="M154" s="734">
        <v>1</v>
      </c>
      <c r="N154" s="735">
        <v>159.01999999999998</v>
      </c>
    </row>
    <row r="155" spans="1:14" ht="14.45" customHeight="1" x14ac:dyDescent="0.2">
      <c r="A155" s="729" t="s">
        <v>586</v>
      </c>
      <c r="B155" s="730" t="s">
        <v>587</v>
      </c>
      <c r="C155" s="731" t="s">
        <v>605</v>
      </c>
      <c r="D155" s="732" t="s">
        <v>606</v>
      </c>
      <c r="E155" s="733">
        <v>50113001</v>
      </c>
      <c r="F155" s="732" t="s">
        <v>629</v>
      </c>
      <c r="G155" s="731" t="s">
        <v>630</v>
      </c>
      <c r="H155" s="731">
        <v>184090</v>
      </c>
      <c r="I155" s="731">
        <v>84090</v>
      </c>
      <c r="J155" s="731" t="s">
        <v>643</v>
      </c>
      <c r="K155" s="731" t="s">
        <v>644</v>
      </c>
      <c r="L155" s="734">
        <v>60.023040935672519</v>
      </c>
      <c r="M155" s="734">
        <v>171</v>
      </c>
      <c r="N155" s="735">
        <v>10263.94</v>
      </c>
    </row>
    <row r="156" spans="1:14" ht="14.45" customHeight="1" x14ac:dyDescent="0.2">
      <c r="A156" s="729" t="s">
        <v>586</v>
      </c>
      <c r="B156" s="730" t="s">
        <v>587</v>
      </c>
      <c r="C156" s="731" t="s">
        <v>605</v>
      </c>
      <c r="D156" s="732" t="s">
        <v>606</v>
      </c>
      <c r="E156" s="733">
        <v>50113001</v>
      </c>
      <c r="F156" s="732" t="s">
        <v>629</v>
      </c>
      <c r="G156" s="731" t="s">
        <v>656</v>
      </c>
      <c r="H156" s="731">
        <v>136755</v>
      </c>
      <c r="I156" s="731">
        <v>136755</v>
      </c>
      <c r="J156" s="731" t="s">
        <v>895</v>
      </c>
      <c r="K156" s="731" t="s">
        <v>896</v>
      </c>
      <c r="L156" s="734">
        <v>3963.4356716417924</v>
      </c>
      <c r="M156" s="734">
        <v>201</v>
      </c>
      <c r="N156" s="735">
        <v>796650.5700000003</v>
      </c>
    </row>
    <row r="157" spans="1:14" ht="14.45" customHeight="1" x14ac:dyDescent="0.2">
      <c r="A157" s="729" t="s">
        <v>586</v>
      </c>
      <c r="B157" s="730" t="s">
        <v>587</v>
      </c>
      <c r="C157" s="731" t="s">
        <v>605</v>
      </c>
      <c r="D157" s="732" t="s">
        <v>606</v>
      </c>
      <c r="E157" s="733">
        <v>50113001</v>
      </c>
      <c r="F157" s="732" t="s">
        <v>629</v>
      </c>
      <c r="G157" s="731" t="s">
        <v>630</v>
      </c>
      <c r="H157" s="731">
        <v>141824</v>
      </c>
      <c r="I157" s="731">
        <v>41824</v>
      </c>
      <c r="J157" s="731" t="s">
        <v>897</v>
      </c>
      <c r="K157" s="731" t="s">
        <v>898</v>
      </c>
      <c r="L157" s="734">
        <v>225.92999999999998</v>
      </c>
      <c r="M157" s="734">
        <v>1</v>
      </c>
      <c r="N157" s="735">
        <v>225.92999999999998</v>
      </c>
    </row>
    <row r="158" spans="1:14" ht="14.45" customHeight="1" x14ac:dyDescent="0.2">
      <c r="A158" s="729" t="s">
        <v>586</v>
      </c>
      <c r="B158" s="730" t="s">
        <v>587</v>
      </c>
      <c r="C158" s="731" t="s">
        <v>605</v>
      </c>
      <c r="D158" s="732" t="s">
        <v>606</v>
      </c>
      <c r="E158" s="733">
        <v>50113001</v>
      </c>
      <c r="F158" s="732" t="s">
        <v>629</v>
      </c>
      <c r="G158" s="731" t="s">
        <v>630</v>
      </c>
      <c r="H158" s="731">
        <v>846346</v>
      </c>
      <c r="I158" s="731">
        <v>119672</v>
      </c>
      <c r="J158" s="731" t="s">
        <v>899</v>
      </c>
      <c r="K158" s="731" t="s">
        <v>900</v>
      </c>
      <c r="L158" s="734">
        <v>120.99000000000001</v>
      </c>
      <c r="M158" s="734">
        <v>1</v>
      </c>
      <c r="N158" s="735">
        <v>120.99000000000001</v>
      </c>
    </row>
    <row r="159" spans="1:14" ht="14.45" customHeight="1" x14ac:dyDescent="0.2">
      <c r="A159" s="729" t="s">
        <v>586</v>
      </c>
      <c r="B159" s="730" t="s">
        <v>587</v>
      </c>
      <c r="C159" s="731" t="s">
        <v>605</v>
      </c>
      <c r="D159" s="732" t="s">
        <v>606</v>
      </c>
      <c r="E159" s="733">
        <v>50113001</v>
      </c>
      <c r="F159" s="732" t="s">
        <v>629</v>
      </c>
      <c r="G159" s="731" t="s">
        <v>630</v>
      </c>
      <c r="H159" s="731">
        <v>117011</v>
      </c>
      <c r="I159" s="731">
        <v>17011</v>
      </c>
      <c r="J159" s="731" t="s">
        <v>901</v>
      </c>
      <c r="K159" s="731" t="s">
        <v>902</v>
      </c>
      <c r="L159" s="734">
        <v>144.86999999999998</v>
      </c>
      <c r="M159" s="734">
        <v>38</v>
      </c>
      <c r="N159" s="735">
        <v>5505.0599999999995</v>
      </c>
    </row>
    <row r="160" spans="1:14" ht="14.45" customHeight="1" x14ac:dyDescent="0.2">
      <c r="A160" s="729" t="s">
        <v>586</v>
      </c>
      <c r="B160" s="730" t="s">
        <v>587</v>
      </c>
      <c r="C160" s="731" t="s">
        <v>605</v>
      </c>
      <c r="D160" s="732" t="s">
        <v>606</v>
      </c>
      <c r="E160" s="733">
        <v>50113001</v>
      </c>
      <c r="F160" s="732" t="s">
        <v>629</v>
      </c>
      <c r="G160" s="731" t="s">
        <v>630</v>
      </c>
      <c r="H160" s="731">
        <v>183318</v>
      </c>
      <c r="I160" s="731">
        <v>83318</v>
      </c>
      <c r="J160" s="731" t="s">
        <v>903</v>
      </c>
      <c r="K160" s="731" t="s">
        <v>904</v>
      </c>
      <c r="L160" s="734">
        <v>31.490000000000006</v>
      </c>
      <c r="M160" s="734">
        <v>1</v>
      </c>
      <c r="N160" s="735">
        <v>31.490000000000006</v>
      </c>
    </row>
    <row r="161" spans="1:14" ht="14.45" customHeight="1" x14ac:dyDescent="0.2">
      <c r="A161" s="729" t="s">
        <v>586</v>
      </c>
      <c r="B161" s="730" t="s">
        <v>587</v>
      </c>
      <c r="C161" s="731" t="s">
        <v>605</v>
      </c>
      <c r="D161" s="732" t="s">
        <v>606</v>
      </c>
      <c r="E161" s="733">
        <v>50113001</v>
      </c>
      <c r="F161" s="732" t="s">
        <v>629</v>
      </c>
      <c r="G161" s="731" t="s">
        <v>630</v>
      </c>
      <c r="H161" s="731">
        <v>103542</v>
      </c>
      <c r="I161" s="731">
        <v>3542</v>
      </c>
      <c r="J161" s="731" t="s">
        <v>905</v>
      </c>
      <c r="K161" s="731" t="s">
        <v>906</v>
      </c>
      <c r="L161" s="734">
        <v>35.251249999999999</v>
      </c>
      <c r="M161" s="734">
        <v>8</v>
      </c>
      <c r="N161" s="735">
        <v>282.01</v>
      </c>
    </row>
    <row r="162" spans="1:14" ht="14.45" customHeight="1" x14ac:dyDescent="0.2">
      <c r="A162" s="729" t="s">
        <v>586</v>
      </c>
      <c r="B162" s="730" t="s">
        <v>587</v>
      </c>
      <c r="C162" s="731" t="s">
        <v>605</v>
      </c>
      <c r="D162" s="732" t="s">
        <v>606</v>
      </c>
      <c r="E162" s="733">
        <v>50113001</v>
      </c>
      <c r="F162" s="732" t="s">
        <v>629</v>
      </c>
      <c r="G162" s="731" t="s">
        <v>630</v>
      </c>
      <c r="H162" s="731">
        <v>232606</v>
      </c>
      <c r="I162" s="731">
        <v>232606</v>
      </c>
      <c r="J162" s="731" t="s">
        <v>907</v>
      </c>
      <c r="K162" s="731" t="s">
        <v>908</v>
      </c>
      <c r="L162" s="734">
        <v>154.84347826086957</v>
      </c>
      <c r="M162" s="734">
        <v>23</v>
      </c>
      <c r="N162" s="735">
        <v>3561.4</v>
      </c>
    </row>
    <row r="163" spans="1:14" ht="14.45" customHeight="1" x14ac:dyDescent="0.2">
      <c r="A163" s="729" t="s">
        <v>586</v>
      </c>
      <c r="B163" s="730" t="s">
        <v>587</v>
      </c>
      <c r="C163" s="731" t="s">
        <v>605</v>
      </c>
      <c r="D163" s="732" t="s">
        <v>606</v>
      </c>
      <c r="E163" s="733">
        <v>50113001</v>
      </c>
      <c r="F163" s="732" t="s">
        <v>629</v>
      </c>
      <c r="G163" s="731" t="s">
        <v>630</v>
      </c>
      <c r="H163" s="731">
        <v>228730</v>
      </c>
      <c r="I163" s="731">
        <v>228730</v>
      </c>
      <c r="J163" s="731" t="s">
        <v>909</v>
      </c>
      <c r="K163" s="731" t="s">
        <v>910</v>
      </c>
      <c r="L163" s="734">
        <v>1078</v>
      </c>
      <c r="M163" s="734">
        <v>2</v>
      </c>
      <c r="N163" s="735">
        <v>2156</v>
      </c>
    </row>
    <row r="164" spans="1:14" ht="14.45" customHeight="1" x14ac:dyDescent="0.2">
      <c r="A164" s="729" t="s">
        <v>586</v>
      </c>
      <c r="B164" s="730" t="s">
        <v>587</v>
      </c>
      <c r="C164" s="731" t="s">
        <v>605</v>
      </c>
      <c r="D164" s="732" t="s">
        <v>606</v>
      </c>
      <c r="E164" s="733">
        <v>50113001</v>
      </c>
      <c r="F164" s="732" t="s">
        <v>629</v>
      </c>
      <c r="G164" s="731" t="s">
        <v>630</v>
      </c>
      <c r="H164" s="731">
        <v>169567</v>
      </c>
      <c r="I164" s="731">
        <v>169567</v>
      </c>
      <c r="J164" s="731" t="s">
        <v>911</v>
      </c>
      <c r="K164" s="731" t="s">
        <v>912</v>
      </c>
      <c r="L164" s="734">
        <v>208.63999999999996</v>
      </c>
      <c r="M164" s="734">
        <v>1</v>
      </c>
      <c r="N164" s="735">
        <v>208.63999999999996</v>
      </c>
    </row>
    <row r="165" spans="1:14" ht="14.45" customHeight="1" x14ac:dyDescent="0.2">
      <c r="A165" s="729" t="s">
        <v>586</v>
      </c>
      <c r="B165" s="730" t="s">
        <v>587</v>
      </c>
      <c r="C165" s="731" t="s">
        <v>605</v>
      </c>
      <c r="D165" s="732" t="s">
        <v>606</v>
      </c>
      <c r="E165" s="733">
        <v>50113001</v>
      </c>
      <c r="F165" s="732" t="s">
        <v>629</v>
      </c>
      <c r="G165" s="731" t="s">
        <v>630</v>
      </c>
      <c r="H165" s="731">
        <v>100113</v>
      </c>
      <c r="I165" s="731">
        <v>113</v>
      </c>
      <c r="J165" s="731" t="s">
        <v>913</v>
      </c>
      <c r="K165" s="731" t="s">
        <v>914</v>
      </c>
      <c r="L165" s="734">
        <v>45.860000000000007</v>
      </c>
      <c r="M165" s="734">
        <v>33</v>
      </c>
      <c r="N165" s="735">
        <v>1513.38</v>
      </c>
    </row>
    <row r="166" spans="1:14" ht="14.45" customHeight="1" x14ac:dyDescent="0.2">
      <c r="A166" s="729" t="s">
        <v>586</v>
      </c>
      <c r="B166" s="730" t="s">
        <v>587</v>
      </c>
      <c r="C166" s="731" t="s">
        <v>605</v>
      </c>
      <c r="D166" s="732" t="s">
        <v>606</v>
      </c>
      <c r="E166" s="733">
        <v>50113001</v>
      </c>
      <c r="F166" s="732" t="s">
        <v>629</v>
      </c>
      <c r="G166" s="731" t="s">
        <v>630</v>
      </c>
      <c r="H166" s="731">
        <v>11399</v>
      </c>
      <c r="I166" s="731">
        <v>11399</v>
      </c>
      <c r="J166" s="731" t="s">
        <v>915</v>
      </c>
      <c r="K166" s="731" t="s">
        <v>916</v>
      </c>
      <c r="L166" s="734">
        <v>10162.466666666667</v>
      </c>
      <c r="M166" s="734">
        <v>3</v>
      </c>
      <c r="N166" s="735">
        <v>30487.4</v>
      </c>
    </row>
    <row r="167" spans="1:14" ht="14.45" customHeight="1" x14ac:dyDescent="0.2">
      <c r="A167" s="729" t="s">
        <v>586</v>
      </c>
      <c r="B167" s="730" t="s">
        <v>587</v>
      </c>
      <c r="C167" s="731" t="s">
        <v>605</v>
      </c>
      <c r="D167" s="732" t="s">
        <v>606</v>
      </c>
      <c r="E167" s="733">
        <v>50113001</v>
      </c>
      <c r="F167" s="732" t="s">
        <v>629</v>
      </c>
      <c r="G167" s="731" t="s">
        <v>630</v>
      </c>
      <c r="H167" s="731">
        <v>102479</v>
      </c>
      <c r="I167" s="731">
        <v>2479</v>
      </c>
      <c r="J167" s="731" t="s">
        <v>917</v>
      </c>
      <c r="K167" s="731" t="s">
        <v>918</v>
      </c>
      <c r="L167" s="734">
        <v>65.303333333333356</v>
      </c>
      <c r="M167" s="734">
        <v>3</v>
      </c>
      <c r="N167" s="735">
        <v>195.91000000000005</v>
      </c>
    </row>
    <row r="168" spans="1:14" ht="14.45" customHeight="1" x14ac:dyDescent="0.2">
      <c r="A168" s="729" t="s">
        <v>586</v>
      </c>
      <c r="B168" s="730" t="s">
        <v>587</v>
      </c>
      <c r="C168" s="731" t="s">
        <v>605</v>
      </c>
      <c r="D168" s="732" t="s">
        <v>606</v>
      </c>
      <c r="E168" s="733">
        <v>50113001</v>
      </c>
      <c r="F168" s="732" t="s">
        <v>629</v>
      </c>
      <c r="G168" s="731" t="s">
        <v>630</v>
      </c>
      <c r="H168" s="731">
        <v>846599</v>
      </c>
      <c r="I168" s="731">
        <v>107754</v>
      </c>
      <c r="J168" s="731" t="s">
        <v>919</v>
      </c>
      <c r="K168" s="731" t="s">
        <v>329</v>
      </c>
      <c r="L168" s="734">
        <v>131.10999999999999</v>
      </c>
      <c r="M168" s="734">
        <v>18</v>
      </c>
      <c r="N168" s="735">
        <v>2359.9799999999996</v>
      </c>
    </row>
    <row r="169" spans="1:14" ht="14.45" customHeight="1" x14ac:dyDescent="0.2">
      <c r="A169" s="729" t="s">
        <v>586</v>
      </c>
      <c r="B169" s="730" t="s">
        <v>587</v>
      </c>
      <c r="C169" s="731" t="s">
        <v>605</v>
      </c>
      <c r="D169" s="732" t="s">
        <v>606</v>
      </c>
      <c r="E169" s="733">
        <v>50113001</v>
      </c>
      <c r="F169" s="732" t="s">
        <v>629</v>
      </c>
      <c r="G169" s="731" t="s">
        <v>656</v>
      </c>
      <c r="H169" s="731">
        <v>148748</v>
      </c>
      <c r="I169" s="731">
        <v>148748</v>
      </c>
      <c r="J169" s="731" t="s">
        <v>920</v>
      </c>
      <c r="K169" s="731" t="s">
        <v>921</v>
      </c>
      <c r="L169" s="734">
        <v>404.43000000000012</v>
      </c>
      <c r="M169" s="734">
        <v>1</v>
      </c>
      <c r="N169" s="735">
        <v>404.43000000000012</v>
      </c>
    </row>
    <row r="170" spans="1:14" ht="14.45" customHeight="1" x14ac:dyDescent="0.2">
      <c r="A170" s="729" t="s">
        <v>586</v>
      </c>
      <c r="B170" s="730" t="s">
        <v>587</v>
      </c>
      <c r="C170" s="731" t="s">
        <v>605</v>
      </c>
      <c r="D170" s="732" t="s">
        <v>606</v>
      </c>
      <c r="E170" s="733">
        <v>50113001</v>
      </c>
      <c r="F170" s="732" t="s">
        <v>629</v>
      </c>
      <c r="G170" s="731" t="s">
        <v>630</v>
      </c>
      <c r="H170" s="731">
        <v>185656</v>
      </c>
      <c r="I170" s="731">
        <v>85656</v>
      </c>
      <c r="J170" s="731" t="s">
        <v>922</v>
      </c>
      <c r="K170" s="731" t="s">
        <v>923</v>
      </c>
      <c r="L170" s="734">
        <v>69.830000000000013</v>
      </c>
      <c r="M170" s="734">
        <v>1</v>
      </c>
      <c r="N170" s="735">
        <v>69.830000000000013</v>
      </c>
    </row>
    <row r="171" spans="1:14" ht="14.45" customHeight="1" x14ac:dyDescent="0.2">
      <c r="A171" s="729" t="s">
        <v>586</v>
      </c>
      <c r="B171" s="730" t="s">
        <v>587</v>
      </c>
      <c r="C171" s="731" t="s">
        <v>605</v>
      </c>
      <c r="D171" s="732" t="s">
        <v>606</v>
      </c>
      <c r="E171" s="733">
        <v>50113001</v>
      </c>
      <c r="F171" s="732" t="s">
        <v>629</v>
      </c>
      <c r="G171" s="731" t="s">
        <v>630</v>
      </c>
      <c r="H171" s="731">
        <v>175091</v>
      </c>
      <c r="I171" s="731">
        <v>175091</v>
      </c>
      <c r="J171" s="731" t="s">
        <v>924</v>
      </c>
      <c r="K171" s="731" t="s">
        <v>925</v>
      </c>
      <c r="L171" s="734">
        <v>717.01</v>
      </c>
      <c r="M171" s="734">
        <v>1</v>
      </c>
      <c r="N171" s="735">
        <v>717.01</v>
      </c>
    </row>
    <row r="172" spans="1:14" ht="14.45" customHeight="1" x14ac:dyDescent="0.2">
      <c r="A172" s="729" t="s">
        <v>586</v>
      </c>
      <c r="B172" s="730" t="s">
        <v>587</v>
      </c>
      <c r="C172" s="731" t="s">
        <v>605</v>
      </c>
      <c r="D172" s="732" t="s">
        <v>606</v>
      </c>
      <c r="E172" s="733">
        <v>50113001</v>
      </c>
      <c r="F172" s="732" t="s">
        <v>629</v>
      </c>
      <c r="G172" s="731" t="s">
        <v>329</v>
      </c>
      <c r="H172" s="731">
        <v>226523</v>
      </c>
      <c r="I172" s="731">
        <v>226523</v>
      </c>
      <c r="J172" s="731" t="s">
        <v>926</v>
      </c>
      <c r="K172" s="731" t="s">
        <v>927</v>
      </c>
      <c r="L172" s="734">
        <v>51.960000000000022</v>
      </c>
      <c r="M172" s="734">
        <v>60</v>
      </c>
      <c r="N172" s="735">
        <v>3117.6000000000013</v>
      </c>
    </row>
    <row r="173" spans="1:14" ht="14.45" customHeight="1" x14ac:dyDescent="0.2">
      <c r="A173" s="729" t="s">
        <v>586</v>
      </c>
      <c r="B173" s="730" t="s">
        <v>587</v>
      </c>
      <c r="C173" s="731" t="s">
        <v>605</v>
      </c>
      <c r="D173" s="732" t="s">
        <v>606</v>
      </c>
      <c r="E173" s="733">
        <v>50113001</v>
      </c>
      <c r="F173" s="732" t="s">
        <v>629</v>
      </c>
      <c r="G173" s="731" t="s">
        <v>656</v>
      </c>
      <c r="H173" s="731">
        <v>147285</v>
      </c>
      <c r="I173" s="731">
        <v>47285</v>
      </c>
      <c r="J173" s="731" t="s">
        <v>928</v>
      </c>
      <c r="K173" s="731" t="s">
        <v>929</v>
      </c>
      <c r="L173" s="734">
        <v>772.06</v>
      </c>
      <c r="M173" s="734">
        <v>1</v>
      </c>
      <c r="N173" s="735">
        <v>772.06</v>
      </c>
    </row>
    <row r="174" spans="1:14" ht="14.45" customHeight="1" x14ac:dyDescent="0.2">
      <c r="A174" s="729" t="s">
        <v>586</v>
      </c>
      <c r="B174" s="730" t="s">
        <v>587</v>
      </c>
      <c r="C174" s="731" t="s">
        <v>605</v>
      </c>
      <c r="D174" s="732" t="s">
        <v>606</v>
      </c>
      <c r="E174" s="733">
        <v>50113001</v>
      </c>
      <c r="F174" s="732" t="s">
        <v>629</v>
      </c>
      <c r="G174" s="731" t="s">
        <v>630</v>
      </c>
      <c r="H174" s="731">
        <v>905097</v>
      </c>
      <c r="I174" s="731">
        <v>158767</v>
      </c>
      <c r="J174" s="731" t="s">
        <v>930</v>
      </c>
      <c r="K174" s="731" t="s">
        <v>931</v>
      </c>
      <c r="L174" s="734">
        <v>168.67322309407623</v>
      </c>
      <c r="M174" s="734">
        <v>84</v>
      </c>
      <c r="N174" s="735">
        <v>14168.550739902405</v>
      </c>
    </row>
    <row r="175" spans="1:14" ht="14.45" customHeight="1" x14ac:dyDescent="0.2">
      <c r="A175" s="729" t="s">
        <v>586</v>
      </c>
      <c r="B175" s="730" t="s">
        <v>587</v>
      </c>
      <c r="C175" s="731" t="s">
        <v>605</v>
      </c>
      <c r="D175" s="732" t="s">
        <v>606</v>
      </c>
      <c r="E175" s="733">
        <v>50113001</v>
      </c>
      <c r="F175" s="732" t="s">
        <v>629</v>
      </c>
      <c r="G175" s="731" t="s">
        <v>630</v>
      </c>
      <c r="H175" s="731">
        <v>215476</v>
      </c>
      <c r="I175" s="731">
        <v>215476</v>
      </c>
      <c r="J175" s="731" t="s">
        <v>932</v>
      </c>
      <c r="K175" s="731" t="s">
        <v>933</v>
      </c>
      <c r="L175" s="734">
        <v>135.52000000000001</v>
      </c>
      <c r="M175" s="734">
        <v>4</v>
      </c>
      <c r="N175" s="735">
        <v>542.08000000000004</v>
      </c>
    </row>
    <row r="176" spans="1:14" ht="14.45" customHeight="1" x14ac:dyDescent="0.2">
      <c r="A176" s="729" t="s">
        <v>586</v>
      </c>
      <c r="B176" s="730" t="s">
        <v>587</v>
      </c>
      <c r="C176" s="731" t="s">
        <v>605</v>
      </c>
      <c r="D176" s="732" t="s">
        <v>606</v>
      </c>
      <c r="E176" s="733">
        <v>50113001</v>
      </c>
      <c r="F176" s="732" t="s">
        <v>629</v>
      </c>
      <c r="G176" s="731" t="s">
        <v>630</v>
      </c>
      <c r="H176" s="731">
        <v>501596</v>
      </c>
      <c r="I176" s="731">
        <v>0</v>
      </c>
      <c r="J176" s="731" t="s">
        <v>934</v>
      </c>
      <c r="K176" s="731" t="s">
        <v>935</v>
      </c>
      <c r="L176" s="734">
        <v>113.25999999999999</v>
      </c>
      <c r="M176" s="734">
        <v>2</v>
      </c>
      <c r="N176" s="735">
        <v>226.51999999999998</v>
      </c>
    </row>
    <row r="177" spans="1:14" ht="14.45" customHeight="1" x14ac:dyDescent="0.2">
      <c r="A177" s="729" t="s">
        <v>586</v>
      </c>
      <c r="B177" s="730" t="s">
        <v>587</v>
      </c>
      <c r="C177" s="731" t="s">
        <v>605</v>
      </c>
      <c r="D177" s="732" t="s">
        <v>606</v>
      </c>
      <c r="E177" s="733">
        <v>50113001</v>
      </c>
      <c r="F177" s="732" t="s">
        <v>629</v>
      </c>
      <c r="G177" s="731" t="s">
        <v>630</v>
      </c>
      <c r="H177" s="731">
        <v>54150</v>
      </c>
      <c r="I177" s="731">
        <v>54150</v>
      </c>
      <c r="J177" s="731" t="s">
        <v>936</v>
      </c>
      <c r="K177" s="731" t="s">
        <v>937</v>
      </c>
      <c r="L177" s="734">
        <v>98.809999999999988</v>
      </c>
      <c r="M177" s="734">
        <v>3</v>
      </c>
      <c r="N177" s="735">
        <v>296.42999999999995</v>
      </c>
    </row>
    <row r="178" spans="1:14" ht="14.45" customHeight="1" x14ac:dyDescent="0.2">
      <c r="A178" s="729" t="s">
        <v>586</v>
      </c>
      <c r="B178" s="730" t="s">
        <v>587</v>
      </c>
      <c r="C178" s="731" t="s">
        <v>605</v>
      </c>
      <c r="D178" s="732" t="s">
        <v>606</v>
      </c>
      <c r="E178" s="733">
        <v>50113001</v>
      </c>
      <c r="F178" s="732" t="s">
        <v>629</v>
      </c>
      <c r="G178" s="731" t="s">
        <v>630</v>
      </c>
      <c r="H178" s="731">
        <v>192205</v>
      </c>
      <c r="I178" s="731">
        <v>192205</v>
      </c>
      <c r="J178" s="731" t="s">
        <v>938</v>
      </c>
      <c r="K178" s="731" t="s">
        <v>939</v>
      </c>
      <c r="L178" s="734">
        <v>87.77000000000001</v>
      </c>
      <c r="M178" s="734">
        <v>2</v>
      </c>
      <c r="N178" s="735">
        <v>175.54000000000002</v>
      </c>
    </row>
    <row r="179" spans="1:14" ht="14.45" customHeight="1" x14ac:dyDescent="0.2">
      <c r="A179" s="729" t="s">
        <v>586</v>
      </c>
      <c r="B179" s="730" t="s">
        <v>587</v>
      </c>
      <c r="C179" s="731" t="s">
        <v>605</v>
      </c>
      <c r="D179" s="732" t="s">
        <v>606</v>
      </c>
      <c r="E179" s="733">
        <v>50113001</v>
      </c>
      <c r="F179" s="732" t="s">
        <v>629</v>
      </c>
      <c r="G179" s="731" t="s">
        <v>630</v>
      </c>
      <c r="H179" s="731">
        <v>169865</v>
      </c>
      <c r="I179" s="731">
        <v>169865</v>
      </c>
      <c r="J179" s="731" t="s">
        <v>940</v>
      </c>
      <c r="K179" s="731" t="s">
        <v>941</v>
      </c>
      <c r="L179" s="734">
        <v>23.65</v>
      </c>
      <c r="M179" s="734">
        <v>2</v>
      </c>
      <c r="N179" s="735">
        <v>47.3</v>
      </c>
    </row>
    <row r="180" spans="1:14" ht="14.45" customHeight="1" x14ac:dyDescent="0.2">
      <c r="A180" s="729" t="s">
        <v>586</v>
      </c>
      <c r="B180" s="730" t="s">
        <v>587</v>
      </c>
      <c r="C180" s="731" t="s">
        <v>605</v>
      </c>
      <c r="D180" s="732" t="s">
        <v>606</v>
      </c>
      <c r="E180" s="733">
        <v>50113001</v>
      </c>
      <c r="F180" s="732" t="s">
        <v>629</v>
      </c>
      <c r="G180" s="731" t="s">
        <v>630</v>
      </c>
      <c r="H180" s="731">
        <v>162597</v>
      </c>
      <c r="I180" s="731">
        <v>62597</v>
      </c>
      <c r="J180" s="731" t="s">
        <v>942</v>
      </c>
      <c r="K180" s="731" t="s">
        <v>943</v>
      </c>
      <c r="L180" s="734">
        <v>157.12066666666666</v>
      </c>
      <c r="M180" s="734">
        <v>15</v>
      </c>
      <c r="N180" s="735">
        <v>2356.81</v>
      </c>
    </row>
    <row r="181" spans="1:14" ht="14.45" customHeight="1" x14ac:dyDescent="0.2">
      <c r="A181" s="729" t="s">
        <v>586</v>
      </c>
      <c r="B181" s="730" t="s">
        <v>587</v>
      </c>
      <c r="C181" s="731" t="s">
        <v>605</v>
      </c>
      <c r="D181" s="732" t="s">
        <v>606</v>
      </c>
      <c r="E181" s="733">
        <v>50113001</v>
      </c>
      <c r="F181" s="732" t="s">
        <v>629</v>
      </c>
      <c r="G181" s="731" t="s">
        <v>630</v>
      </c>
      <c r="H181" s="731">
        <v>59882</v>
      </c>
      <c r="I181" s="731">
        <v>59882</v>
      </c>
      <c r="J181" s="731" t="s">
        <v>944</v>
      </c>
      <c r="K181" s="731" t="s">
        <v>945</v>
      </c>
      <c r="L181" s="734">
        <v>97.87</v>
      </c>
      <c r="M181" s="734">
        <v>1</v>
      </c>
      <c r="N181" s="735">
        <v>97.87</v>
      </c>
    </row>
    <row r="182" spans="1:14" ht="14.45" customHeight="1" x14ac:dyDescent="0.2">
      <c r="A182" s="729" t="s">
        <v>586</v>
      </c>
      <c r="B182" s="730" t="s">
        <v>587</v>
      </c>
      <c r="C182" s="731" t="s">
        <v>605</v>
      </c>
      <c r="D182" s="732" t="s">
        <v>606</v>
      </c>
      <c r="E182" s="733">
        <v>50113001</v>
      </c>
      <c r="F182" s="732" t="s">
        <v>629</v>
      </c>
      <c r="G182" s="731" t="s">
        <v>630</v>
      </c>
      <c r="H182" s="731">
        <v>229191</v>
      </c>
      <c r="I182" s="731">
        <v>229191</v>
      </c>
      <c r="J182" s="731" t="s">
        <v>946</v>
      </c>
      <c r="K182" s="731" t="s">
        <v>947</v>
      </c>
      <c r="L182" s="734">
        <v>141.21000000000004</v>
      </c>
      <c r="M182" s="734">
        <v>4</v>
      </c>
      <c r="N182" s="735">
        <v>564.84000000000015</v>
      </c>
    </row>
    <row r="183" spans="1:14" ht="14.45" customHeight="1" x14ac:dyDescent="0.2">
      <c r="A183" s="729" t="s">
        <v>586</v>
      </c>
      <c r="B183" s="730" t="s">
        <v>587</v>
      </c>
      <c r="C183" s="731" t="s">
        <v>605</v>
      </c>
      <c r="D183" s="732" t="s">
        <v>606</v>
      </c>
      <c r="E183" s="733">
        <v>50113001</v>
      </c>
      <c r="F183" s="732" t="s">
        <v>629</v>
      </c>
      <c r="G183" s="731" t="s">
        <v>630</v>
      </c>
      <c r="H183" s="731">
        <v>203030</v>
      </c>
      <c r="I183" s="731">
        <v>203030</v>
      </c>
      <c r="J183" s="731" t="s">
        <v>948</v>
      </c>
      <c r="K183" s="731" t="s">
        <v>949</v>
      </c>
      <c r="L183" s="734">
        <v>205.71999999999986</v>
      </c>
      <c r="M183" s="734">
        <v>1</v>
      </c>
      <c r="N183" s="735">
        <v>205.71999999999986</v>
      </c>
    </row>
    <row r="184" spans="1:14" ht="14.45" customHeight="1" x14ac:dyDescent="0.2">
      <c r="A184" s="729" t="s">
        <v>586</v>
      </c>
      <c r="B184" s="730" t="s">
        <v>587</v>
      </c>
      <c r="C184" s="731" t="s">
        <v>605</v>
      </c>
      <c r="D184" s="732" t="s">
        <v>606</v>
      </c>
      <c r="E184" s="733">
        <v>50113001</v>
      </c>
      <c r="F184" s="732" t="s">
        <v>629</v>
      </c>
      <c r="G184" s="731" t="s">
        <v>630</v>
      </c>
      <c r="H184" s="731">
        <v>199680</v>
      </c>
      <c r="I184" s="731">
        <v>199680</v>
      </c>
      <c r="J184" s="731" t="s">
        <v>950</v>
      </c>
      <c r="K184" s="731" t="s">
        <v>951</v>
      </c>
      <c r="L184" s="734">
        <v>358.76999999999992</v>
      </c>
      <c r="M184" s="734">
        <v>13</v>
      </c>
      <c r="N184" s="735">
        <v>4664.0099999999993</v>
      </c>
    </row>
    <row r="185" spans="1:14" ht="14.45" customHeight="1" x14ac:dyDescent="0.2">
      <c r="A185" s="729" t="s">
        <v>586</v>
      </c>
      <c r="B185" s="730" t="s">
        <v>587</v>
      </c>
      <c r="C185" s="731" t="s">
        <v>605</v>
      </c>
      <c r="D185" s="732" t="s">
        <v>606</v>
      </c>
      <c r="E185" s="733">
        <v>50113001</v>
      </c>
      <c r="F185" s="732" t="s">
        <v>629</v>
      </c>
      <c r="G185" s="731" t="s">
        <v>630</v>
      </c>
      <c r="H185" s="731">
        <v>187076</v>
      </c>
      <c r="I185" s="731">
        <v>87076</v>
      </c>
      <c r="J185" s="731" t="s">
        <v>952</v>
      </c>
      <c r="K185" s="731" t="s">
        <v>953</v>
      </c>
      <c r="L185" s="734">
        <v>133.6</v>
      </c>
      <c r="M185" s="734">
        <v>4</v>
      </c>
      <c r="N185" s="735">
        <v>534.4</v>
      </c>
    </row>
    <row r="186" spans="1:14" ht="14.45" customHeight="1" x14ac:dyDescent="0.2">
      <c r="A186" s="729" t="s">
        <v>586</v>
      </c>
      <c r="B186" s="730" t="s">
        <v>587</v>
      </c>
      <c r="C186" s="731" t="s">
        <v>605</v>
      </c>
      <c r="D186" s="732" t="s">
        <v>606</v>
      </c>
      <c r="E186" s="733">
        <v>50113001</v>
      </c>
      <c r="F186" s="732" t="s">
        <v>629</v>
      </c>
      <c r="G186" s="731" t="s">
        <v>630</v>
      </c>
      <c r="H186" s="731">
        <v>849971</v>
      </c>
      <c r="I186" s="731">
        <v>137494</v>
      </c>
      <c r="J186" s="731" t="s">
        <v>954</v>
      </c>
      <c r="K186" s="731" t="s">
        <v>329</v>
      </c>
      <c r="L186" s="734">
        <v>792.1600000000002</v>
      </c>
      <c r="M186" s="734">
        <v>5</v>
      </c>
      <c r="N186" s="735">
        <v>3960.8000000000011</v>
      </c>
    </row>
    <row r="187" spans="1:14" ht="14.45" customHeight="1" x14ac:dyDescent="0.2">
      <c r="A187" s="729" t="s">
        <v>586</v>
      </c>
      <c r="B187" s="730" t="s">
        <v>587</v>
      </c>
      <c r="C187" s="731" t="s">
        <v>605</v>
      </c>
      <c r="D187" s="732" t="s">
        <v>606</v>
      </c>
      <c r="E187" s="733">
        <v>50113001</v>
      </c>
      <c r="F187" s="732" t="s">
        <v>629</v>
      </c>
      <c r="G187" s="731" t="s">
        <v>630</v>
      </c>
      <c r="H187" s="731">
        <v>159465</v>
      </c>
      <c r="I187" s="731">
        <v>159465</v>
      </c>
      <c r="J187" s="731" t="s">
        <v>955</v>
      </c>
      <c r="K187" s="731" t="s">
        <v>956</v>
      </c>
      <c r="L187" s="734">
        <v>3366.563333333334</v>
      </c>
      <c r="M187" s="734">
        <v>3</v>
      </c>
      <c r="N187" s="735">
        <v>10099.690000000002</v>
      </c>
    </row>
    <row r="188" spans="1:14" ht="14.45" customHeight="1" x14ac:dyDescent="0.2">
      <c r="A188" s="729" t="s">
        <v>586</v>
      </c>
      <c r="B188" s="730" t="s">
        <v>587</v>
      </c>
      <c r="C188" s="731" t="s">
        <v>605</v>
      </c>
      <c r="D188" s="732" t="s">
        <v>606</v>
      </c>
      <c r="E188" s="733">
        <v>50113001</v>
      </c>
      <c r="F188" s="732" t="s">
        <v>629</v>
      </c>
      <c r="G188" s="731" t="s">
        <v>630</v>
      </c>
      <c r="H188" s="731">
        <v>157586</v>
      </c>
      <c r="I188" s="731">
        <v>57586</v>
      </c>
      <c r="J188" s="731" t="s">
        <v>957</v>
      </c>
      <c r="K188" s="731" t="s">
        <v>958</v>
      </c>
      <c r="L188" s="734">
        <v>73.62</v>
      </c>
      <c r="M188" s="734">
        <v>2</v>
      </c>
      <c r="N188" s="735">
        <v>147.24</v>
      </c>
    </row>
    <row r="189" spans="1:14" ht="14.45" customHeight="1" x14ac:dyDescent="0.2">
      <c r="A189" s="729" t="s">
        <v>586</v>
      </c>
      <c r="B189" s="730" t="s">
        <v>587</v>
      </c>
      <c r="C189" s="731" t="s">
        <v>605</v>
      </c>
      <c r="D189" s="732" t="s">
        <v>606</v>
      </c>
      <c r="E189" s="733">
        <v>50113001</v>
      </c>
      <c r="F189" s="732" t="s">
        <v>629</v>
      </c>
      <c r="G189" s="731" t="s">
        <v>630</v>
      </c>
      <c r="H189" s="731">
        <v>130720</v>
      </c>
      <c r="I189" s="731">
        <v>130720</v>
      </c>
      <c r="J189" s="731" t="s">
        <v>959</v>
      </c>
      <c r="K189" s="731" t="s">
        <v>960</v>
      </c>
      <c r="L189" s="734">
        <v>173.09999999999997</v>
      </c>
      <c r="M189" s="734">
        <v>1</v>
      </c>
      <c r="N189" s="735">
        <v>173.09999999999997</v>
      </c>
    </row>
    <row r="190" spans="1:14" ht="14.45" customHeight="1" x14ac:dyDescent="0.2">
      <c r="A190" s="729" t="s">
        <v>586</v>
      </c>
      <c r="B190" s="730" t="s">
        <v>587</v>
      </c>
      <c r="C190" s="731" t="s">
        <v>605</v>
      </c>
      <c r="D190" s="732" t="s">
        <v>606</v>
      </c>
      <c r="E190" s="733">
        <v>50113001</v>
      </c>
      <c r="F190" s="732" t="s">
        <v>629</v>
      </c>
      <c r="G190" s="731" t="s">
        <v>630</v>
      </c>
      <c r="H190" s="731">
        <v>850308</v>
      </c>
      <c r="I190" s="731">
        <v>130719</v>
      </c>
      <c r="J190" s="731" t="s">
        <v>961</v>
      </c>
      <c r="K190" s="731" t="s">
        <v>329</v>
      </c>
      <c r="L190" s="734">
        <v>115.39999999999999</v>
      </c>
      <c r="M190" s="734">
        <v>4</v>
      </c>
      <c r="N190" s="735">
        <v>461.59999999999997</v>
      </c>
    </row>
    <row r="191" spans="1:14" ht="14.45" customHeight="1" x14ac:dyDescent="0.2">
      <c r="A191" s="729" t="s">
        <v>586</v>
      </c>
      <c r="B191" s="730" t="s">
        <v>587</v>
      </c>
      <c r="C191" s="731" t="s">
        <v>605</v>
      </c>
      <c r="D191" s="732" t="s">
        <v>606</v>
      </c>
      <c r="E191" s="733">
        <v>50113001</v>
      </c>
      <c r="F191" s="732" t="s">
        <v>629</v>
      </c>
      <c r="G191" s="731" t="s">
        <v>630</v>
      </c>
      <c r="H191" s="731">
        <v>848560</v>
      </c>
      <c r="I191" s="731">
        <v>125752</v>
      </c>
      <c r="J191" s="731" t="s">
        <v>962</v>
      </c>
      <c r="K191" s="731" t="s">
        <v>963</v>
      </c>
      <c r="L191" s="734">
        <v>222.99</v>
      </c>
      <c r="M191" s="734">
        <v>2</v>
      </c>
      <c r="N191" s="735">
        <v>445.98</v>
      </c>
    </row>
    <row r="192" spans="1:14" ht="14.45" customHeight="1" x14ac:dyDescent="0.2">
      <c r="A192" s="729" t="s">
        <v>586</v>
      </c>
      <c r="B192" s="730" t="s">
        <v>587</v>
      </c>
      <c r="C192" s="731" t="s">
        <v>605</v>
      </c>
      <c r="D192" s="732" t="s">
        <v>606</v>
      </c>
      <c r="E192" s="733">
        <v>50113001</v>
      </c>
      <c r="F192" s="732" t="s">
        <v>629</v>
      </c>
      <c r="G192" s="731" t="s">
        <v>630</v>
      </c>
      <c r="H192" s="731">
        <v>181293</v>
      </c>
      <c r="I192" s="731">
        <v>181293</v>
      </c>
      <c r="J192" s="731" t="s">
        <v>964</v>
      </c>
      <c r="K192" s="731" t="s">
        <v>965</v>
      </c>
      <c r="L192" s="734">
        <v>224.11000000000004</v>
      </c>
      <c r="M192" s="734">
        <v>3</v>
      </c>
      <c r="N192" s="735">
        <v>672.33000000000015</v>
      </c>
    </row>
    <row r="193" spans="1:14" ht="14.45" customHeight="1" x14ac:dyDescent="0.2">
      <c r="A193" s="729" t="s">
        <v>586</v>
      </c>
      <c r="B193" s="730" t="s">
        <v>587</v>
      </c>
      <c r="C193" s="731" t="s">
        <v>605</v>
      </c>
      <c r="D193" s="732" t="s">
        <v>606</v>
      </c>
      <c r="E193" s="733">
        <v>50113001</v>
      </c>
      <c r="F193" s="732" t="s">
        <v>629</v>
      </c>
      <c r="G193" s="731" t="s">
        <v>630</v>
      </c>
      <c r="H193" s="731">
        <v>225510</v>
      </c>
      <c r="I193" s="731">
        <v>225510</v>
      </c>
      <c r="J193" s="731" t="s">
        <v>966</v>
      </c>
      <c r="K193" s="731" t="s">
        <v>967</v>
      </c>
      <c r="L193" s="734">
        <v>64.72</v>
      </c>
      <c r="M193" s="734">
        <v>1</v>
      </c>
      <c r="N193" s="735">
        <v>64.72</v>
      </c>
    </row>
    <row r="194" spans="1:14" ht="14.45" customHeight="1" x14ac:dyDescent="0.2">
      <c r="A194" s="729" t="s">
        <v>586</v>
      </c>
      <c r="B194" s="730" t="s">
        <v>587</v>
      </c>
      <c r="C194" s="731" t="s">
        <v>605</v>
      </c>
      <c r="D194" s="732" t="s">
        <v>606</v>
      </c>
      <c r="E194" s="733">
        <v>50113001</v>
      </c>
      <c r="F194" s="732" t="s">
        <v>629</v>
      </c>
      <c r="G194" s="731" t="s">
        <v>656</v>
      </c>
      <c r="H194" s="731">
        <v>243130</v>
      </c>
      <c r="I194" s="731">
        <v>243130</v>
      </c>
      <c r="J194" s="731" t="s">
        <v>968</v>
      </c>
      <c r="K194" s="731" t="s">
        <v>969</v>
      </c>
      <c r="L194" s="734">
        <v>78.5</v>
      </c>
      <c r="M194" s="734">
        <v>3</v>
      </c>
      <c r="N194" s="735">
        <v>235.5</v>
      </c>
    </row>
    <row r="195" spans="1:14" ht="14.45" customHeight="1" x14ac:dyDescent="0.2">
      <c r="A195" s="729" t="s">
        <v>586</v>
      </c>
      <c r="B195" s="730" t="s">
        <v>587</v>
      </c>
      <c r="C195" s="731" t="s">
        <v>605</v>
      </c>
      <c r="D195" s="732" t="s">
        <v>606</v>
      </c>
      <c r="E195" s="733">
        <v>50113001</v>
      </c>
      <c r="F195" s="732" t="s">
        <v>629</v>
      </c>
      <c r="G195" s="731" t="s">
        <v>656</v>
      </c>
      <c r="H195" s="731">
        <v>243131</v>
      </c>
      <c r="I195" s="731">
        <v>243131</v>
      </c>
      <c r="J195" s="731" t="s">
        <v>968</v>
      </c>
      <c r="K195" s="731" t="s">
        <v>970</v>
      </c>
      <c r="L195" s="734">
        <v>77.66</v>
      </c>
      <c r="M195" s="734">
        <v>3</v>
      </c>
      <c r="N195" s="735">
        <v>232.98</v>
      </c>
    </row>
    <row r="196" spans="1:14" ht="14.45" customHeight="1" x14ac:dyDescent="0.2">
      <c r="A196" s="729" t="s">
        <v>586</v>
      </c>
      <c r="B196" s="730" t="s">
        <v>587</v>
      </c>
      <c r="C196" s="731" t="s">
        <v>605</v>
      </c>
      <c r="D196" s="732" t="s">
        <v>606</v>
      </c>
      <c r="E196" s="733">
        <v>50113001</v>
      </c>
      <c r="F196" s="732" t="s">
        <v>629</v>
      </c>
      <c r="G196" s="731" t="s">
        <v>656</v>
      </c>
      <c r="H196" s="731">
        <v>243138</v>
      </c>
      <c r="I196" s="731">
        <v>243138</v>
      </c>
      <c r="J196" s="731" t="s">
        <v>971</v>
      </c>
      <c r="K196" s="731" t="s">
        <v>972</v>
      </c>
      <c r="L196" s="734">
        <v>60.322499999999998</v>
      </c>
      <c r="M196" s="734">
        <v>8</v>
      </c>
      <c r="N196" s="735">
        <v>482.58</v>
      </c>
    </row>
    <row r="197" spans="1:14" ht="14.45" customHeight="1" x14ac:dyDescent="0.2">
      <c r="A197" s="729" t="s">
        <v>586</v>
      </c>
      <c r="B197" s="730" t="s">
        <v>587</v>
      </c>
      <c r="C197" s="731" t="s">
        <v>605</v>
      </c>
      <c r="D197" s="732" t="s">
        <v>606</v>
      </c>
      <c r="E197" s="733">
        <v>50113001</v>
      </c>
      <c r="F197" s="732" t="s">
        <v>629</v>
      </c>
      <c r="G197" s="731" t="s">
        <v>656</v>
      </c>
      <c r="H197" s="731">
        <v>243134</v>
      </c>
      <c r="I197" s="731">
        <v>243134</v>
      </c>
      <c r="J197" s="731" t="s">
        <v>973</v>
      </c>
      <c r="K197" s="731" t="s">
        <v>974</v>
      </c>
      <c r="L197" s="734">
        <v>92.160000000000011</v>
      </c>
      <c r="M197" s="734">
        <v>3</v>
      </c>
      <c r="N197" s="735">
        <v>276.48</v>
      </c>
    </row>
    <row r="198" spans="1:14" ht="14.45" customHeight="1" x14ac:dyDescent="0.2">
      <c r="A198" s="729" t="s">
        <v>586</v>
      </c>
      <c r="B198" s="730" t="s">
        <v>587</v>
      </c>
      <c r="C198" s="731" t="s">
        <v>605</v>
      </c>
      <c r="D198" s="732" t="s">
        <v>606</v>
      </c>
      <c r="E198" s="733">
        <v>50113001</v>
      </c>
      <c r="F198" s="732" t="s">
        <v>629</v>
      </c>
      <c r="G198" s="731" t="s">
        <v>630</v>
      </c>
      <c r="H198" s="731">
        <v>230914</v>
      </c>
      <c r="I198" s="731">
        <v>230914</v>
      </c>
      <c r="J198" s="731" t="s">
        <v>975</v>
      </c>
      <c r="K198" s="731" t="s">
        <v>976</v>
      </c>
      <c r="L198" s="734">
        <v>46.666250000000005</v>
      </c>
      <c r="M198" s="734">
        <v>480</v>
      </c>
      <c r="N198" s="735">
        <v>22399.800000000003</v>
      </c>
    </row>
    <row r="199" spans="1:14" ht="14.45" customHeight="1" x14ac:dyDescent="0.2">
      <c r="A199" s="729" t="s">
        <v>586</v>
      </c>
      <c r="B199" s="730" t="s">
        <v>587</v>
      </c>
      <c r="C199" s="731" t="s">
        <v>605</v>
      </c>
      <c r="D199" s="732" t="s">
        <v>606</v>
      </c>
      <c r="E199" s="733">
        <v>50113001</v>
      </c>
      <c r="F199" s="732" t="s">
        <v>629</v>
      </c>
      <c r="G199" s="731" t="s">
        <v>630</v>
      </c>
      <c r="H199" s="731">
        <v>230915</v>
      </c>
      <c r="I199" s="731">
        <v>230915</v>
      </c>
      <c r="J199" s="731" t="s">
        <v>975</v>
      </c>
      <c r="K199" s="731" t="s">
        <v>977</v>
      </c>
      <c r="L199" s="734">
        <v>195.53714285714287</v>
      </c>
      <c r="M199" s="734">
        <v>70</v>
      </c>
      <c r="N199" s="735">
        <v>13687.6</v>
      </c>
    </row>
    <row r="200" spans="1:14" ht="14.45" customHeight="1" x14ac:dyDescent="0.2">
      <c r="A200" s="729" t="s">
        <v>586</v>
      </c>
      <c r="B200" s="730" t="s">
        <v>587</v>
      </c>
      <c r="C200" s="731" t="s">
        <v>605</v>
      </c>
      <c r="D200" s="732" t="s">
        <v>606</v>
      </c>
      <c r="E200" s="733">
        <v>50113001</v>
      </c>
      <c r="F200" s="732" t="s">
        <v>629</v>
      </c>
      <c r="G200" s="731" t="s">
        <v>630</v>
      </c>
      <c r="H200" s="731">
        <v>130101</v>
      </c>
      <c r="I200" s="731">
        <v>30101</v>
      </c>
      <c r="J200" s="731" t="s">
        <v>978</v>
      </c>
      <c r="K200" s="731" t="s">
        <v>979</v>
      </c>
      <c r="L200" s="734">
        <v>46.670000000000009</v>
      </c>
      <c r="M200" s="734">
        <v>570</v>
      </c>
      <c r="N200" s="735">
        <v>26601.900000000005</v>
      </c>
    </row>
    <row r="201" spans="1:14" ht="14.45" customHeight="1" x14ac:dyDescent="0.2">
      <c r="A201" s="729" t="s">
        <v>586</v>
      </c>
      <c r="B201" s="730" t="s">
        <v>587</v>
      </c>
      <c r="C201" s="731" t="s">
        <v>605</v>
      </c>
      <c r="D201" s="732" t="s">
        <v>606</v>
      </c>
      <c r="E201" s="733">
        <v>50113001</v>
      </c>
      <c r="F201" s="732" t="s">
        <v>629</v>
      </c>
      <c r="G201" s="731" t="s">
        <v>630</v>
      </c>
      <c r="H201" s="731">
        <v>214598</v>
      </c>
      <c r="I201" s="731">
        <v>214598</v>
      </c>
      <c r="J201" s="731" t="s">
        <v>980</v>
      </c>
      <c r="K201" s="731" t="s">
        <v>981</v>
      </c>
      <c r="L201" s="734">
        <v>181.57857142857145</v>
      </c>
      <c r="M201" s="734">
        <v>14</v>
      </c>
      <c r="N201" s="735">
        <v>2542.1000000000004</v>
      </c>
    </row>
    <row r="202" spans="1:14" ht="14.45" customHeight="1" x14ac:dyDescent="0.2">
      <c r="A202" s="729" t="s">
        <v>586</v>
      </c>
      <c r="B202" s="730" t="s">
        <v>587</v>
      </c>
      <c r="C202" s="731" t="s">
        <v>605</v>
      </c>
      <c r="D202" s="732" t="s">
        <v>606</v>
      </c>
      <c r="E202" s="733">
        <v>50113001</v>
      </c>
      <c r="F202" s="732" t="s">
        <v>629</v>
      </c>
      <c r="G202" s="731" t="s">
        <v>630</v>
      </c>
      <c r="H202" s="731">
        <v>229132</v>
      </c>
      <c r="I202" s="731">
        <v>229132</v>
      </c>
      <c r="J202" s="731" t="s">
        <v>982</v>
      </c>
      <c r="K202" s="731" t="s">
        <v>983</v>
      </c>
      <c r="L202" s="734">
        <v>90.3</v>
      </c>
      <c r="M202" s="734">
        <v>156</v>
      </c>
      <c r="N202" s="735">
        <v>14086.8</v>
      </c>
    </row>
    <row r="203" spans="1:14" ht="14.45" customHeight="1" x14ac:dyDescent="0.2">
      <c r="A203" s="729" t="s">
        <v>586</v>
      </c>
      <c r="B203" s="730" t="s">
        <v>587</v>
      </c>
      <c r="C203" s="731" t="s">
        <v>605</v>
      </c>
      <c r="D203" s="732" t="s">
        <v>606</v>
      </c>
      <c r="E203" s="733">
        <v>50113001</v>
      </c>
      <c r="F203" s="732" t="s">
        <v>629</v>
      </c>
      <c r="G203" s="731" t="s">
        <v>329</v>
      </c>
      <c r="H203" s="731">
        <v>133358</v>
      </c>
      <c r="I203" s="731">
        <v>133358</v>
      </c>
      <c r="J203" s="731" t="s">
        <v>984</v>
      </c>
      <c r="K203" s="731" t="s">
        <v>985</v>
      </c>
      <c r="L203" s="734">
        <v>525.54999999999995</v>
      </c>
      <c r="M203" s="734">
        <v>1</v>
      </c>
      <c r="N203" s="735">
        <v>525.54999999999995</v>
      </c>
    </row>
    <row r="204" spans="1:14" ht="14.45" customHeight="1" x14ac:dyDescent="0.2">
      <c r="A204" s="729" t="s">
        <v>586</v>
      </c>
      <c r="B204" s="730" t="s">
        <v>587</v>
      </c>
      <c r="C204" s="731" t="s">
        <v>605</v>
      </c>
      <c r="D204" s="732" t="s">
        <v>606</v>
      </c>
      <c r="E204" s="733">
        <v>50113001</v>
      </c>
      <c r="F204" s="732" t="s">
        <v>629</v>
      </c>
      <c r="G204" s="731" t="s">
        <v>630</v>
      </c>
      <c r="H204" s="731">
        <v>243142</v>
      </c>
      <c r="I204" s="731">
        <v>243142</v>
      </c>
      <c r="J204" s="731" t="s">
        <v>986</v>
      </c>
      <c r="K204" s="731" t="s">
        <v>987</v>
      </c>
      <c r="L204" s="734">
        <v>178.15</v>
      </c>
      <c r="M204" s="734">
        <v>1</v>
      </c>
      <c r="N204" s="735">
        <v>178.15</v>
      </c>
    </row>
    <row r="205" spans="1:14" ht="14.45" customHeight="1" x14ac:dyDescent="0.2">
      <c r="A205" s="729" t="s">
        <v>586</v>
      </c>
      <c r="B205" s="730" t="s">
        <v>587</v>
      </c>
      <c r="C205" s="731" t="s">
        <v>605</v>
      </c>
      <c r="D205" s="732" t="s">
        <v>606</v>
      </c>
      <c r="E205" s="733">
        <v>50113001</v>
      </c>
      <c r="F205" s="732" t="s">
        <v>629</v>
      </c>
      <c r="G205" s="731" t="s">
        <v>656</v>
      </c>
      <c r="H205" s="731">
        <v>213477</v>
      </c>
      <c r="I205" s="731">
        <v>213477</v>
      </c>
      <c r="J205" s="731" t="s">
        <v>988</v>
      </c>
      <c r="K205" s="731" t="s">
        <v>989</v>
      </c>
      <c r="L205" s="734">
        <v>3299.89</v>
      </c>
      <c r="M205" s="734">
        <v>27</v>
      </c>
      <c r="N205" s="735">
        <v>89097.03</v>
      </c>
    </row>
    <row r="206" spans="1:14" ht="14.45" customHeight="1" x14ac:dyDescent="0.2">
      <c r="A206" s="729" t="s">
        <v>586</v>
      </c>
      <c r="B206" s="730" t="s">
        <v>587</v>
      </c>
      <c r="C206" s="731" t="s">
        <v>605</v>
      </c>
      <c r="D206" s="732" t="s">
        <v>606</v>
      </c>
      <c r="E206" s="733">
        <v>50113001</v>
      </c>
      <c r="F206" s="732" t="s">
        <v>629</v>
      </c>
      <c r="G206" s="731" t="s">
        <v>656</v>
      </c>
      <c r="H206" s="731">
        <v>213490</v>
      </c>
      <c r="I206" s="731">
        <v>213490</v>
      </c>
      <c r="J206" s="731" t="s">
        <v>990</v>
      </c>
      <c r="K206" s="731" t="s">
        <v>991</v>
      </c>
      <c r="L206" s="734">
        <v>913.55</v>
      </c>
      <c r="M206" s="734">
        <v>50</v>
      </c>
      <c r="N206" s="735">
        <v>45677.5</v>
      </c>
    </row>
    <row r="207" spans="1:14" ht="14.45" customHeight="1" x14ac:dyDescent="0.2">
      <c r="A207" s="729" t="s">
        <v>586</v>
      </c>
      <c r="B207" s="730" t="s">
        <v>587</v>
      </c>
      <c r="C207" s="731" t="s">
        <v>605</v>
      </c>
      <c r="D207" s="732" t="s">
        <v>606</v>
      </c>
      <c r="E207" s="733">
        <v>50113001</v>
      </c>
      <c r="F207" s="732" t="s">
        <v>629</v>
      </c>
      <c r="G207" s="731" t="s">
        <v>656</v>
      </c>
      <c r="H207" s="731">
        <v>213487</v>
      </c>
      <c r="I207" s="731">
        <v>213487</v>
      </c>
      <c r="J207" s="731" t="s">
        <v>990</v>
      </c>
      <c r="K207" s="731" t="s">
        <v>992</v>
      </c>
      <c r="L207" s="734">
        <v>290.62</v>
      </c>
      <c r="M207" s="734">
        <v>72</v>
      </c>
      <c r="N207" s="735">
        <v>20924.64</v>
      </c>
    </row>
    <row r="208" spans="1:14" ht="14.45" customHeight="1" x14ac:dyDescent="0.2">
      <c r="A208" s="729" t="s">
        <v>586</v>
      </c>
      <c r="B208" s="730" t="s">
        <v>587</v>
      </c>
      <c r="C208" s="731" t="s">
        <v>605</v>
      </c>
      <c r="D208" s="732" t="s">
        <v>606</v>
      </c>
      <c r="E208" s="733">
        <v>50113001</v>
      </c>
      <c r="F208" s="732" t="s">
        <v>629</v>
      </c>
      <c r="G208" s="731" t="s">
        <v>656</v>
      </c>
      <c r="H208" s="731">
        <v>213489</v>
      </c>
      <c r="I208" s="731">
        <v>213489</v>
      </c>
      <c r="J208" s="731" t="s">
        <v>990</v>
      </c>
      <c r="K208" s="731" t="s">
        <v>993</v>
      </c>
      <c r="L208" s="734">
        <v>624.25</v>
      </c>
      <c r="M208" s="734">
        <v>159</v>
      </c>
      <c r="N208" s="735">
        <v>99255.75</v>
      </c>
    </row>
    <row r="209" spans="1:14" ht="14.45" customHeight="1" x14ac:dyDescent="0.2">
      <c r="A209" s="729" t="s">
        <v>586</v>
      </c>
      <c r="B209" s="730" t="s">
        <v>587</v>
      </c>
      <c r="C209" s="731" t="s">
        <v>605</v>
      </c>
      <c r="D209" s="732" t="s">
        <v>606</v>
      </c>
      <c r="E209" s="733">
        <v>50113001</v>
      </c>
      <c r="F209" s="732" t="s">
        <v>629</v>
      </c>
      <c r="G209" s="731" t="s">
        <v>656</v>
      </c>
      <c r="H209" s="731">
        <v>213485</v>
      </c>
      <c r="I209" s="731">
        <v>213485</v>
      </c>
      <c r="J209" s="731" t="s">
        <v>990</v>
      </c>
      <c r="K209" s="731" t="s">
        <v>994</v>
      </c>
      <c r="L209" s="734">
        <v>721.16000000000031</v>
      </c>
      <c r="M209" s="734">
        <v>134</v>
      </c>
      <c r="N209" s="735">
        <v>96635.440000000046</v>
      </c>
    </row>
    <row r="210" spans="1:14" ht="14.45" customHeight="1" x14ac:dyDescent="0.2">
      <c r="A210" s="729" t="s">
        <v>586</v>
      </c>
      <c r="B210" s="730" t="s">
        <v>587</v>
      </c>
      <c r="C210" s="731" t="s">
        <v>605</v>
      </c>
      <c r="D210" s="732" t="s">
        <v>606</v>
      </c>
      <c r="E210" s="733">
        <v>50113001</v>
      </c>
      <c r="F210" s="732" t="s">
        <v>629</v>
      </c>
      <c r="G210" s="731" t="s">
        <v>656</v>
      </c>
      <c r="H210" s="731">
        <v>213494</v>
      </c>
      <c r="I210" s="731">
        <v>213494</v>
      </c>
      <c r="J210" s="731" t="s">
        <v>990</v>
      </c>
      <c r="K210" s="731" t="s">
        <v>995</v>
      </c>
      <c r="L210" s="734">
        <v>408.86999999999989</v>
      </c>
      <c r="M210" s="734">
        <v>101</v>
      </c>
      <c r="N210" s="735">
        <v>41295.869999999988</v>
      </c>
    </row>
    <row r="211" spans="1:14" ht="14.45" customHeight="1" x14ac:dyDescent="0.2">
      <c r="A211" s="729" t="s">
        <v>586</v>
      </c>
      <c r="B211" s="730" t="s">
        <v>587</v>
      </c>
      <c r="C211" s="731" t="s">
        <v>605</v>
      </c>
      <c r="D211" s="732" t="s">
        <v>606</v>
      </c>
      <c r="E211" s="733">
        <v>50113001</v>
      </c>
      <c r="F211" s="732" t="s">
        <v>629</v>
      </c>
      <c r="G211" s="731" t="s">
        <v>630</v>
      </c>
      <c r="H211" s="731">
        <v>238119</v>
      </c>
      <c r="I211" s="731">
        <v>238119</v>
      </c>
      <c r="J211" s="731" t="s">
        <v>996</v>
      </c>
      <c r="K211" s="731" t="s">
        <v>997</v>
      </c>
      <c r="L211" s="734">
        <v>73.95</v>
      </c>
      <c r="M211" s="734">
        <v>20</v>
      </c>
      <c r="N211" s="735">
        <v>1479</v>
      </c>
    </row>
    <row r="212" spans="1:14" ht="14.45" customHeight="1" x14ac:dyDescent="0.2">
      <c r="A212" s="729" t="s">
        <v>586</v>
      </c>
      <c r="B212" s="730" t="s">
        <v>587</v>
      </c>
      <c r="C212" s="731" t="s">
        <v>605</v>
      </c>
      <c r="D212" s="732" t="s">
        <v>606</v>
      </c>
      <c r="E212" s="733">
        <v>50113001</v>
      </c>
      <c r="F212" s="732" t="s">
        <v>629</v>
      </c>
      <c r="G212" s="731" t="s">
        <v>656</v>
      </c>
      <c r="H212" s="731">
        <v>156810</v>
      </c>
      <c r="I212" s="731">
        <v>56810</v>
      </c>
      <c r="J212" s="731" t="s">
        <v>998</v>
      </c>
      <c r="K212" s="731" t="s">
        <v>914</v>
      </c>
      <c r="L212" s="734">
        <v>69.379999999999981</v>
      </c>
      <c r="M212" s="734">
        <v>1</v>
      </c>
      <c r="N212" s="735">
        <v>69.379999999999981</v>
      </c>
    </row>
    <row r="213" spans="1:14" ht="14.45" customHeight="1" x14ac:dyDescent="0.2">
      <c r="A213" s="729" t="s">
        <v>586</v>
      </c>
      <c r="B213" s="730" t="s">
        <v>587</v>
      </c>
      <c r="C213" s="731" t="s">
        <v>605</v>
      </c>
      <c r="D213" s="732" t="s">
        <v>606</v>
      </c>
      <c r="E213" s="733">
        <v>50113001</v>
      </c>
      <c r="F213" s="732" t="s">
        <v>629</v>
      </c>
      <c r="G213" s="731" t="s">
        <v>656</v>
      </c>
      <c r="H213" s="731">
        <v>156804</v>
      </c>
      <c r="I213" s="731">
        <v>56804</v>
      </c>
      <c r="J213" s="731" t="s">
        <v>999</v>
      </c>
      <c r="K213" s="731" t="s">
        <v>1000</v>
      </c>
      <c r="L213" s="734">
        <v>31.609999999999996</v>
      </c>
      <c r="M213" s="734">
        <v>1</v>
      </c>
      <c r="N213" s="735">
        <v>31.609999999999996</v>
      </c>
    </row>
    <row r="214" spans="1:14" ht="14.45" customHeight="1" x14ac:dyDescent="0.2">
      <c r="A214" s="729" t="s">
        <v>586</v>
      </c>
      <c r="B214" s="730" t="s">
        <v>587</v>
      </c>
      <c r="C214" s="731" t="s">
        <v>605</v>
      </c>
      <c r="D214" s="732" t="s">
        <v>606</v>
      </c>
      <c r="E214" s="733">
        <v>50113001</v>
      </c>
      <c r="F214" s="732" t="s">
        <v>629</v>
      </c>
      <c r="G214" s="731" t="s">
        <v>656</v>
      </c>
      <c r="H214" s="731">
        <v>239807</v>
      </c>
      <c r="I214" s="731">
        <v>239807</v>
      </c>
      <c r="J214" s="731" t="s">
        <v>1001</v>
      </c>
      <c r="K214" s="731" t="s">
        <v>1002</v>
      </c>
      <c r="L214" s="734">
        <v>40.39</v>
      </c>
      <c r="M214" s="734">
        <v>21</v>
      </c>
      <c r="N214" s="735">
        <v>848.19</v>
      </c>
    </row>
    <row r="215" spans="1:14" ht="14.45" customHeight="1" x14ac:dyDescent="0.2">
      <c r="A215" s="729" t="s">
        <v>586</v>
      </c>
      <c r="B215" s="730" t="s">
        <v>587</v>
      </c>
      <c r="C215" s="731" t="s">
        <v>605</v>
      </c>
      <c r="D215" s="732" t="s">
        <v>606</v>
      </c>
      <c r="E215" s="733">
        <v>50113001</v>
      </c>
      <c r="F215" s="732" t="s">
        <v>629</v>
      </c>
      <c r="G215" s="731" t="s">
        <v>630</v>
      </c>
      <c r="H215" s="731">
        <v>243407</v>
      </c>
      <c r="I215" s="731">
        <v>243407</v>
      </c>
      <c r="J215" s="731" t="s">
        <v>1003</v>
      </c>
      <c r="K215" s="731" t="s">
        <v>1004</v>
      </c>
      <c r="L215" s="734">
        <v>246.76999982236924</v>
      </c>
      <c r="M215" s="734">
        <v>241</v>
      </c>
      <c r="N215" s="735">
        <v>59471.569957190986</v>
      </c>
    </row>
    <row r="216" spans="1:14" ht="14.45" customHeight="1" x14ac:dyDescent="0.2">
      <c r="A216" s="729" t="s">
        <v>586</v>
      </c>
      <c r="B216" s="730" t="s">
        <v>587</v>
      </c>
      <c r="C216" s="731" t="s">
        <v>605</v>
      </c>
      <c r="D216" s="732" t="s">
        <v>606</v>
      </c>
      <c r="E216" s="733">
        <v>50113001</v>
      </c>
      <c r="F216" s="732" t="s">
        <v>629</v>
      </c>
      <c r="G216" s="731" t="s">
        <v>630</v>
      </c>
      <c r="H216" s="731">
        <v>221744</v>
      </c>
      <c r="I216" s="731">
        <v>221744</v>
      </c>
      <c r="J216" s="731" t="s">
        <v>1005</v>
      </c>
      <c r="K216" s="731" t="s">
        <v>1006</v>
      </c>
      <c r="L216" s="734">
        <v>33</v>
      </c>
      <c r="M216" s="734">
        <v>183</v>
      </c>
      <c r="N216" s="735">
        <v>6039</v>
      </c>
    </row>
    <row r="217" spans="1:14" ht="14.45" customHeight="1" x14ac:dyDescent="0.2">
      <c r="A217" s="729" t="s">
        <v>586</v>
      </c>
      <c r="B217" s="730" t="s">
        <v>587</v>
      </c>
      <c r="C217" s="731" t="s">
        <v>605</v>
      </c>
      <c r="D217" s="732" t="s">
        <v>606</v>
      </c>
      <c r="E217" s="733">
        <v>50113001</v>
      </c>
      <c r="F217" s="732" t="s">
        <v>629</v>
      </c>
      <c r="G217" s="731" t="s">
        <v>630</v>
      </c>
      <c r="H217" s="731">
        <v>198864</v>
      </c>
      <c r="I217" s="731">
        <v>98864</v>
      </c>
      <c r="J217" s="731" t="s">
        <v>645</v>
      </c>
      <c r="K217" s="731" t="s">
        <v>646</v>
      </c>
      <c r="L217" s="734">
        <v>537.88220338983047</v>
      </c>
      <c r="M217" s="734">
        <v>59</v>
      </c>
      <c r="N217" s="735">
        <v>31735.049999999996</v>
      </c>
    </row>
    <row r="218" spans="1:14" ht="14.45" customHeight="1" x14ac:dyDescent="0.2">
      <c r="A218" s="729" t="s">
        <v>586</v>
      </c>
      <c r="B218" s="730" t="s">
        <v>587</v>
      </c>
      <c r="C218" s="731" t="s">
        <v>605</v>
      </c>
      <c r="D218" s="732" t="s">
        <v>606</v>
      </c>
      <c r="E218" s="733">
        <v>50113001</v>
      </c>
      <c r="F218" s="732" t="s">
        <v>629</v>
      </c>
      <c r="G218" s="731" t="s">
        <v>630</v>
      </c>
      <c r="H218" s="731">
        <v>198872</v>
      </c>
      <c r="I218" s="731">
        <v>98872</v>
      </c>
      <c r="J218" s="731" t="s">
        <v>645</v>
      </c>
      <c r="K218" s="731" t="s">
        <v>648</v>
      </c>
      <c r="L218" s="734">
        <v>312.83999999999992</v>
      </c>
      <c r="M218" s="734">
        <v>166</v>
      </c>
      <c r="N218" s="735">
        <v>51931.439999999988</v>
      </c>
    </row>
    <row r="219" spans="1:14" ht="14.45" customHeight="1" x14ac:dyDescent="0.2">
      <c r="A219" s="729" t="s">
        <v>586</v>
      </c>
      <c r="B219" s="730" t="s">
        <v>587</v>
      </c>
      <c r="C219" s="731" t="s">
        <v>605</v>
      </c>
      <c r="D219" s="732" t="s">
        <v>606</v>
      </c>
      <c r="E219" s="733">
        <v>50113001</v>
      </c>
      <c r="F219" s="732" t="s">
        <v>629</v>
      </c>
      <c r="G219" s="731" t="s">
        <v>630</v>
      </c>
      <c r="H219" s="731">
        <v>198880</v>
      </c>
      <c r="I219" s="731">
        <v>98880</v>
      </c>
      <c r="J219" s="731" t="s">
        <v>645</v>
      </c>
      <c r="K219" s="731" t="s">
        <v>1007</v>
      </c>
      <c r="L219" s="734">
        <v>201.30000000000004</v>
      </c>
      <c r="M219" s="734">
        <v>19</v>
      </c>
      <c r="N219" s="735">
        <v>3824.7000000000007</v>
      </c>
    </row>
    <row r="220" spans="1:14" ht="14.45" customHeight="1" x14ac:dyDescent="0.2">
      <c r="A220" s="729" t="s">
        <v>586</v>
      </c>
      <c r="B220" s="730" t="s">
        <v>587</v>
      </c>
      <c r="C220" s="731" t="s">
        <v>605</v>
      </c>
      <c r="D220" s="732" t="s">
        <v>606</v>
      </c>
      <c r="E220" s="733">
        <v>50113001</v>
      </c>
      <c r="F220" s="732" t="s">
        <v>629</v>
      </c>
      <c r="G220" s="731" t="s">
        <v>630</v>
      </c>
      <c r="H220" s="731">
        <v>499428</v>
      </c>
      <c r="I220" s="731">
        <v>237468</v>
      </c>
      <c r="J220" s="731" t="s">
        <v>645</v>
      </c>
      <c r="K220" s="731" t="s">
        <v>647</v>
      </c>
      <c r="L220" s="734">
        <v>762.29999999999984</v>
      </c>
      <c r="M220" s="734">
        <v>15</v>
      </c>
      <c r="N220" s="735">
        <v>11434.499999999998</v>
      </c>
    </row>
    <row r="221" spans="1:14" ht="14.45" customHeight="1" x14ac:dyDescent="0.2">
      <c r="A221" s="729" t="s">
        <v>586</v>
      </c>
      <c r="B221" s="730" t="s">
        <v>587</v>
      </c>
      <c r="C221" s="731" t="s">
        <v>605</v>
      </c>
      <c r="D221" s="732" t="s">
        <v>606</v>
      </c>
      <c r="E221" s="733">
        <v>50113001</v>
      </c>
      <c r="F221" s="732" t="s">
        <v>629</v>
      </c>
      <c r="G221" s="731" t="s">
        <v>630</v>
      </c>
      <c r="H221" s="731">
        <v>198876</v>
      </c>
      <c r="I221" s="731">
        <v>98876</v>
      </c>
      <c r="J221" s="731" t="s">
        <v>645</v>
      </c>
      <c r="K221" s="731" t="s">
        <v>1008</v>
      </c>
      <c r="L221" s="734">
        <v>255.19999999999993</v>
      </c>
      <c r="M221" s="734">
        <v>39</v>
      </c>
      <c r="N221" s="735">
        <v>9952.7999999999975</v>
      </c>
    </row>
    <row r="222" spans="1:14" ht="14.45" customHeight="1" x14ac:dyDescent="0.2">
      <c r="A222" s="729" t="s">
        <v>586</v>
      </c>
      <c r="B222" s="730" t="s">
        <v>587</v>
      </c>
      <c r="C222" s="731" t="s">
        <v>605</v>
      </c>
      <c r="D222" s="732" t="s">
        <v>606</v>
      </c>
      <c r="E222" s="733">
        <v>50113001</v>
      </c>
      <c r="F222" s="732" t="s">
        <v>629</v>
      </c>
      <c r="G222" s="731" t="s">
        <v>630</v>
      </c>
      <c r="H222" s="731">
        <v>165633</v>
      </c>
      <c r="I222" s="731">
        <v>165751</v>
      </c>
      <c r="J222" s="731" t="s">
        <v>1009</v>
      </c>
      <c r="K222" s="731" t="s">
        <v>1010</v>
      </c>
      <c r="L222" s="734">
        <v>3951.6400000000003</v>
      </c>
      <c r="M222" s="734">
        <v>10</v>
      </c>
      <c r="N222" s="735">
        <v>39516.400000000001</v>
      </c>
    </row>
    <row r="223" spans="1:14" ht="14.45" customHeight="1" x14ac:dyDescent="0.2">
      <c r="A223" s="729" t="s">
        <v>586</v>
      </c>
      <c r="B223" s="730" t="s">
        <v>587</v>
      </c>
      <c r="C223" s="731" t="s">
        <v>605</v>
      </c>
      <c r="D223" s="732" t="s">
        <v>606</v>
      </c>
      <c r="E223" s="733">
        <v>50113001</v>
      </c>
      <c r="F223" s="732" t="s">
        <v>629</v>
      </c>
      <c r="G223" s="731" t="s">
        <v>630</v>
      </c>
      <c r="H223" s="731">
        <v>111242</v>
      </c>
      <c r="I223" s="731">
        <v>11242</v>
      </c>
      <c r="J223" s="731" t="s">
        <v>1011</v>
      </c>
      <c r="K223" s="731" t="s">
        <v>1012</v>
      </c>
      <c r="L223" s="734">
        <v>145.84000000000003</v>
      </c>
      <c r="M223" s="734">
        <v>1</v>
      </c>
      <c r="N223" s="735">
        <v>145.84000000000003</v>
      </c>
    </row>
    <row r="224" spans="1:14" ht="14.45" customHeight="1" x14ac:dyDescent="0.2">
      <c r="A224" s="729" t="s">
        <v>586</v>
      </c>
      <c r="B224" s="730" t="s">
        <v>587</v>
      </c>
      <c r="C224" s="731" t="s">
        <v>605</v>
      </c>
      <c r="D224" s="732" t="s">
        <v>606</v>
      </c>
      <c r="E224" s="733">
        <v>50113001</v>
      </c>
      <c r="F224" s="732" t="s">
        <v>629</v>
      </c>
      <c r="G224" s="731" t="s">
        <v>630</v>
      </c>
      <c r="H224" s="731">
        <v>111243</v>
      </c>
      <c r="I224" s="731">
        <v>11243</v>
      </c>
      <c r="J224" s="731" t="s">
        <v>1011</v>
      </c>
      <c r="K224" s="731" t="s">
        <v>1013</v>
      </c>
      <c r="L224" s="734">
        <v>241.18</v>
      </c>
      <c r="M224" s="734">
        <v>1</v>
      </c>
      <c r="N224" s="735">
        <v>241.18</v>
      </c>
    </row>
    <row r="225" spans="1:14" ht="14.45" customHeight="1" x14ac:dyDescent="0.2">
      <c r="A225" s="729" t="s">
        <v>586</v>
      </c>
      <c r="B225" s="730" t="s">
        <v>587</v>
      </c>
      <c r="C225" s="731" t="s">
        <v>605</v>
      </c>
      <c r="D225" s="732" t="s">
        <v>606</v>
      </c>
      <c r="E225" s="733">
        <v>50113001</v>
      </c>
      <c r="F225" s="732" t="s">
        <v>629</v>
      </c>
      <c r="G225" s="731" t="s">
        <v>630</v>
      </c>
      <c r="H225" s="731">
        <v>111337</v>
      </c>
      <c r="I225" s="731">
        <v>52421</v>
      </c>
      <c r="J225" s="731" t="s">
        <v>1014</v>
      </c>
      <c r="K225" s="731" t="s">
        <v>1015</v>
      </c>
      <c r="L225" s="734">
        <v>75.900000000000006</v>
      </c>
      <c r="M225" s="734">
        <v>22</v>
      </c>
      <c r="N225" s="735">
        <v>1669.8000000000002</v>
      </c>
    </row>
    <row r="226" spans="1:14" ht="14.45" customHeight="1" x14ac:dyDescent="0.2">
      <c r="A226" s="729" t="s">
        <v>586</v>
      </c>
      <c r="B226" s="730" t="s">
        <v>587</v>
      </c>
      <c r="C226" s="731" t="s">
        <v>605</v>
      </c>
      <c r="D226" s="732" t="s">
        <v>606</v>
      </c>
      <c r="E226" s="733">
        <v>50113001</v>
      </c>
      <c r="F226" s="732" t="s">
        <v>629</v>
      </c>
      <c r="G226" s="731" t="s">
        <v>630</v>
      </c>
      <c r="H226" s="731">
        <v>31915</v>
      </c>
      <c r="I226" s="731">
        <v>31915</v>
      </c>
      <c r="J226" s="731" t="s">
        <v>1016</v>
      </c>
      <c r="K226" s="731" t="s">
        <v>1017</v>
      </c>
      <c r="L226" s="734">
        <v>173.68999999999997</v>
      </c>
      <c r="M226" s="734">
        <v>94</v>
      </c>
      <c r="N226" s="735">
        <v>16326.859999999997</v>
      </c>
    </row>
    <row r="227" spans="1:14" ht="14.45" customHeight="1" x14ac:dyDescent="0.2">
      <c r="A227" s="729" t="s">
        <v>586</v>
      </c>
      <c r="B227" s="730" t="s">
        <v>587</v>
      </c>
      <c r="C227" s="731" t="s">
        <v>605</v>
      </c>
      <c r="D227" s="732" t="s">
        <v>606</v>
      </c>
      <c r="E227" s="733">
        <v>50113001</v>
      </c>
      <c r="F227" s="732" t="s">
        <v>629</v>
      </c>
      <c r="G227" s="731" t="s">
        <v>630</v>
      </c>
      <c r="H227" s="731">
        <v>47706</v>
      </c>
      <c r="I227" s="731">
        <v>47706</v>
      </c>
      <c r="J227" s="731" t="s">
        <v>1018</v>
      </c>
      <c r="K227" s="731" t="s">
        <v>1019</v>
      </c>
      <c r="L227" s="734">
        <v>288.52999999999997</v>
      </c>
      <c r="M227" s="734">
        <v>13</v>
      </c>
      <c r="N227" s="735">
        <v>3750.8899999999994</v>
      </c>
    </row>
    <row r="228" spans="1:14" ht="14.45" customHeight="1" x14ac:dyDescent="0.2">
      <c r="A228" s="729" t="s">
        <v>586</v>
      </c>
      <c r="B228" s="730" t="s">
        <v>587</v>
      </c>
      <c r="C228" s="731" t="s">
        <v>605</v>
      </c>
      <c r="D228" s="732" t="s">
        <v>606</v>
      </c>
      <c r="E228" s="733">
        <v>50113001</v>
      </c>
      <c r="F228" s="732" t="s">
        <v>629</v>
      </c>
      <c r="G228" s="731" t="s">
        <v>630</v>
      </c>
      <c r="H228" s="731">
        <v>207771</v>
      </c>
      <c r="I228" s="731">
        <v>207771</v>
      </c>
      <c r="J228" s="731" t="s">
        <v>1020</v>
      </c>
      <c r="K228" s="731" t="s">
        <v>1021</v>
      </c>
      <c r="L228" s="734">
        <v>365.97000000000008</v>
      </c>
      <c r="M228" s="734">
        <v>8</v>
      </c>
      <c r="N228" s="735">
        <v>2927.7600000000007</v>
      </c>
    </row>
    <row r="229" spans="1:14" ht="14.45" customHeight="1" x14ac:dyDescent="0.2">
      <c r="A229" s="729" t="s">
        <v>586</v>
      </c>
      <c r="B229" s="730" t="s">
        <v>587</v>
      </c>
      <c r="C229" s="731" t="s">
        <v>605</v>
      </c>
      <c r="D229" s="732" t="s">
        <v>606</v>
      </c>
      <c r="E229" s="733">
        <v>50113001</v>
      </c>
      <c r="F229" s="732" t="s">
        <v>629</v>
      </c>
      <c r="G229" s="731" t="s">
        <v>630</v>
      </c>
      <c r="H229" s="731">
        <v>207769</v>
      </c>
      <c r="I229" s="731">
        <v>207769</v>
      </c>
      <c r="J229" s="731" t="s">
        <v>1020</v>
      </c>
      <c r="K229" s="731" t="s">
        <v>1022</v>
      </c>
      <c r="L229" s="734">
        <v>157.33499999999998</v>
      </c>
      <c r="M229" s="734">
        <v>6</v>
      </c>
      <c r="N229" s="735">
        <v>944.00999999999988</v>
      </c>
    </row>
    <row r="230" spans="1:14" ht="14.45" customHeight="1" x14ac:dyDescent="0.2">
      <c r="A230" s="729" t="s">
        <v>586</v>
      </c>
      <c r="B230" s="730" t="s">
        <v>587</v>
      </c>
      <c r="C230" s="731" t="s">
        <v>605</v>
      </c>
      <c r="D230" s="732" t="s">
        <v>606</v>
      </c>
      <c r="E230" s="733">
        <v>50113001</v>
      </c>
      <c r="F230" s="732" t="s">
        <v>629</v>
      </c>
      <c r="G230" s="731" t="s">
        <v>630</v>
      </c>
      <c r="H230" s="731">
        <v>47256</v>
      </c>
      <c r="I230" s="731">
        <v>47256</v>
      </c>
      <c r="J230" s="731" t="s">
        <v>1023</v>
      </c>
      <c r="K230" s="731" t="s">
        <v>1024</v>
      </c>
      <c r="L230" s="734">
        <v>222.19999999999996</v>
      </c>
      <c r="M230" s="734">
        <v>13</v>
      </c>
      <c r="N230" s="735">
        <v>2888.5999999999995</v>
      </c>
    </row>
    <row r="231" spans="1:14" ht="14.45" customHeight="1" x14ac:dyDescent="0.2">
      <c r="A231" s="729" t="s">
        <v>586</v>
      </c>
      <c r="B231" s="730" t="s">
        <v>587</v>
      </c>
      <c r="C231" s="731" t="s">
        <v>605</v>
      </c>
      <c r="D231" s="732" t="s">
        <v>606</v>
      </c>
      <c r="E231" s="733">
        <v>50113001</v>
      </c>
      <c r="F231" s="732" t="s">
        <v>629</v>
      </c>
      <c r="G231" s="731" t="s">
        <v>630</v>
      </c>
      <c r="H231" s="731">
        <v>47249</v>
      </c>
      <c r="I231" s="731">
        <v>47249</v>
      </c>
      <c r="J231" s="731" t="s">
        <v>1023</v>
      </c>
      <c r="K231" s="731" t="s">
        <v>1025</v>
      </c>
      <c r="L231" s="734">
        <v>126.49999999999999</v>
      </c>
      <c r="M231" s="734">
        <v>13</v>
      </c>
      <c r="N231" s="735">
        <v>1644.4999999999998</v>
      </c>
    </row>
    <row r="232" spans="1:14" ht="14.45" customHeight="1" x14ac:dyDescent="0.2">
      <c r="A232" s="729" t="s">
        <v>586</v>
      </c>
      <c r="B232" s="730" t="s">
        <v>587</v>
      </c>
      <c r="C232" s="731" t="s">
        <v>605</v>
      </c>
      <c r="D232" s="732" t="s">
        <v>606</v>
      </c>
      <c r="E232" s="733">
        <v>50113001</v>
      </c>
      <c r="F232" s="732" t="s">
        <v>629</v>
      </c>
      <c r="G232" s="731" t="s">
        <v>630</v>
      </c>
      <c r="H232" s="731">
        <v>47244</v>
      </c>
      <c r="I232" s="731">
        <v>47244</v>
      </c>
      <c r="J232" s="731" t="s">
        <v>1023</v>
      </c>
      <c r="K232" s="731" t="s">
        <v>1017</v>
      </c>
      <c r="L232" s="734">
        <v>142.99999999999997</v>
      </c>
      <c r="M232" s="734">
        <v>2</v>
      </c>
      <c r="N232" s="735">
        <v>285.99999999999994</v>
      </c>
    </row>
    <row r="233" spans="1:14" ht="14.45" customHeight="1" x14ac:dyDescent="0.2">
      <c r="A233" s="729" t="s">
        <v>586</v>
      </c>
      <c r="B233" s="730" t="s">
        <v>587</v>
      </c>
      <c r="C233" s="731" t="s">
        <v>605</v>
      </c>
      <c r="D233" s="732" t="s">
        <v>606</v>
      </c>
      <c r="E233" s="733">
        <v>50113001</v>
      </c>
      <c r="F233" s="732" t="s">
        <v>629</v>
      </c>
      <c r="G233" s="731" t="s">
        <v>630</v>
      </c>
      <c r="H233" s="731">
        <v>98901</v>
      </c>
      <c r="I233" s="731">
        <v>98901</v>
      </c>
      <c r="J233" s="731" t="s">
        <v>1026</v>
      </c>
      <c r="K233" s="731" t="s">
        <v>1008</v>
      </c>
      <c r="L233" s="734">
        <v>320.18597366209644</v>
      </c>
      <c r="M233" s="734">
        <v>116</v>
      </c>
      <c r="N233" s="735">
        <v>37141.572944803185</v>
      </c>
    </row>
    <row r="234" spans="1:14" ht="14.45" customHeight="1" x14ac:dyDescent="0.2">
      <c r="A234" s="729" t="s">
        <v>586</v>
      </c>
      <c r="B234" s="730" t="s">
        <v>587</v>
      </c>
      <c r="C234" s="731" t="s">
        <v>605</v>
      </c>
      <c r="D234" s="732" t="s">
        <v>606</v>
      </c>
      <c r="E234" s="733">
        <v>50113001</v>
      </c>
      <c r="F234" s="732" t="s">
        <v>629</v>
      </c>
      <c r="G234" s="731" t="s">
        <v>329</v>
      </c>
      <c r="H234" s="731">
        <v>234733</v>
      </c>
      <c r="I234" s="731">
        <v>234733</v>
      </c>
      <c r="J234" s="731" t="s">
        <v>1027</v>
      </c>
      <c r="K234" s="731" t="s">
        <v>1028</v>
      </c>
      <c r="L234" s="734">
        <v>84.29</v>
      </c>
      <c r="M234" s="734">
        <v>1</v>
      </c>
      <c r="N234" s="735">
        <v>84.29</v>
      </c>
    </row>
    <row r="235" spans="1:14" ht="14.45" customHeight="1" x14ac:dyDescent="0.2">
      <c r="A235" s="729" t="s">
        <v>586</v>
      </c>
      <c r="B235" s="730" t="s">
        <v>587</v>
      </c>
      <c r="C235" s="731" t="s">
        <v>605</v>
      </c>
      <c r="D235" s="732" t="s">
        <v>606</v>
      </c>
      <c r="E235" s="733">
        <v>50113001</v>
      </c>
      <c r="F235" s="732" t="s">
        <v>629</v>
      </c>
      <c r="G235" s="731" t="s">
        <v>630</v>
      </c>
      <c r="H235" s="731">
        <v>223137</v>
      </c>
      <c r="I235" s="731">
        <v>223137</v>
      </c>
      <c r="J235" s="731" t="s">
        <v>1029</v>
      </c>
      <c r="K235" s="731" t="s">
        <v>1030</v>
      </c>
      <c r="L235" s="734">
        <v>122.3</v>
      </c>
      <c r="M235" s="734">
        <v>1</v>
      </c>
      <c r="N235" s="735">
        <v>122.3</v>
      </c>
    </row>
    <row r="236" spans="1:14" ht="14.45" customHeight="1" x14ac:dyDescent="0.2">
      <c r="A236" s="729" t="s">
        <v>586</v>
      </c>
      <c r="B236" s="730" t="s">
        <v>587</v>
      </c>
      <c r="C236" s="731" t="s">
        <v>605</v>
      </c>
      <c r="D236" s="732" t="s">
        <v>606</v>
      </c>
      <c r="E236" s="733">
        <v>50113001</v>
      </c>
      <c r="F236" s="732" t="s">
        <v>629</v>
      </c>
      <c r="G236" s="731" t="s">
        <v>630</v>
      </c>
      <c r="H236" s="731">
        <v>102537</v>
      </c>
      <c r="I236" s="731">
        <v>2537</v>
      </c>
      <c r="J236" s="731" t="s">
        <v>1031</v>
      </c>
      <c r="K236" s="731" t="s">
        <v>1032</v>
      </c>
      <c r="L236" s="734">
        <v>34.79999999999999</v>
      </c>
      <c r="M236" s="734">
        <v>2</v>
      </c>
      <c r="N236" s="735">
        <v>69.59999999999998</v>
      </c>
    </row>
    <row r="237" spans="1:14" ht="14.45" customHeight="1" x14ac:dyDescent="0.2">
      <c r="A237" s="729" t="s">
        <v>586</v>
      </c>
      <c r="B237" s="730" t="s">
        <v>587</v>
      </c>
      <c r="C237" s="731" t="s">
        <v>605</v>
      </c>
      <c r="D237" s="732" t="s">
        <v>606</v>
      </c>
      <c r="E237" s="733">
        <v>50113001</v>
      </c>
      <c r="F237" s="732" t="s">
        <v>629</v>
      </c>
      <c r="G237" s="731" t="s">
        <v>630</v>
      </c>
      <c r="H237" s="731">
        <v>102538</v>
      </c>
      <c r="I237" s="731">
        <v>2538</v>
      </c>
      <c r="J237" s="731" t="s">
        <v>1031</v>
      </c>
      <c r="K237" s="731" t="s">
        <v>1033</v>
      </c>
      <c r="L237" s="734">
        <v>50.050000000000011</v>
      </c>
      <c r="M237" s="734">
        <v>5</v>
      </c>
      <c r="N237" s="735">
        <v>250.25000000000006</v>
      </c>
    </row>
    <row r="238" spans="1:14" ht="14.45" customHeight="1" x14ac:dyDescent="0.2">
      <c r="A238" s="729" t="s">
        <v>586</v>
      </c>
      <c r="B238" s="730" t="s">
        <v>587</v>
      </c>
      <c r="C238" s="731" t="s">
        <v>605</v>
      </c>
      <c r="D238" s="732" t="s">
        <v>606</v>
      </c>
      <c r="E238" s="733">
        <v>50113001</v>
      </c>
      <c r="F238" s="732" t="s">
        <v>629</v>
      </c>
      <c r="G238" s="731" t="s">
        <v>630</v>
      </c>
      <c r="H238" s="731">
        <v>102539</v>
      </c>
      <c r="I238" s="731">
        <v>2539</v>
      </c>
      <c r="J238" s="731" t="s">
        <v>1031</v>
      </c>
      <c r="K238" s="731" t="s">
        <v>1034</v>
      </c>
      <c r="L238" s="734">
        <v>47.220003551986004</v>
      </c>
      <c r="M238" s="734">
        <v>1</v>
      </c>
      <c r="N238" s="735">
        <v>47.220003551986004</v>
      </c>
    </row>
    <row r="239" spans="1:14" ht="14.45" customHeight="1" x14ac:dyDescent="0.2">
      <c r="A239" s="729" t="s">
        <v>586</v>
      </c>
      <c r="B239" s="730" t="s">
        <v>587</v>
      </c>
      <c r="C239" s="731" t="s">
        <v>605</v>
      </c>
      <c r="D239" s="732" t="s">
        <v>606</v>
      </c>
      <c r="E239" s="733">
        <v>50113001</v>
      </c>
      <c r="F239" s="732" t="s">
        <v>629</v>
      </c>
      <c r="G239" s="731" t="s">
        <v>630</v>
      </c>
      <c r="H239" s="731">
        <v>125366</v>
      </c>
      <c r="I239" s="731">
        <v>25366</v>
      </c>
      <c r="J239" s="731" t="s">
        <v>1035</v>
      </c>
      <c r="K239" s="731" t="s">
        <v>1036</v>
      </c>
      <c r="L239" s="734">
        <v>65.345454545454544</v>
      </c>
      <c r="M239" s="734">
        <v>11</v>
      </c>
      <c r="N239" s="735">
        <v>718.8</v>
      </c>
    </row>
    <row r="240" spans="1:14" ht="14.45" customHeight="1" x14ac:dyDescent="0.2">
      <c r="A240" s="729" t="s">
        <v>586</v>
      </c>
      <c r="B240" s="730" t="s">
        <v>587</v>
      </c>
      <c r="C240" s="731" t="s">
        <v>605</v>
      </c>
      <c r="D240" s="732" t="s">
        <v>606</v>
      </c>
      <c r="E240" s="733">
        <v>50113001</v>
      </c>
      <c r="F240" s="732" t="s">
        <v>629</v>
      </c>
      <c r="G240" s="731" t="s">
        <v>630</v>
      </c>
      <c r="H240" s="731">
        <v>215605</v>
      </c>
      <c r="I240" s="731">
        <v>215605</v>
      </c>
      <c r="J240" s="731" t="s">
        <v>1035</v>
      </c>
      <c r="K240" s="731" t="s">
        <v>1037</v>
      </c>
      <c r="L240" s="734">
        <v>20.349999999999998</v>
      </c>
      <c r="M240" s="734">
        <v>1</v>
      </c>
      <c r="N240" s="735">
        <v>20.349999999999998</v>
      </c>
    </row>
    <row r="241" spans="1:14" ht="14.45" customHeight="1" x14ac:dyDescent="0.2">
      <c r="A241" s="729" t="s">
        <v>586</v>
      </c>
      <c r="B241" s="730" t="s">
        <v>587</v>
      </c>
      <c r="C241" s="731" t="s">
        <v>605</v>
      </c>
      <c r="D241" s="732" t="s">
        <v>606</v>
      </c>
      <c r="E241" s="733">
        <v>50113001</v>
      </c>
      <c r="F241" s="732" t="s">
        <v>629</v>
      </c>
      <c r="G241" s="731" t="s">
        <v>630</v>
      </c>
      <c r="H241" s="731">
        <v>202873</v>
      </c>
      <c r="I241" s="731">
        <v>202873</v>
      </c>
      <c r="J241" s="731" t="s">
        <v>1038</v>
      </c>
      <c r="K241" s="731" t="s">
        <v>1039</v>
      </c>
      <c r="L241" s="734">
        <v>40.719999999999992</v>
      </c>
      <c r="M241" s="734">
        <v>2</v>
      </c>
      <c r="N241" s="735">
        <v>81.439999999999984</v>
      </c>
    </row>
    <row r="242" spans="1:14" ht="14.45" customHeight="1" x14ac:dyDescent="0.2">
      <c r="A242" s="729" t="s">
        <v>586</v>
      </c>
      <c r="B242" s="730" t="s">
        <v>587</v>
      </c>
      <c r="C242" s="731" t="s">
        <v>605</v>
      </c>
      <c r="D242" s="732" t="s">
        <v>606</v>
      </c>
      <c r="E242" s="733">
        <v>50113001</v>
      </c>
      <c r="F242" s="732" t="s">
        <v>629</v>
      </c>
      <c r="G242" s="731" t="s">
        <v>630</v>
      </c>
      <c r="H242" s="731">
        <v>109139</v>
      </c>
      <c r="I242" s="731">
        <v>176129</v>
      </c>
      <c r="J242" s="731" t="s">
        <v>1040</v>
      </c>
      <c r="K242" s="731" t="s">
        <v>1041</v>
      </c>
      <c r="L242" s="734">
        <v>639.14</v>
      </c>
      <c r="M242" s="734">
        <v>1</v>
      </c>
      <c r="N242" s="735">
        <v>639.14</v>
      </c>
    </row>
    <row r="243" spans="1:14" ht="14.45" customHeight="1" x14ac:dyDescent="0.2">
      <c r="A243" s="729" t="s">
        <v>586</v>
      </c>
      <c r="B243" s="730" t="s">
        <v>587</v>
      </c>
      <c r="C243" s="731" t="s">
        <v>605</v>
      </c>
      <c r="D243" s="732" t="s">
        <v>606</v>
      </c>
      <c r="E243" s="733">
        <v>50113001</v>
      </c>
      <c r="F243" s="732" t="s">
        <v>629</v>
      </c>
      <c r="G243" s="731" t="s">
        <v>630</v>
      </c>
      <c r="H243" s="731">
        <v>193746</v>
      </c>
      <c r="I243" s="731">
        <v>93746</v>
      </c>
      <c r="J243" s="731" t="s">
        <v>1042</v>
      </c>
      <c r="K243" s="731" t="s">
        <v>1043</v>
      </c>
      <c r="L243" s="734">
        <v>523.71539313349751</v>
      </c>
      <c r="M243" s="734">
        <v>133</v>
      </c>
      <c r="N243" s="735">
        <v>69654.147286755164</v>
      </c>
    </row>
    <row r="244" spans="1:14" ht="14.45" customHeight="1" x14ac:dyDescent="0.2">
      <c r="A244" s="729" t="s">
        <v>586</v>
      </c>
      <c r="B244" s="730" t="s">
        <v>587</v>
      </c>
      <c r="C244" s="731" t="s">
        <v>605</v>
      </c>
      <c r="D244" s="732" t="s">
        <v>606</v>
      </c>
      <c r="E244" s="733">
        <v>50113001</v>
      </c>
      <c r="F244" s="732" t="s">
        <v>629</v>
      </c>
      <c r="G244" s="731" t="s">
        <v>656</v>
      </c>
      <c r="H244" s="731">
        <v>846694</v>
      </c>
      <c r="I244" s="731">
        <v>100311</v>
      </c>
      <c r="J244" s="731" t="s">
        <v>1044</v>
      </c>
      <c r="K244" s="731" t="s">
        <v>1045</v>
      </c>
      <c r="L244" s="734">
        <v>60.130908571160489</v>
      </c>
      <c r="M244" s="734">
        <v>11</v>
      </c>
      <c r="N244" s="735">
        <v>661.43999428276538</v>
      </c>
    </row>
    <row r="245" spans="1:14" ht="14.45" customHeight="1" x14ac:dyDescent="0.2">
      <c r="A245" s="729" t="s">
        <v>586</v>
      </c>
      <c r="B245" s="730" t="s">
        <v>587</v>
      </c>
      <c r="C245" s="731" t="s">
        <v>605</v>
      </c>
      <c r="D245" s="732" t="s">
        <v>606</v>
      </c>
      <c r="E245" s="733">
        <v>50113001</v>
      </c>
      <c r="F245" s="732" t="s">
        <v>629</v>
      </c>
      <c r="G245" s="731" t="s">
        <v>656</v>
      </c>
      <c r="H245" s="731">
        <v>100306</v>
      </c>
      <c r="I245" s="731">
        <v>100306</v>
      </c>
      <c r="J245" s="731" t="s">
        <v>1044</v>
      </c>
      <c r="K245" s="731" t="s">
        <v>1046</v>
      </c>
      <c r="L245" s="734">
        <v>60.029999999999994</v>
      </c>
      <c r="M245" s="734">
        <v>10</v>
      </c>
      <c r="N245" s="735">
        <v>600.29999999999995</v>
      </c>
    </row>
    <row r="246" spans="1:14" ht="14.45" customHeight="1" x14ac:dyDescent="0.2">
      <c r="A246" s="729" t="s">
        <v>586</v>
      </c>
      <c r="B246" s="730" t="s">
        <v>587</v>
      </c>
      <c r="C246" s="731" t="s">
        <v>605</v>
      </c>
      <c r="D246" s="732" t="s">
        <v>606</v>
      </c>
      <c r="E246" s="733">
        <v>50113001</v>
      </c>
      <c r="F246" s="732" t="s">
        <v>629</v>
      </c>
      <c r="G246" s="731" t="s">
        <v>630</v>
      </c>
      <c r="H246" s="731">
        <v>214355</v>
      </c>
      <c r="I246" s="731">
        <v>214355</v>
      </c>
      <c r="J246" s="731" t="s">
        <v>1047</v>
      </c>
      <c r="K246" s="731" t="s">
        <v>1048</v>
      </c>
      <c r="L246" s="734">
        <v>277.89999999999992</v>
      </c>
      <c r="M246" s="734">
        <v>5</v>
      </c>
      <c r="N246" s="735">
        <v>1389.4999999999995</v>
      </c>
    </row>
    <row r="247" spans="1:14" ht="14.45" customHeight="1" x14ac:dyDescent="0.2">
      <c r="A247" s="729" t="s">
        <v>586</v>
      </c>
      <c r="B247" s="730" t="s">
        <v>587</v>
      </c>
      <c r="C247" s="731" t="s">
        <v>605</v>
      </c>
      <c r="D247" s="732" t="s">
        <v>606</v>
      </c>
      <c r="E247" s="733">
        <v>50113001</v>
      </c>
      <c r="F247" s="732" t="s">
        <v>629</v>
      </c>
      <c r="G247" s="731" t="s">
        <v>630</v>
      </c>
      <c r="H247" s="731">
        <v>216572</v>
      </c>
      <c r="I247" s="731">
        <v>216572</v>
      </c>
      <c r="J247" s="731" t="s">
        <v>1049</v>
      </c>
      <c r="K247" s="731" t="s">
        <v>1050</v>
      </c>
      <c r="L247" s="734">
        <v>43.820772044526187</v>
      </c>
      <c r="M247" s="734">
        <v>695</v>
      </c>
      <c r="N247" s="735">
        <v>30455.436570945698</v>
      </c>
    </row>
    <row r="248" spans="1:14" ht="14.45" customHeight="1" x14ac:dyDescent="0.2">
      <c r="A248" s="729" t="s">
        <v>586</v>
      </c>
      <c r="B248" s="730" t="s">
        <v>587</v>
      </c>
      <c r="C248" s="731" t="s">
        <v>605</v>
      </c>
      <c r="D248" s="732" t="s">
        <v>606</v>
      </c>
      <c r="E248" s="733">
        <v>50113001</v>
      </c>
      <c r="F248" s="732" t="s">
        <v>629</v>
      </c>
      <c r="G248" s="731" t="s">
        <v>630</v>
      </c>
      <c r="H248" s="731">
        <v>223200</v>
      </c>
      <c r="I248" s="731">
        <v>223200</v>
      </c>
      <c r="J248" s="731" t="s">
        <v>1051</v>
      </c>
      <c r="K248" s="731" t="s">
        <v>1052</v>
      </c>
      <c r="L248" s="734">
        <v>122.8857487856887</v>
      </c>
      <c r="M248" s="734">
        <v>80</v>
      </c>
      <c r="N248" s="735">
        <v>9830.8599028550962</v>
      </c>
    </row>
    <row r="249" spans="1:14" ht="14.45" customHeight="1" x14ac:dyDescent="0.2">
      <c r="A249" s="729" t="s">
        <v>586</v>
      </c>
      <c r="B249" s="730" t="s">
        <v>587</v>
      </c>
      <c r="C249" s="731" t="s">
        <v>605</v>
      </c>
      <c r="D249" s="732" t="s">
        <v>606</v>
      </c>
      <c r="E249" s="733">
        <v>50113001</v>
      </c>
      <c r="F249" s="732" t="s">
        <v>629</v>
      </c>
      <c r="G249" s="731" t="s">
        <v>630</v>
      </c>
      <c r="H249" s="731">
        <v>241678</v>
      </c>
      <c r="I249" s="731">
        <v>241678</v>
      </c>
      <c r="J249" s="731" t="s">
        <v>1053</v>
      </c>
      <c r="K249" s="731" t="s">
        <v>1054</v>
      </c>
      <c r="L249" s="734">
        <v>94.350000000000009</v>
      </c>
      <c r="M249" s="734">
        <v>8</v>
      </c>
      <c r="N249" s="735">
        <v>754.80000000000007</v>
      </c>
    </row>
    <row r="250" spans="1:14" ht="14.45" customHeight="1" x14ac:dyDescent="0.2">
      <c r="A250" s="729" t="s">
        <v>586</v>
      </c>
      <c r="B250" s="730" t="s">
        <v>587</v>
      </c>
      <c r="C250" s="731" t="s">
        <v>605</v>
      </c>
      <c r="D250" s="732" t="s">
        <v>606</v>
      </c>
      <c r="E250" s="733">
        <v>50113001</v>
      </c>
      <c r="F250" s="732" t="s">
        <v>629</v>
      </c>
      <c r="G250" s="731" t="s">
        <v>630</v>
      </c>
      <c r="H250" s="731">
        <v>55919</v>
      </c>
      <c r="I250" s="731">
        <v>55919</v>
      </c>
      <c r="J250" s="731" t="s">
        <v>1055</v>
      </c>
      <c r="K250" s="731" t="s">
        <v>1056</v>
      </c>
      <c r="L250" s="734">
        <v>156.41333333333333</v>
      </c>
      <c r="M250" s="734">
        <v>6</v>
      </c>
      <c r="N250" s="735">
        <v>938.48</v>
      </c>
    </row>
    <row r="251" spans="1:14" ht="14.45" customHeight="1" x14ac:dyDescent="0.2">
      <c r="A251" s="729" t="s">
        <v>586</v>
      </c>
      <c r="B251" s="730" t="s">
        <v>587</v>
      </c>
      <c r="C251" s="731" t="s">
        <v>605</v>
      </c>
      <c r="D251" s="732" t="s">
        <v>606</v>
      </c>
      <c r="E251" s="733">
        <v>50113001</v>
      </c>
      <c r="F251" s="732" t="s">
        <v>629</v>
      </c>
      <c r="G251" s="731" t="s">
        <v>630</v>
      </c>
      <c r="H251" s="731">
        <v>229133</v>
      </c>
      <c r="I251" s="731">
        <v>229133</v>
      </c>
      <c r="J251" s="731" t="s">
        <v>1057</v>
      </c>
      <c r="K251" s="731" t="s">
        <v>1058</v>
      </c>
      <c r="L251" s="734">
        <v>83.570000000000007</v>
      </c>
      <c r="M251" s="734">
        <v>1</v>
      </c>
      <c r="N251" s="735">
        <v>83.570000000000007</v>
      </c>
    </row>
    <row r="252" spans="1:14" ht="14.45" customHeight="1" x14ac:dyDescent="0.2">
      <c r="A252" s="729" t="s">
        <v>586</v>
      </c>
      <c r="B252" s="730" t="s">
        <v>587</v>
      </c>
      <c r="C252" s="731" t="s">
        <v>605</v>
      </c>
      <c r="D252" s="732" t="s">
        <v>606</v>
      </c>
      <c r="E252" s="733">
        <v>50113001</v>
      </c>
      <c r="F252" s="732" t="s">
        <v>629</v>
      </c>
      <c r="G252" s="731" t="s">
        <v>630</v>
      </c>
      <c r="H252" s="731">
        <v>229966</v>
      </c>
      <c r="I252" s="731">
        <v>229966</v>
      </c>
      <c r="J252" s="731" t="s">
        <v>1059</v>
      </c>
      <c r="K252" s="731" t="s">
        <v>1060</v>
      </c>
      <c r="L252" s="734">
        <v>29.74</v>
      </c>
      <c r="M252" s="734">
        <v>1</v>
      </c>
      <c r="N252" s="735">
        <v>29.74</v>
      </c>
    </row>
    <row r="253" spans="1:14" ht="14.45" customHeight="1" x14ac:dyDescent="0.2">
      <c r="A253" s="729" t="s">
        <v>586</v>
      </c>
      <c r="B253" s="730" t="s">
        <v>587</v>
      </c>
      <c r="C253" s="731" t="s">
        <v>605</v>
      </c>
      <c r="D253" s="732" t="s">
        <v>606</v>
      </c>
      <c r="E253" s="733">
        <v>50113001</v>
      </c>
      <c r="F253" s="732" t="s">
        <v>629</v>
      </c>
      <c r="G253" s="731" t="s">
        <v>630</v>
      </c>
      <c r="H253" s="731">
        <v>229969</v>
      </c>
      <c r="I253" s="731">
        <v>229969</v>
      </c>
      <c r="J253" s="731" t="s">
        <v>1059</v>
      </c>
      <c r="K253" s="731" t="s">
        <v>1061</v>
      </c>
      <c r="L253" s="734">
        <v>40.9</v>
      </c>
      <c r="M253" s="734">
        <v>1</v>
      </c>
      <c r="N253" s="735">
        <v>40.9</v>
      </c>
    </row>
    <row r="254" spans="1:14" ht="14.45" customHeight="1" x14ac:dyDescent="0.2">
      <c r="A254" s="729" t="s">
        <v>586</v>
      </c>
      <c r="B254" s="730" t="s">
        <v>587</v>
      </c>
      <c r="C254" s="731" t="s">
        <v>605</v>
      </c>
      <c r="D254" s="732" t="s">
        <v>606</v>
      </c>
      <c r="E254" s="733">
        <v>50113001</v>
      </c>
      <c r="F254" s="732" t="s">
        <v>629</v>
      </c>
      <c r="G254" s="731" t="s">
        <v>630</v>
      </c>
      <c r="H254" s="731">
        <v>228521</v>
      </c>
      <c r="I254" s="731">
        <v>228521</v>
      </c>
      <c r="J254" s="731" t="s">
        <v>1062</v>
      </c>
      <c r="K254" s="731" t="s">
        <v>1063</v>
      </c>
      <c r="L254" s="734">
        <v>89.089999999999975</v>
      </c>
      <c r="M254" s="734">
        <v>2</v>
      </c>
      <c r="N254" s="735">
        <v>178.17999999999995</v>
      </c>
    </row>
    <row r="255" spans="1:14" ht="14.45" customHeight="1" x14ac:dyDescent="0.2">
      <c r="A255" s="729" t="s">
        <v>586</v>
      </c>
      <c r="B255" s="730" t="s">
        <v>587</v>
      </c>
      <c r="C255" s="731" t="s">
        <v>605</v>
      </c>
      <c r="D255" s="732" t="s">
        <v>606</v>
      </c>
      <c r="E255" s="733">
        <v>50113001</v>
      </c>
      <c r="F255" s="732" t="s">
        <v>629</v>
      </c>
      <c r="G255" s="731" t="s">
        <v>630</v>
      </c>
      <c r="H255" s="731">
        <v>100296</v>
      </c>
      <c r="I255" s="731">
        <v>100296</v>
      </c>
      <c r="J255" s="731" t="s">
        <v>1064</v>
      </c>
      <c r="K255" s="731" t="s">
        <v>1065</v>
      </c>
      <c r="L255" s="734">
        <v>28.020000000000003</v>
      </c>
      <c r="M255" s="734">
        <v>4</v>
      </c>
      <c r="N255" s="735">
        <v>112.08000000000001</v>
      </c>
    </row>
    <row r="256" spans="1:14" ht="14.45" customHeight="1" x14ac:dyDescent="0.2">
      <c r="A256" s="729" t="s">
        <v>586</v>
      </c>
      <c r="B256" s="730" t="s">
        <v>587</v>
      </c>
      <c r="C256" s="731" t="s">
        <v>605</v>
      </c>
      <c r="D256" s="732" t="s">
        <v>606</v>
      </c>
      <c r="E256" s="733">
        <v>50113001</v>
      </c>
      <c r="F256" s="732" t="s">
        <v>629</v>
      </c>
      <c r="G256" s="731" t="s">
        <v>630</v>
      </c>
      <c r="H256" s="731">
        <v>224964</v>
      </c>
      <c r="I256" s="731">
        <v>224964</v>
      </c>
      <c r="J256" s="731" t="s">
        <v>1066</v>
      </c>
      <c r="K256" s="731" t="s">
        <v>1067</v>
      </c>
      <c r="L256" s="734">
        <v>107.75</v>
      </c>
      <c r="M256" s="734">
        <v>18</v>
      </c>
      <c r="N256" s="735">
        <v>1939.5</v>
      </c>
    </row>
    <row r="257" spans="1:14" ht="14.45" customHeight="1" x14ac:dyDescent="0.2">
      <c r="A257" s="729" t="s">
        <v>586</v>
      </c>
      <c r="B257" s="730" t="s">
        <v>587</v>
      </c>
      <c r="C257" s="731" t="s">
        <v>605</v>
      </c>
      <c r="D257" s="732" t="s">
        <v>606</v>
      </c>
      <c r="E257" s="733">
        <v>50113001</v>
      </c>
      <c r="F257" s="732" t="s">
        <v>629</v>
      </c>
      <c r="G257" s="731" t="s">
        <v>630</v>
      </c>
      <c r="H257" s="731">
        <v>187299</v>
      </c>
      <c r="I257" s="731">
        <v>87299</v>
      </c>
      <c r="J257" s="731" t="s">
        <v>1068</v>
      </c>
      <c r="K257" s="731" t="s">
        <v>1069</v>
      </c>
      <c r="L257" s="734">
        <v>1003.63</v>
      </c>
      <c r="M257" s="734">
        <v>2</v>
      </c>
      <c r="N257" s="735">
        <v>2007.26</v>
      </c>
    </row>
    <row r="258" spans="1:14" ht="14.45" customHeight="1" x14ac:dyDescent="0.2">
      <c r="A258" s="729" t="s">
        <v>586</v>
      </c>
      <c r="B258" s="730" t="s">
        <v>587</v>
      </c>
      <c r="C258" s="731" t="s">
        <v>605</v>
      </c>
      <c r="D258" s="732" t="s">
        <v>606</v>
      </c>
      <c r="E258" s="733">
        <v>50113001</v>
      </c>
      <c r="F258" s="732" t="s">
        <v>629</v>
      </c>
      <c r="G258" s="731" t="s">
        <v>630</v>
      </c>
      <c r="H258" s="731">
        <v>196696</v>
      </c>
      <c r="I258" s="731">
        <v>96696</v>
      </c>
      <c r="J258" s="731" t="s">
        <v>1070</v>
      </c>
      <c r="K258" s="731" t="s">
        <v>1071</v>
      </c>
      <c r="L258" s="734">
        <v>47.740000000000009</v>
      </c>
      <c r="M258" s="734">
        <v>1</v>
      </c>
      <c r="N258" s="735">
        <v>47.740000000000009</v>
      </c>
    </row>
    <row r="259" spans="1:14" ht="14.45" customHeight="1" x14ac:dyDescent="0.2">
      <c r="A259" s="729" t="s">
        <v>586</v>
      </c>
      <c r="B259" s="730" t="s">
        <v>587</v>
      </c>
      <c r="C259" s="731" t="s">
        <v>605</v>
      </c>
      <c r="D259" s="732" t="s">
        <v>606</v>
      </c>
      <c r="E259" s="733">
        <v>50113001</v>
      </c>
      <c r="F259" s="732" t="s">
        <v>629</v>
      </c>
      <c r="G259" s="731" t="s">
        <v>630</v>
      </c>
      <c r="H259" s="731">
        <v>850724</v>
      </c>
      <c r="I259" s="731">
        <v>120325</v>
      </c>
      <c r="J259" s="731" t="s">
        <v>1072</v>
      </c>
      <c r="K259" s="731" t="s">
        <v>1073</v>
      </c>
      <c r="L259" s="734">
        <v>47.33</v>
      </c>
      <c r="M259" s="734">
        <v>1</v>
      </c>
      <c r="N259" s="735">
        <v>47.33</v>
      </c>
    </row>
    <row r="260" spans="1:14" ht="14.45" customHeight="1" x14ac:dyDescent="0.2">
      <c r="A260" s="729" t="s">
        <v>586</v>
      </c>
      <c r="B260" s="730" t="s">
        <v>587</v>
      </c>
      <c r="C260" s="731" t="s">
        <v>605</v>
      </c>
      <c r="D260" s="732" t="s">
        <v>606</v>
      </c>
      <c r="E260" s="733">
        <v>50113001</v>
      </c>
      <c r="F260" s="732" t="s">
        <v>629</v>
      </c>
      <c r="G260" s="731" t="s">
        <v>630</v>
      </c>
      <c r="H260" s="731">
        <v>193724</v>
      </c>
      <c r="I260" s="731">
        <v>93724</v>
      </c>
      <c r="J260" s="731" t="s">
        <v>1074</v>
      </c>
      <c r="K260" s="731" t="s">
        <v>1075</v>
      </c>
      <c r="L260" s="734">
        <v>68.239999999999995</v>
      </c>
      <c r="M260" s="734">
        <v>6</v>
      </c>
      <c r="N260" s="735">
        <v>409.43999999999994</v>
      </c>
    </row>
    <row r="261" spans="1:14" ht="14.45" customHeight="1" x14ac:dyDescent="0.2">
      <c r="A261" s="729" t="s">
        <v>586</v>
      </c>
      <c r="B261" s="730" t="s">
        <v>587</v>
      </c>
      <c r="C261" s="731" t="s">
        <v>605</v>
      </c>
      <c r="D261" s="732" t="s">
        <v>606</v>
      </c>
      <c r="E261" s="733">
        <v>50113001</v>
      </c>
      <c r="F261" s="732" t="s">
        <v>629</v>
      </c>
      <c r="G261" s="731" t="s">
        <v>630</v>
      </c>
      <c r="H261" s="731">
        <v>193723</v>
      </c>
      <c r="I261" s="731">
        <v>93723</v>
      </c>
      <c r="J261" s="731" t="s">
        <v>1076</v>
      </c>
      <c r="K261" s="731" t="s">
        <v>1077</v>
      </c>
      <c r="L261" s="734">
        <v>40.233999999999995</v>
      </c>
      <c r="M261" s="734">
        <v>10</v>
      </c>
      <c r="N261" s="735">
        <v>402.34</v>
      </c>
    </row>
    <row r="262" spans="1:14" ht="14.45" customHeight="1" x14ac:dyDescent="0.2">
      <c r="A262" s="729" t="s">
        <v>586</v>
      </c>
      <c r="B262" s="730" t="s">
        <v>587</v>
      </c>
      <c r="C262" s="731" t="s">
        <v>605</v>
      </c>
      <c r="D262" s="732" t="s">
        <v>606</v>
      </c>
      <c r="E262" s="733">
        <v>50113001</v>
      </c>
      <c r="F262" s="732" t="s">
        <v>629</v>
      </c>
      <c r="G262" s="731" t="s">
        <v>630</v>
      </c>
      <c r="H262" s="731">
        <v>241411</v>
      </c>
      <c r="I262" s="731">
        <v>241411</v>
      </c>
      <c r="J262" s="731" t="s">
        <v>1078</v>
      </c>
      <c r="K262" s="731" t="s">
        <v>1079</v>
      </c>
      <c r="L262" s="734">
        <v>105.99</v>
      </c>
      <c r="M262" s="734">
        <v>1</v>
      </c>
      <c r="N262" s="735">
        <v>105.99</v>
      </c>
    </row>
    <row r="263" spans="1:14" ht="14.45" customHeight="1" x14ac:dyDescent="0.2">
      <c r="A263" s="729" t="s">
        <v>586</v>
      </c>
      <c r="B263" s="730" t="s">
        <v>587</v>
      </c>
      <c r="C263" s="731" t="s">
        <v>605</v>
      </c>
      <c r="D263" s="732" t="s">
        <v>606</v>
      </c>
      <c r="E263" s="733">
        <v>50113001</v>
      </c>
      <c r="F263" s="732" t="s">
        <v>629</v>
      </c>
      <c r="G263" s="731" t="s">
        <v>630</v>
      </c>
      <c r="H263" s="731">
        <v>208465</v>
      </c>
      <c r="I263" s="731">
        <v>208465</v>
      </c>
      <c r="J263" s="731" t="s">
        <v>1080</v>
      </c>
      <c r="K263" s="731" t="s">
        <v>1081</v>
      </c>
      <c r="L263" s="734">
        <v>2234.65</v>
      </c>
      <c r="M263" s="734">
        <v>2</v>
      </c>
      <c r="N263" s="735">
        <v>4469.3</v>
      </c>
    </row>
    <row r="264" spans="1:14" ht="14.45" customHeight="1" x14ac:dyDescent="0.2">
      <c r="A264" s="729" t="s">
        <v>586</v>
      </c>
      <c r="B264" s="730" t="s">
        <v>587</v>
      </c>
      <c r="C264" s="731" t="s">
        <v>605</v>
      </c>
      <c r="D264" s="732" t="s">
        <v>606</v>
      </c>
      <c r="E264" s="733">
        <v>50113001</v>
      </c>
      <c r="F264" s="732" t="s">
        <v>629</v>
      </c>
      <c r="G264" s="731" t="s">
        <v>630</v>
      </c>
      <c r="H264" s="731">
        <v>502059</v>
      </c>
      <c r="I264" s="731">
        <v>0</v>
      </c>
      <c r="J264" s="731" t="s">
        <v>1082</v>
      </c>
      <c r="K264" s="731" t="s">
        <v>1083</v>
      </c>
      <c r="L264" s="734">
        <v>254.1</v>
      </c>
      <c r="M264" s="734">
        <v>360</v>
      </c>
      <c r="N264" s="735">
        <v>91476</v>
      </c>
    </row>
    <row r="265" spans="1:14" ht="14.45" customHeight="1" x14ac:dyDescent="0.2">
      <c r="A265" s="729" t="s">
        <v>586</v>
      </c>
      <c r="B265" s="730" t="s">
        <v>587</v>
      </c>
      <c r="C265" s="731" t="s">
        <v>605</v>
      </c>
      <c r="D265" s="732" t="s">
        <v>606</v>
      </c>
      <c r="E265" s="733">
        <v>50113001</v>
      </c>
      <c r="F265" s="732" t="s">
        <v>629</v>
      </c>
      <c r="G265" s="731" t="s">
        <v>630</v>
      </c>
      <c r="H265" s="731">
        <v>394712</v>
      </c>
      <c r="I265" s="731">
        <v>0</v>
      </c>
      <c r="J265" s="731" t="s">
        <v>1084</v>
      </c>
      <c r="K265" s="731" t="s">
        <v>1085</v>
      </c>
      <c r="L265" s="734">
        <v>28.75</v>
      </c>
      <c r="M265" s="734">
        <v>420</v>
      </c>
      <c r="N265" s="735">
        <v>12075</v>
      </c>
    </row>
    <row r="266" spans="1:14" ht="14.45" customHeight="1" x14ac:dyDescent="0.2">
      <c r="A266" s="729" t="s">
        <v>586</v>
      </c>
      <c r="B266" s="730" t="s">
        <v>587</v>
      </c>
      <c r="C266" s="731" t="s">
        <v>605</v>
      </c>
      <c r="D266" s="732" t="s">
        <v>606</v>
      </c>
      <c r="E266" s="733">
        <v>50113001</v>
      </c>
      <c r="F266" s="732" t="s">
        <v>629</v>
      </c>
      <c r="G266" s="731" t="s">
        <v>630</v>
      </c>
      <c r="H266" s="731">
        <v>840987</v>
      </c>
      <c r="I266" s="731">
        <v>0</v>
      </c>
      <c r="J266" s="731" t="s">
        <v>1086</v>
      </c>
      <c r="K266" s="731" t="s">
        <v>1087</v>
      </c>
      <c r="L266" s="734">
        <v>199.67000000000002</v>
      </c>
      <c r="M266" s="734">
        <v>29</v>
      </c>
      <c r="N266" s="735">
        <v>5790.43</v>
      </c>
    </row>
    <row r="267" spans="1:14" ht="14.45" customHeight="1" x14ac:dyDescent="0.2">
      <c r="A267" s="729" t="s">
        <v>586</v>
      </c>
      <c r="B267" s="730" t="s">
        <v>587</v>
      </c>
      <c r="C267" s="731" t="s">
        <v>605</v>
      </c>
      <c r="D267" s="732" t="s">
        <v>606</v>
      </c>
      <c r="E267" s="733">
        <v>50113001</v>
      </c>
      <c r="F267" s="732" t="s">
        <v>629</v>
      </c>
      <c r="G267" s="731" t="s">
        <v>630</v>
      </c>
      <c r="H267" s="731">
        <v>902048</v>
      </c>
      <c r="I267" s="731">
        <v>0</v>
      </c>
      <c r="J267" s="731" t="s">
        <v>1088</v>
      </c>
      <c r="K267" s="731" t="s">
        <v>1089</v>
      </c>
      <c r="L267" s="734">
        <v>331.20000000000005</v>
      </c>
      <c r="M267" s="734">
        <v>2416</v>
      </c>
      <c r="N267" s="735">
        <v>800179.20000000007</v>
      </c>
    </row>
    <row r="268" spans="1:14" ht="14.45" customHeight="1" x14ac:dyDescent="0.2">
      <c r="A268" s="729" t="s">
        <v>586</v>
      </c>
      <c r="B268" s="730" t="s">
        <v>587</v>
      </c>
      <c r="C268" s="731" t="s">
        <v>605</v>
      </c>
      <c r="D268" s="732" t="s">
        <v>606</v>
      </c>
      <c r="E268" s="733">
        <v>50113001</v>
      </c>
      <c r="F268" s="732" t="s">
        <v>629</v>
      </c>
      <c r="G268" s="731" t="s">
        <v>630</v>
      </c>
      <c r="H268" s="731">
        <v>499276</v>
      </c>
      <c r="I268" s="731">
        <v>0</v>
      </c>
      <c r="J268" s="731" t="s">
        <v>1090</v>
      </c>
      <c r="K268" s="731" t="s">
        <v>1083</v>
      </c>
      <c r="L268" s="734">
        <v>358.36862068965513</v>
      </c>
      <c r="M268" s="734">
        <v>464</v>
      </c>
      <c r="N268" s="735">
        <v>166283.03999999998</v>
      </c>
    </row>
    <row r="269" spans="1:14" ht="14.45" customHeight="1" x14ac:dyDescent="0.2">
      <c r="A269" s="729" t="s">
        <v>586</v>
      </c>
      <c r="B269" s="730" t="s">
        <v>587</v>
      </c>
      <c r="C269" s="731" t="s">
        <v>605</v>
      </c>
      <c r="D269" s="732" t="s">
        <v>606</v>
      </c>
      <c r="E269" s="733">
        <v>50113001</v>
      </c>
      <c r="F269" s="732" t="s">
        <v>629</v>
      </c>
      <c r="G269" s="731" t="s">
        <v>630</v>
      </c>
      <c r="H269" s="731">
        <v>901185</v>
      </c>
      <c r="I269" s="731">
        <v>0</v>
      </c>
      <c r="J269" s="731" t="s">
        <v>1091</v>
      </c>
      <c r="K269" s="731" t="s">
        <v>1092</v>
      </c>
      <c r="L269" s="734">
        <v>711.39116267407371</v>
      </c>
      <c r="M269" s="734">
        <v>4</v>
      </c>
      <c r="N269" s="735">
        <v>2845.5646506962948</v>
      </c>
    </row>
    <row r="270" spans="1:14" ht="14.45" customHeight="1" x14ac:dyDescent="0.2">
      <c r="A270" s="729" t="s">
        <v>586</v>
      </c>
      <c r="B270" s="730" t="s">
        <v>587</v>
      </c>
      <c r="C270" s="731" t="s">
        <v>605</v>
      </c>
      <c r="D270" s="732" t="s">
        <v>606</v>
      </c>
      <c r="E270" s="733">
        <v>50113001</v>
      </c>
      <c r="F270" s="732" t="s">
        <v>629</v>
      </c>
      <c r="G270" s="731" t="s">
        <v>630</v>
      </c>
      <c r="H270" s="731">
        <v>398077</v>
      </c>
      <c r="I270" s="731">
        <v>0</v>
      </c>
      <c r="J270" s="731" t="s">
        <v>1093</v>
      </c>
      <c r="K270" s="731" t="s">
        <v>1094</v>
      </c>
      <c r="L270" s="734">
        <v>42.55</v>
      </c>
      <c r="M270" s="734">
        <v>180</v>
      </c>
      <c r="N270" s="735">
        <v>7659</v>
      </c>
    </row>
    <row r="271" spans="1:14" ht="14.45" customHeight="1" x14ac:dyDescent="0.2">
      <c r="A271" s="729" t="s">
        <v>586</v>
      </c>
      <c r="B271" s="730" t="s">
        <v>587</v>
      </c>
      <c r="C271" s="731" t="s">
        <v>605</v>
      </c>
      <c r="D271" s="732" t="s">
        <v>606</v>
      </c>
      <c r="E271" s="733">
        <v>50113001</v>
      </c>
      <c r="F271" s="732" t="s">
        <v>629</v>
      </c>
      <c r="G271" s="731" t="s">
        <v>630</v>
      </c>
      <c r="H271" s="731">
        <v>397413</v>
      </c>
      <c r="I271" s="731">
        <v>0</v>
      </c>
      <c r="J271" s="731" t="s">
        <v>1095</v>
      </c>
      <c r="K271" s="731" t="s">
        <v>1096</v>
      </c>
      <c r="L271" s="734">
        <v>162.95344342026522</v>
      </c>
      <c r="M271" s="734">
        <v>91</v>
      </c>
      <c r="N271" s="735">
        <v>14828.763351244135</v>
      </c>
    </row>
    <row r="272" spans="1:14" ht="14.45" customHeight="1" x14ac:dyDescent="0.2">
      <c r="A272" s="729" t="s">
        <v>586</v>
      </c>
      <c r="B272" s="730" t="s">
        <v>587</v>
      </c>
      <c r="C272" s="731" t="s">
        <v>605</v>
      </c>
      <c r="D272" s="732" t="s">
        <v>606</v>
      </c>
      <c r="E272" s="733">
        <v>50113001</v>
      </c>
      <c r="F272" s="732" t="s">
        <v>629</v>
      </c>
      <c r="G272" s="731" t="s">
        <v>630</v>
      </c>
      <c r="H272" s="731">
        <v>218186</v>
      </c>
      <c r="I272" s="731">
        <v>218186</v>
      </c>
      <c r="J272" s="731" t="s">
        <v>1097</v>
      </c>
      <c r="K272" s="731" t="s">
        <v>1098</v>
      </c>
      <c r="L272" s="734">
        <v>172.62</v>
      </c>
      <c r="M272" s="734">
        <v>1</v>
      </c>
      <c r="N272" s="735">
        <v>172.62</v>
      </c>
    </row>
    <row r="273" spans="1:14" ht="14.45" customHeight="1" x14ac:dyDescent="0.2">
      <c r="A273" s="729" t="s">
        <v>586</v>
      </c>
      <c r="B273" s="730" t="s">
        <v>587</v>
      </c>
      <c r="C273" s="731" t="s">
        <v>605</v>
      </c>
      <c r="D273" s="732" t="s">
        <v>606</v>
      </c>
      <c r="E273" s="733">
        <v>50113001</v>
      </c>
      <c r="F273" s="732" t="s">
        <v>629</v>
      </c>
      <c r="G273" s="731" t="s">
        <v>630</v>
      </c>
      <c r="H273" s="731">
        <v>134822</v>
      </c>
      <c r="I273" s="731">
        <v>134822</v>
      </c>
      <c r="J273" s="731" t="s">
        <v>1099</v>
      </c>
      <c r="K273" s="731" t="s">
        <v>1100</v>
      </c>
      <c r="L273" s="734">
        <v>207.55999999999997</v>
      </c>
      <c r="M273" s="734">
        <v>56</v>
      </c>
      <c r="N273" s="735">
        <v>11623.359999999999</v>
      </c>
    </row>
    <row r="274" spans="1:14" ht="14.45" customHeight="1" x14ac:dyDescent="0.2">
      <c r="A274" s="729" t="s">
        <v>586</v>
      </c>
      <c r="B274" s="730" t="s">
        <v>587</v>
      </c>
      <c r="C274" s="731" t="s">
        <v>605</v>
      </c>
      <c r="D274" s="732" t="s">
        <v>606</v>
      </c>
      <c r="E274" s="733">
        <v>50113001</v>
      </c>
      <c r="F274" s="732" t="s">
        <v>629</v>
      </c>
      <c r="G274" s="731" t="s">
        <v>630</v>
      </c>
      <c r="H274" s="731">
        <v>134824</v>
      </c>
      <c r="I274" s="731">
        <v>134824</v>
      </c>
      <c r="J274" s="731" t="s">
        <v>1101</v>
      </c>
      <c r="K274" s="731" t="s">
        <v>1102</v>
      </c>
      <c r="L274" s="734">
        <v>326.46997553516849</v>
      </c>
      <c r="M274" s="734">
        <v>327</v>
      </c>
      <c r="N274" s="735">
        <v>106755.68200000009</v>
      </c>
    </row>
    <row r="275" spans="1:14" ht="14.45" customHeight="1" x14ac:dyDescent="0.2">
      <c r="A275" s="729" t="s">
        <v>586</v>
      </c>
      <c r="B275" s="730" t="s">
        <v>587</v>
      </c>
      <c r="C275" s="731" t="s">
        <v>605</v>
      </c>
      <c r="D275" s="732" t="s">
        <v>606</v>
      </c>
      <c r="E275" s="733">
        <v>50113001</v>
      </c>
      <c r="F275" s="732" t="s">
        <v>629</v>
      </c>
      <c r="G275" s="731" t="s">
        <v>630</v>
      </c>
      <c r="H275" s="731">
        <v>250742</v>
      </c>
      <c r="I275" s="731">
        <v>250742</v>
      </c>
      <c r="J275" s="731" t="s">
        <v>1103</v>
      </c>
      <c r="K275" s="731" t="s">
        <v>1104</v>
      </c>
      <c r="L275" s="734">
        <v>530.71312499999999</v>
      </c>
      <c r="M275" s="734">
        <v>32</v>
      </c>
      <c r="N275" s="735">
        <v>16982.82</v>
      </c>
    </row>
    <row r="276" spans="1:14" ht="14.45" customHeight="1" x14ac:dyDescent="0.2">
      <c r="A276" s="729" t="s">
        <v>586</v>
      </c>
      <c r="B276" s="730" t="s">
        <v>587</v>
      </c>
      <c r="C276" s="731" t="s">
        <v>605</v>
      </c>
      <c r="D276" s="732" t="s">
        <v>606</v>
      </c>
      <c r="E276" s="733">
        <v>50113001</v>
      </c>
      <c r="F276" s="732" t="s">
        <v>629</v>
      </c>
      <c r="G276" s="731" t="s">
        <v>656</v>
      </c>
      <c r="H276" s="731">
        <v>162748</v>
      </c>
      <c r="I276" s="731">
        <v>162748</v>
      </c>
      <c r="J276" s="731" t="s">
        <v>1105</v>
      </c>
      <c r="K276" s="731" t="s">
        <v>1106</v>
      </c>
      <c r="L276" s="734">
        <v>738.98799999999994</v>
      </c>
      <c r="M276" s="734">
        <v>10</v>
      </c>
      <c r="N276" s="735">
        <v>7389.8799999999992</v>
      </c>
    </row>
    <row r="277" spans="1:14" ht="14.45" customHeight="1" x14ac:dyDescent="0.2">
      <c r="A277" s="729" t="s">
        <v>586</v>
      </c>
      <c r="B277" s="730" t="s">
        <v>587</v>
      </c>
      <c r="C277" s="731" t="s">
        <v>605</v>
      </c>
      <c r="D277" s="732" t="s">
        <v>606</v>
      </c>
      <c r="E277" s="733">
        <v>50113001</v>
      </c>
      <c r="F277" s="732" t="s">
        <v>629</v>
      </c>
      <c r="G277" s="731" t="s">
        <v>656</v>
      </c>
      <c r="H277" s="731">
        <v>844716</v>
      </c>
      <c r="I277" s="731">
        <v>107676</v>
      </c>
      <c r="J277" s="731" t="s">
        <v>1105</v>
      </c>
      <c r="K277" s="731" t="s">
        <v>1107</v>
      </c>
      <c r="L277" s="734">
        <v>360.74172413793099</v>
      </c>
      <c r="M277" s="734">
        <v>29</v>
      </c>
      <c r="N277" s="735">
        <v>10461.509999999998</v>
      </c>
    </row>
    <row r="278" spans="1:14" ht="14.45" customHeight="1" x14ac:dyDescent="0.2">
      <c r="A278" s="729" t="s">
        <v>586</v>
      </c>
      <c r="B278" s="730" t="s">
        <v>587</v>
      </c>
      <c r="C278" s="731" t="s">
        <v>605</v>
      </c>
      <c r="D278" s="732" t="s">
        <v>606</v>
      </c>
      <c r="E278" s="733">
        <v>50113001</v>
      </c>
      <c r="F278" s="732" t="s">
        <v>629</v>
      </c>
      <c r="G278" s="731" t="s">
        <v>630</v>
      </c>
      <c r="H278" s="731">
        <v>502387</v>
      </c>
      <c r="I278" s="731">
        <v>999999</v>
      </c>
      <c r="J278" s="731" t="s">
        <v>1108</v>
      </c>
      <c r="K278" s="731" t="s">
        <v>1107</v>
      </c>
      <c r="L278" s="734">
        <v>429</v>
      </c>
      <c r="M278" s="734">
        <v>16</v>
      </c>
      <c r="N278" s="735">
        <v>6864</v>
      </c>
    </row>
    <row r="279" spans="1:14" ht="14.45" customHeight="1" x14ac:dyDescent="0.2">
      <c r="A279" s="729" t="s">
        <v>586</v>
      </c>
      <c r="B279" s="730" t="s">
        <v>587</v>
      </c>
      <c r="C279" s="731" t="s">
        <v>605</v>
      </c>
      <c r="D279" s="732" t="s">
        <v>606</v>
      </c>
      <c r="E279" s="733">
        <v>50113001</v>
      </c>
      <c r="F279" s="732" t="s">
        <v>629</v>
      </c>
      <c r="G279" s="731" t="s">
        <v>630</v>
      </c>
      <c r="H279" s="731">
        <v>233484</v>
      </c>
      <c r="I279" s="731">
        <v>233484</v>
      </c>
      <c r="J279" s="731" t="s">
        <v>1109</v>
      </c>
      <c r="K279" s="731" t="s">
        <v>1110</v>
      </c>
      <c r="L279" s="734">
        <v>89.510000000000019</v>
      </c>
      <c r="M279" s="734">
        <v>1</v>
      </c>
      <c r="N279" s="735">
        <v>89.510000000000019</v>
      </c>
    </row>
    <row r="280" spans="1:14" ht="14.45" customHeight="1" x14ac:dyDescent="0.2">
      <c r="A280" s="729" t="s">
        <v>586</v>
      </c>
      <c r="B280" s="730" t="s">
        <v>587</v>
      </c>
      <c r="C280" s="731" t="s">
        <v>605</v>
      </c>
      <c r="D280" s="732" t="s">
        <v>606</v>
      </c>
      <c r="E280" s="733">
        <v>50113001</v>
      </c>
      <c r="F280" s="732" t="s">
        <v>629</v>
      </c>
      <c r="G280" s="731" t="s">
        <v>630</v>
      </c>
      <c r="H280" s="731">
        <v>166775</v>
      </c>
      <c r="I280" s="731">
        <v>166775</v>
      </c>
      <c r="J280" s="731" t="s">
        <v>1111</v>
      </c>
      <c r="K280" s="731" t="s">
        <v>1112</v>
      </c>
      <c r="L280" s="734">
        <v>123.16999999999999</v>
      </c>
      <c r="M280" s="734">
        <v>1</v>
      </c>
      <c r="N280" s="735">
        <v>123.16999999999999</v>
      </c>
    </row>
    <row r="281" spans="1:14" ht="14.45" customHeight="1" x14ac:dyDescent="0.2">
      <c r="A281" s="729" t="s">
        <v>586</v>
      </c>
      <c r="B281" s="730" t="s">
        <v>587</v>
      </c>
      <c r="C281" s="731" t="s">
        <v>605</v>
      </c>
      <c r="D281" s="732" t="s">
        <v>606</v>
      </c>
      <c r="E281" s="733">
        <v>50113001</v>
      </c>
      <c r="F281" s="732" t="s">
        <v>629</v>
      </c>
      <c r="G281" s="731" t="s">
        <v>630</v>
      </c>
      <c r="H281" s="731">
        <v>117189</v>
      </c>
      <c r="I281" s="731">
        <v>17189</v>
      </c>
      <c r="J281" s="731" t="s">
        <v>1113</v>
      </c>
      <c r="K281" s="731" t="s">
        <v>1114</v>
      </c>
      <c r="L281" s="734">
        <v>72.910000000000011</v>
      </c>
      <c r="M281" s="734">
        <v>1</v>
      </c>
      <c r="N281" s="735">
        <v>72.910000000000011</v>
      </c>
    </row>
    <row r="282" spans="1:14" ht="14.45" customHeight="1" x14ac:dyDescent="0.2">
      <c r="A282" s="729" t="s">
        <v>586</v>
      </c>
      <c r="B282" s="730" t="s">
        <v>587</v>
      </c>
      <c r="C282" s="731" t="s">
        <v>605</v>
      </c>
      <c r="D282" s="732" t="s">
        <v>606</v>
      </c>
      <c r="E282" s="733">
        <v>50113001</v>
      </c>
      <c r="F282" s="732" t="s">
        <v>629</v>
      </c>
      <c r="G282" s="731" t="s">
        <v>630</v>
      </c>
      <c r="H282" s="731">
        <v>848725</v>
      </c>
      <c r="I282" s="731">
        <v>107677</v>
      </c>
      <c r="J282" s="731" t="s">
        <v>1115</v>
      </c>
      <c r="K282" s="731" t="s">
        <v>1116</v>
      </c>
      <c r="L282" s="734">
        <v>418.44652173913045</v>
      </c>
      <c r="M282" s="734">
        <v>69</v>
      </c>
      <c r="N282" s="735">
        <v>28872.81</v>
      </c>
    </row>
    <row r="283" spans="1:14" ht="14.45" customHeight="1" x14ac:dyDescent="0.2">
      <c r="A283" s="729" t="s">
        <v>586</v>
      </c>
      <c r="B283" s="730" t="s">
        <v>587</v>
      </c>
      <c r="C283" s="731" t="s">
        <v>605</v>
      </c>
      <c r="D283" s="732" t="s">
        <v>606</v>
      </c>
      <c r="E283" s="733">
        <v>50113001</v>
      </c>
      <c r="F283" s="732" t="s">
        <v>629</v>
      </c>
      <c r="G283" s="731" t="s">
        <v>630</v>
      </c>
      <c r="H283" s="731">
        <v>845697</v>
      </c>
      <c r="I283" s="731">
        <v>200935</v>
      </c>
      <c r="J283" s="731" t="s">
        <v>1117</v>
      </c>
      <c r="K283" s="731" t="s">
        <v>1118</v>
      </c>
      <c r="L283" s="734">
        <v>44.79</v>
      </c>
      <c r="M283" s="734">
        <v>3</v>
      </c>
      <c r="N283" s="735">
        <v>134.37</v>
      </c>
    </row>
    <row r="284" spans="1:14" ht="14.45" customHeight="1" x14ac:dyDescent="0.2">
      <c r="A284" s="729" t="s">
        <v>586</v>
      </c>
      <c r="B284" s="730" t="s">
        <v>587</v>
      </c>
      <c r="C284" s="731" t="s">
        <v>605</v>
      </c>
      <c r="D284" s="732" t="s">
        <v>606</v>
      </c>
      <c r="E284" s="733">
        <v>50113001</v>
      </c>
      <c r="F284" s="732" t="s">
        <v>629</v>
      </c>
      <c r="G284" s="731" t="s">
        <v>630</v>
      </c>
      <c r="H284" s="731">
        <v>164758</v>
      </c>
      <c r="I284" s="731">
        <v>64758</v>
      </c>
      <c r="J284" s="731" t="s">
        <v>1119</v>
      </c>
      <c r="K284" s="731" t="s">
        <v>1120</v>
      </c>
      <c r="L284" s="734">
        <v>99.990000000000023</v>
      </c>
      <c r="M284" s="734">
        <v>1</v>
      </c>
      <c r="N284" s="735">
        <v>99.990000000000023</v>
      </c>
    </row>
    <row r="285" spans="1:14" ht="14.45" customHeight="1" x14ac:dyDescent="0.2">
      <c r="A285" s="729" t="s">
        <v>586</v>
      </c>
      <c r="B285" s="730" t="s">
        <v>587</v>
      </c>
      <c r="C285" s="731" t="s">
        <v>605</v>
      </c>
      <c r="D285" s="732" t="s">
        <v>606</v>
      </c>
      <c r="E285" s="733">
        <v>50113001</v>
      </c>
      <c r="F285" s="732" t="s">
        <v>629</v>
      </c>
      <c r="G285" s="731" t="s">
        <v>630</v>
      </c>
      <c r="H285" s="731">
        <v>230426</v>
      </c>
      <c r="I285" s="731">
        <v>230426</v>
      </c>
      <c r="J285" s="731" t="s">
        <v>1121</v>
      </c>
      <c r="K285" s="731" t="s">
        <v>1122</v>
      </c>
      <c r="L285" s="734">
        <v>77.87</v>
      </c>
      <c r="M285" s="734">
        <v>9</v>
      </c>
      <c r="N285" s="735">
        <v>700.83</v>
      </c>
    </row>
    <row r="286" spans="1:14" ht="14.45" customHeight="1" x14ac:dyDescent="0.2">
      <c r="A286" s="729" t="s">
        <v>586</v>
      </c>
      <c r="B286" s="730" t="s">
        <v>587</v>
      </c>
      <c r="C286" s="731" t="s">
        <v>605</v>
      </c>
      <c r="D286" s="732" t="s">
        <v>606</v>
      </c>
      <c r="E286" s="733">
        <v>50113001</v>
      </c>
      <c r="F286" s="732" t="s">
        <v>629</v>
      </c>
      <c r="G286" s="731" t="s">
        <v>630</v>
      </c>
      <c r="H286" s="731">
        <v>100489</v>
      </c>
      <c r="I286" s="731">
        <v>489</v>
      </c>
      <c r="J286" s="731" t="s">
        <v>1121</v>
      </c>
      <c r="K286" s="731" t="s">
        <v>1123</v>
      </c>
      <c r="L286" s="734">
        <v>47.140000000000008</v>
      </c>
      <c r="M286" s="734">
        <v>24</v>
      </c>
      <c r="N286" s="735">
        <v>1131.3600000000001</v>
      </c>
    </row>
    <row r="287" spans="1:14" ht="14.45" customHeight="1" x14ac:dyDescent="0.2">
      <c r="A287" s="729" t="s">
        <v>586</v>
      </c>
      <c r="B287" s="730" t="s">
        <v>587</v>
      </c>
      <c r="C287" s="731" t="s">
        <v>605</v>
      </c>
      <c r="D287" s="732" t="s">
        <v>606</v>
      </c>
      <c r="E287" s="733">
        <v>50113001</v>
      </c>
      <c r="F287" s="732" t="s">
        <v>629</v>
      </c>
      <c r="G287" s="731" t="s">
        <v>656</v>
      </c>
      <c r="H287" s="731">
        <v>169654</v>
      </c>
      <c r="I287" s="731">
        <v>169654</v>
      </c>
      <c r="J287" s="731" t="s">
        <v>1124</v>
      </c>
      <c r="K287" s="731" t="s">
        <v>688</v>
      </c>
      <c r="L287" s="734">
        <v>50.740000000000016</v>
      </c>
      <c r="M287" s="734">
        <v>1</v>
      </c>
      <c r="N287" s="735">
        <v>50.740000000000016</v>
      </c>
    </row>
    <row r="288" spans="1:14" ht="14.45" customHeight="1" x14ac:dyDescent="0.2">
      <c r="A288" s="729" t="s">
        <v>586</v>
      </c>
      <c r="B288" s="730" t="s">
        <v>587</v>
      </c>
      <c r="C288" s="731" t="s">
        <v>605</v>
      </c>
      <c r="D288" s="732" t="s">
        <v>606</v>
      </c>
      <c r="E288" s="733">
        <v>50113001</v>
      </c>
      <c r="F288" s="732" t="s">
        <v>629</v>
      </c>
      <c r="G288" s="731" t="s">
        <v>630</v>
      </c>
      <c r="H288" s="731">
        <v>158746</v>
      </c>
      <c r="I288" s="731">
        <v>58746</v>
      </c>
      <c r="J288" s="731" t="s">
        <v>1125</v>
      </c>
      <c r="K288" s="731" t="s">
        <v>1126</v>
      </c>
      <c r="L288" s="734">
        <v>655.71999999999991</v>
      </c>
      <c r="M288" s="734">
        <v>3</v>
      </c>
      <c r="N288" s="735">
        <v>1967.1599999999999</v>
      </c>
    </row>
    <row r="289" spans="1:14" ht="14.45" customHeight="1" x14ac:dyDescent="0.2">
      <c r="A289" s="729" t="s">
        <v>586</v>
      </c>
      <c r="B289" s="730" t="s">
        <v>587</v>
      </c>
      <c r="C289" s="731" t="s">
        <v>605</v>
      </c>
      <c r="D289" s="732" t="s">
        <v>606</v>
      </c>
      <c r="E289" s="733">
        <v>50113001</v>
      </c>
      <c r="F289" s="732" t="s">
        <v>629</v>
      </c>
      <c r="G289" s="731" t="s">
        <v>630</v>
      </c>
      <c r="H289" s="731">
        <v>29938</v>
      </c>
      <c r="I289" s="731">
        <v>29938</v>
      </c>
      <c r="J289" s="731" t="s">
        <v>1127</v>
      </c>
      <c r="K289" s="731" t="s">
        <v>1128</v>
      </c>
      <c r="L289" s="734">
        <v>2057.2799999999997</v>
      </c>
      <c r="M289" s="734">
        <v>3</v>
      </c>
      <c r="N289" s="735">
        <v>6171.8399999999992</v>
      </c>
    </row>
    <row r="290" spans="1:14" ht="14.45" customHeight="1" x14ac:dyDescent="0.2">
      <c r="A290" s="729" t="s">
        <v>586</v>
      </c>
      <c r="B290" s="730" t="s">
        <v>587</v>
      </c>
      <c r="C290" s="731" t="s">
        <v>605</v>
      </c>
      <c r="D290" s="732" t="s">
        <v>606</v>
      </c>
      <c r="E290" s="733">
        <v>50113001</v>
      </c>
      <c r="F290" s="732" t="s">
        <v>629</v>
      </c>
      <c r="G290" s="731" t="s">
        <v>630</v>
      </c>
      <c r="H290" s="731">
        <v>930224</v>
      </c>
      <c r="I290" s="731">
        <v>0</v>
      </c>
      <c r="J290" s="731" t="s">
        <v>1129</v>
      </c>
      <c r="K290" s="731" t="s">
        <v>329</v>
      </c>
      <c r="L290" s="734">
        <v>247.74354664017213</v>
      </c>
      <c r="M290" s="734">
        <v>2</v>
      </c>
      <c r="N290" s="735">
        <v>495.48709328034425</v>
      </c>
    </row>
    <row r="291" spans="1:14" ht="14.45" customHeight="1" x14ac:dyDescent="0.2">
      <c r="A291" s="729" t="s">
        <v>586</v>
      </c>
      <c r="B291" s="730" t="s">
        <v>587</v>
      </c>
      <c r="C291" s="731" t="s">
        <v>605</v>
      </c>
      <c r="D291" s="732" t="s">
        <v>606</v>
      </c>
      <c r="E291" s="733">
        <v>50113001</v>
      </c>
      <c r="F291" s="732" t="s">
        <v>629</v>
      </c>
      <c r="G291" s="731" t="s">
        <v>630</v>
      </c>
      <c r="H291" s="731">
        <v>502429</v>
      </c>
      <c r="I291" s="731">
        <v>0</v>
      </c>
      <c r="J291" s="731" t="s">
        <v>1130</v>
      </c>
      <c r="K291" s="731" t="s">
        <v>329</v>
      </c>
      <c r="L291" s="734">
        <v>345.7998555927698</v>
      </c>
      <c r="M291" s="734">
        <v>86</v>
      </c>
      <c r="N291" s="735">
        <v>29738.787580978205</v>
      </c>
    </row>
    <row r="292" spans="1:14" ht="14.45" customHeight="1" x14ac:dyDescent="0.2">
      <c r="A292" s="729" t="s">
        <v>586</v>
      </c>
      <c r="B292" s="730" t="s">
        <v>587</v>
      </c>
      <c r="C292" s="731" t="s">
        <v>605</v>
      </c>
      <c r="D292" s="732" t="s">
        <v>606</v>
      </c>
      <c r="E292" s="733">
        <v>50113001</v>
      </c>
      <c r="F292" s="732" t="s">
        <v>629</v>
      </c>
      <c r="G292" s="731" t="s">
        <v>630</v>
      </c>
      <c r="H292" s="731">
        <v>900441</v>
      </c>
      <c r="I292" s="731">
        <v>0</v>
      </c>
      <c r="J292" s="731" t="s">
        <v>1131</v>
      </c>
      <c r="K292" s="731" t="s">
        <v>1132</v>
      </c>
      <c r="L292" s="734">
        <v>444.79849730046135</v>
      </c>
      <c r="M292" s="734">
        <v>56</v>
      </c>
      <c r="N292" s="735">
        <v>24908.715848825836</v>
      </c>
    </row>
    <row r="293" spans="1:14" ht="14.45" customHeight="1" x14ac:dyDescent="0.2">
      <c r="A293" s="729" t="s">
        <v>586</v>
      </c>
      <c r="B293" s="730" t="s">
        <v>587</v>
      </c>
      <c r="C293" s="731" t="s">
        <v>605</v>
      </c>
      <c r="D293" s="732" t="s">
        <v>606</v>
      </c>
      <c r="E293" s="733">
        <v>50113001</v>
      </c>
      <c r="F293" s="732" t="s">
        <v>629</v>
      </c>
      <c r="G293" s="731" t="s">
        <v>630</v>
      </c>
      <c r="H293" s="731">
        <v>394072</v>
      </c>
      <c r="I293" s="731">
        <v>1000</v>
      </c>
      <c r="J293" s="731" t="s">
        <v>1133</v>
      </c>
      <c r="K293" s="731" t="s">
        <v>329</v>
      </c>
      <c r="L293" s="734">
        <v>319.88332950800066</v>
      </c>
      <c r="M293" s="734">
        <v>1</v>
      </c>
      <c r="N293" s="735">
        <v>319.88332950800066</v>
      </c>
    </row>
    <row r="294" spans="1:14" ht="14.45" customHeight="1" x14ac:dyDescent="0.2">
      <c r="A294" s="729" t="s">
        <v>586</v>
      </c>
      <c r="B294" s="730" t="s">
        <v>587</v>
      </c>
      <c r="C294" s="731" t="s">
        <v>605</v>
      </c>
      <c r="D294" s="732" t="s">
        <v>606</v>
      </c>
      <c r="E294" s="733">
        <v>50113001</v>
      </c>
      <c r="F294" s="732" t="s">
        <v>629</v>
      </c>
      <c r="G294" s="731" t="s">
        <v>630</v>
      </c>
      <c r="H294" s="731">
        <v>501802</v>
      </c>
      <c r="I294" s="731">
        <v>0</v>
      </c>
      <c r="J294" s="731" t="s">
        <v>1134</v>
      </c>
      <c r="K294" s="731" t="s">
        <v>329</v>
      </c>
      <c r="L294" s="734">
        <v>431.42580304818364</v>
      </c>
      <c r="M294" s="734">
        <v>1</v>
      </c>
      <c r="N294" s="735">
        <v>431.42580304818364</v>
      </c>
    </row>
    <row r="295" spans="1:14" ht="14.45" customHeight="1" x14ac:dyDescent="0.2">
      <c r="A295" s="729" t="s">
        <v>586</v>
      </c>
      <c r="B295" s="730" t="s">
        <v>587</v>
      </c>
      <c r="C295" s="731" t="s">
        <v>605</v>
      </c>
      <c r="D295" s="732" t="s">
        <v>606</v>
      </c>
      <c r="E295" s="733">
        <v>50113001</v>
      </c>
      <c r="F295" s="732" t="s">
        <v>629</v>
      </c>
      <c r="G295" s="731" t="s">
        <v>630</v>
      </c>
      <c r="H295" s="731">
        <v>930078</v>
      </c>
      <c r="I295" s="731">
        <v>0</v>
      </c>
      <c r="J295" s="731" t="s">
        <v>1135</v>
      </c>
      <c r="K295" s="731" t="s">
        <v>329</v>
      </c>
      <c r="L295" s="734">
        <v>120.11770000000001</v>
      </c>
      <c r="M295" s="734">
        <v>13</v>
      </c>
      <c r="N295" s="735">
        <v>1561.5301000000002</v>
      </c>
    </row>
    <row r="296" spans="1:14" ht="14.45" customHeight="1" x14ac:dyDescent="0.2">
      <c r="A296" s="729" t="s">
        <v>586</v>
      </c>
      <c r="B296" s="730" t="s">
        <v>587</v>
      </c>
      <c r="C296" s="731" t="s">
        <v>605</v>
      </c>
      <c r="D296" s="732" t="s">
        <v>606</v>
      </c>
      <c r="E296" s="733">
        <v>50113001</v>
      </c>
      <c r="F296" s="732" t="s">
        <v>629</v>
      </c>
      <c r="G296" s="731" t="s">
        <v>630</v>
      </c>
      <c r="H296" s="731">
        <v>921117</v>
      </c>
      <c r="I296" s="731">
        <v>0</v>
      </c>
      <c r="J296" s="731" t="s">
        <v>1136</v>
      </c>
      <c r="K296" s="731" t="s">
        <v>329</v>
      </c>
      <c r="L296" s="734">
        <v>83.424000000000007</v>
      </c>
      <c r="M296" s="734">
        <v>10</v>
      </c>
      <c r="N296" s="735">
        <v>834.24</v>
      </c>
    </row>
    <row r="297" spans="1:14" ht="14.45" customHeight="1" x14ac:dyDescent="0.2">
      <c r="A297" s="729" t="s">
        <v>586</v>
      </c>
      <c r="B297" s="730" t="s">
        <v>587</v>
      </c>
      <c r="C297" s="731" t="s">
        <v>605</v>
      </c>
      <c r="D297" s="732" t="s">
        <v>606</v>
      </c>
      <c r="E297" s="733">
        <v>50113001</v>
      </c>
      <c r="F297" s="732" t="s">
        <v>629</v>
      </c>
      <c r="G297" s="731" t="s">
        <v>630</v>
      </c>
      <c r="H297" s="731">
        <v>920270</v>
      </c>
      <c r="I297" s="731">
        <v>0</v>
      </c>
      <c r="J297" s="731" t="s">
        <v>1137</v>
      </c>
      <c r="K297" s="731" t="s">
        <v>329</v>
      </c>
      <c r="L297" s="734">
        <v>323.23340521883563</v>
      </c>
      <c r="M297" s="734">
        <v>1</v>
      </c>
      <c r="N297" s="735">
        <v>323.23340521883563</v>
      </c>
    </row>
    <row r="298" spans="1:14" ht="14.45" customHeight="1" x14ac:dyDescent="0.2">
      <c r="A298" s="729" t="s">
        <v>586</v>
      </c>
      <c r="B298" s="730" t="s">
        <v>587</v>
      </c>
      <c r="C298" s="731" t="s">
        <v>605</v>
      </c>
      <c r="D298" s="732" t="s">
        <v>606</v>
      </c>
      <c r="E298" s="733">
        <v>50113001</v>
      </c>
      <c r="F298" s="732" t="s">
        <v>629</v>
      </c>
      <c r="G298" s="731" t="s">
        <v>630</v>
      </c>
      <c r="H298" s="731">
        <v>930655</v>
      </c>
      <c r="I298" s="731">
        <v>0</v>
      </c>
      <c r="J298" s="731" t="s">
        <v>1138</v>
      </c>
      <c r="K298" s="731" t="s">
        <v>329</v>
      </c>
      <c r="L298" s="734">
        <v>148.73360024415518</v>
      </c>
      <c r="M298" s="734">
        <v>1</v>
      </c>
      <c r="N298" s="735">
        <v>148.73360024415518</v>
      </c>
    </row>
    <row r="299" spans="1:14" ht="14.45" customHeight="1" x14ac:dyDescent="0.2">
      <c r="A299" s="729" t="s">
        <v>586</v>
      </c>
      <c r="B299" s="730" t="s">
        <v>587</v>
      </c>
      <c r="C299" s="731" t="s">
        <v>605</v>
      </c>
      <c r="D299" s="732" t="s">
        <v>606</v>
      </c>
      <c r="E299" s="733">
        <v>50113001</v>
      </c>
      <c r="F299" s="732" t="s">
        <v>629</v>
      </c>
      <c r="G299" s="731" t="s">
        <v>630</v>
      </c>
      <c r="H299" s="731">
        <v>921423</v>
      </c>
      <c r="I299" s="731">
        <v>0</v>
      </c>
      <c r="J299" s="731" t="s">
        <v>1139</v>
      </c>
      <c r="K299" s="731" t="s">
        <v>1140</v>
      </c>
      <c r="L299" s="734">
        <v>102.89979977486011</v>
      </c>
      <c r="M299" s="734">
        <v>1</v>
      </c>
      <c r="N299" s="735">
        <v>102.89979977486011</v>
      </c>
    </row>
    <row r="300" spans="1:14" ht="14.45" customHeight="1" x14ac:dyDescent="0.2">
      <c r="A300" s="729" t="s">
        <v>586</v>
      </c>
      <c r="B300" s="730" t="s">
        <v>587</v>
      </c>
      <c r="C300" s="731" t="s">
        <v>605</v>
      </c>
      <c r="D300" s="732" t="s">
        <v>606</v>
      </c>
      <c r="E300" s="733">
        <v>50113001</v>
      </c>
      <c r="F300" s="732" t="s">
        <v>629</v>
      </c>
      <c r="G300" s="731" t="s">
        <v>630</v>
      </c>
      <c r="H300" s="731">
        <v>900071</v>
      </c>
      <c r="I300" s="731">
        <v>0</v>
      </c>
      <c r="J300" s="731" t="s">
        <v>1141</v>
      </c>
      <c r="K300" s="731" t="s">
        <v>329</v>
      </c>
      <c r="L300" s="734">
        <v>139.11016260022905</v>
      </c>
      <c r="M300" s="734">
        <v>2</v>
      </c>
      <c r="N300" s="735">
        <v>278.22032520045809</v>
      </c>
    </row>
    <row r="301" spans="1:14" ht="14.45" customHeight="1" x14ac:dyDescent="0.2">
      <c r="A301" s="729" t="s">
        <v>586</v>
      </c>
      <c r="B301" s="730" t="s">
        <v>587</v>
      </c>
      <c r="C301" s="731" t="s">
        <v>605</v>
      </c>
      <c r="D301" s="732" t="s">
        <v>606</v>
      </c>
      <c r="E301" s="733">
        <v>50113001</v>
      </c>
      <c r="F301" s="732" t="s">
        <v>629</v>
      </c>
      <c r="G301" s="731" t="s">
        <v>630</v>
      </c>
      <c r="H301" s="731">
        <v>921064</v>
      </c>
      <c r="I301" s="731">
        <v>0</v>
      </c>
      <c r="J301" s="731" t="s">
        <v>1142</v>
      </c>
      <c r="K301" s="731" t="s">
        <v>329</v>
      </c>
      <c r="L301" s="734">
        <v>90.900847798091576</v>
      </c>
      <c r="M301" s="734">
        <v>11</v>
      </c>
      <c r="N301" s="735">
        <v>999.9093257790073</v>
      </c>
    </row>
    <row r="302" spans="1:14" ht="14.45" customHeight="1" x14ac:dyDescent="0.2">
      <c r="A302" s="729" t="s">
        <v>586</v>
      </c>
      <c r="B302" s="730" t="s">
        <v>587</v>
      </c>
      <c r="C302" s="731" t="s">
        <v>605</v>
      </c>
      <c r="D302" s="732" t="s">
        <v>606</v>
      </c>
      <c r="E302" s="733">
        <v>50113001</v>
      </c>
      <c r="F302" s="732" t="s">
        <v>629</v>
      </c>
      <c r="G302" s="731" t="s">
        <v>630</v>
      </c>
      <c r="H302" s="731">
        <v>900518</v>
      </c>
      <c r="I302" s="731">
        <v>0</v>
      </c>
      <c r="J302" s="731" t="s">
        <v>1143</v>
      </c>
      <c r="K302" s="731" t="s">
        <v>329</v>
      </c>
      <c r="L302" s="734">
        <v>267.0025945451215</v>
      </c>
      <c r="M302" s="734">
        <v>1</v>
      </c>
      <c r="N302" s="735">
        <v>267.0025945451215</v>
      </c>
    </row>
    <row r="303" spans="1:14" ht="14.45" customHeight="1" x14ac:dyDescent="0.2">
      <c r="A303" s="729" t="s">
        <v>586</v>
      </c>
      <c r="B303" s="730" t="s">
        <v>587</v>
      </c>
      <c r="C303" s="731" t="s">
        <v>605</v>
      </c>
      <c r="D303" s="732" t="s">
        <v>606</v>
      </c>
      <c r="E303" s="733">
        <v>50113001</v>
      </c>
      <c r="F303" s="732" t="s">
        <v>629</v>
      </c>
      <c r="G303" s="731" t="s">
        <v>630</v>
      </c>
      <c r="H303" s="731">
        <v>900873</v>
      </c>
      <c r="I303" s="731">
        <v>0</v>
      </c>
      <c r="J303" s="731" t="s">
        <v>1144</v>
      </c>
      <c r="K303" s="731" t="s">
        <v>329</v>
      </c>
      <c r="L303" s="734">
        <v>67.087172236644548</v>
      </c>
      <c r="M303" s="734">
        <v>13</v>
      </c>
      <c r="N303" s="735">
        <v>872.13323907637914</v>
      </c>
    </row>
    <row r="304" spans="1:14" ht="14.45" customHeight="1" x14ac:dyDescent="0.2">
      <c r="A304" s="729" t="s">
        <v>586</v>
      </c>
      <c r="B304" s="730" t="s">
        <v>587</v>
      </c>
      <c r="C304" s="731" t="s">
        <v>605</v>
      </c>
      <c r="D304" s="732" t="s">
        <v>606</v>
      </c>
      <c r="E304" s="733">
        <v>50113001</v>
      </c>
      <c r="F304" s="732" t="s">
        <v>629</v>
      </c>
      <c r="G304" s="731" t="s">
        <v>630</v>
      </c>
      <c r="H304" s="731">
        <v>921230</v>
      </c>
      <c r="I304" s="731">
        <v>0</v>
      </c>
      <c r="J304" s="731" t="s">
        <v>1145</v>
      </c>
      <c r="K304" s="731" t="s">
        <v>329</v>
      </c>
      <c r="L304" s="734">
        <v>65.560905330320637</v>
      </c>
      <c r="M304" s="734">
        <v>10</v>
      </c>
      <c r="N304" s="735">
        <v>655.60905330320634</v>
      </c>
    </row>
    <row r="305" spans="1:14" ht="14.45" customHeight="1" x14ac:dyDescent="0.2">
      <c r="A305" s="729" t="s">
        <v>586</v>
      </c>
      <c r="B305" s="730" t="s">
        <v>587</v>
      </c>
      <c r="C305" s="731" t="s">
        <v>605</v>
      </c>
      <c r="D305" s="732" t="s">
        <v>606</v>
      </c>
      <c r="E305" s="733">
        <v>50113001</v>
      </c>
      <c r="F305" s="732" t="s">
        <v>629</v>
      </c>
      <c r="G305" s="731" t="s">
        <v>630</v>
      </c>
      <c r="H305" s="731">
        <v>921136</v>
      </c>
      <c r="I305" s="731">
        <v>0</v>
      </c>
      <c r="J305" s="731" t="s">
        <v>1146</v>
      </c>
      <c r="K305" s="731" t="s">
        <v>329</v>
      </c>
      <c r="L305" s="734">
        <v>130.47376250520776</v>
      </c>
      <c r="M305" s="734">
        <v>30</v>
      </c>
      <c r="N305" s="735">
        <v>3914.2128751562327</v>
      </c>
    </row>
    <row r="306" spans="1:14" ht="14.45" customHeight="1" x14ac:dyDescent="0.2">
      <c r="A306" s="729" t="s">
        <v>586</v>
      </c>
      <c r="B306" s="730" t="s">
        <v>587</v>
      </c>
      <c r="C306" s="731" t="s">
        <v>605</v>
      </c>
      <c r="D306" s="732" t="s">
        <v>606</v>
      </c>
      <c r="E306" s="733">
        <v>50113001</v>
      </c>
      <c r="F306" s="732" t="s">
        <v>629</v>
      </c>
      <c r="G306" s="731" t="s">
        <v>630</v>
      </c>
      <c r="H306" s="731">
        <v>235808</v>
      </c>
      <c r="I306" s="731">
        <v>235808</v>
      </c>
      <c r="J306" s="731" t="s">
        <v>1147</v>
      </c>
      <c r="K306" s="731" t="s">
        <v>1148</v>
      </c>
      <c r="L306" s="734">
        <v>86.66</v>
      </c>
      <c r="M306" s="734">
        <v>11</v>
      </c>
      <c r="N306" s="735">
        <v>953.26</v>
      </c>
    </row>
    <row r="307" spans="1:14" ht="14.45" customHeight="1" x14ac:dyDescent="0.2">
      <c r="A307" s="729" t="s">
        <v>586</v>
      </c>
      <c r="B307" s="730" t="s">
        <v>587</v>
      </c>
      <c r="C307" s="731" t="s">
        <v>605</v>
      </c>
      <c r="D307" s="732" t="s">
        <v>606</v>
      </c>
      <c r="E307" s="733">
        <v>50113001</v>
      </c>
      <c r="F307" s="732" t="s">
        <v>629</v>
      </c>
      <c r="G307" s="731" t="s">
        <v>630</v>
      </c>
      <c r="H307" s="731">
        <v>990947</v>
      </c>
      <c r="I307" s="731">
        <v>0</v>
      </c>
      <c r="J307" s="731" t="s">
        <v>1149</v>
      </c>
      <c r="K307" s="731" t="s">
        <v>329</v>
      </c>
      <c r="L307" s="734">
        <v>1400.67</v>
      </c>
      <c r="M307" s="734">
        <v>6</v>
      </c>
      <c r="N307" s="735">
        <v>8404.02</v>
      </c>
    </row>
    <row r="308" spans="1:14" ht="14.45" customHeight="1" x14ac:dyDescent="0.2">
      <c r="A308" s="729" t="s">
        <v>586</v>
      </c>
      <c r="B308" s="730" t="s">
        <v>587</v>
      </c>
      <c r="C308" s="731" t="s">
        <v>605</v>
      </c>
      <c r="D308" s="732" t="s">
        <v>606</v>
      </c>
      <c r="E308" s="733">
        <v>50113001</v>
      </c>
      <c r="F308" s="732" t="s">
        <v>629</v>
      </c>
      <c r="G308" s="731" t="s">
        <v>630</v>
      </c>
      <c r="H308" s="731">
        <v>230614</v>
      </c>
      <c r="I308" s="731">
        <v>230614</v>
      </c>
      <c r="J308" s="731" t="s">
        <v>1150</v>
      </c>
      <c r="K308" s="731" t="s">
        <v>1151</v>
      </c>
      <c r="L308" s="734">
        <v>277.64000000000004</v>
      </c>
      <c r="M308" s="734">
        <v>1</v>
      </c>
      <c r="N308" s="735">
        <v>277.64000000000004</v>
      </c>
    </row>
    <row r="309" spans="1:14" ht="14.45" customHeight="1" x14ac:dyDescent="0.2">
      <c r="A309" s="729" t="s">
        <v>586</v>
      </c>
      <c r="B309" s="730" t="s">
        <v>587</v>
      </c>
      <c r="C309" s="731" t="s">
        <v>605</v>
      </c>
      <c r="D309" s="732" t="s">
        <v>606</v>
      </c>
      <c r="E309" s="733">
        <v>50113001</v>
      </c>
      <c r="F309" s="732" t="s">
        <v>629</v>
      </c>
      <c r="G309" s="731" t="s">
        <v>329</v>
      </c>
      <c r="H309" s="731">
        <v>220309</v>
      </c>
      <c r="I309" s="731">
        <v>220309</v>
      </c>
      <c r="J309" s="731" t="s">
        <v>1152</v>
      </c>
      <c r="K309" s="731" t="s">
        <v>1153</v>
      </c>
      <c r="L309" s="734">
        <v>820.07</v>
      </c>
      <c r="M309" s="734">
        <v>1</v>
      </c>
      <c r="N309" s="735">
        <v>820.07</v>
      </c>
    </row>
    <row r="310" spans="1:14" ht="14.45" customHeight="1" x14ac:dyDescent="0.2">
      <c r="A310" s="729" t="s">
        <v>586</v>
      </c>
      <c r="B310" s="730" t="s">
        <v>587</v>
      </c>
      <c r="C310" s="731" t="s">
        <v>605</v>
      </c>
      <c r="D310" s="732" t="s">
        <v>606</v>
      </c>
      <c r="E310" s="733">
        <v>50113001</v>
      </c>
      <c r="F310" s="732" t="s">
        <v>629</v>
      </c>
      <c r="G310" s="731" t="s">
        <v>656</v>
      </c>
      <c r="H310" s="731">
        <v>142546</v>
      </c>
      <c r="I310" s="731">
        <v>42546</v>
      </c>
      <c r="J310" s="731" t="s">
        <v>1154</v>
      </c>
      <c r="K310" s="731" t="s">
        <v>1155</v>
      </c>
      <c r="L310" s="734">
        <v>51.48</v>
      </c>
      <c r="M310" s="734">
        <v>4</v>
      </c>
      <c r="N310" s="735">
        <v>205.92</v>
      </c>
    </row>
    <row r="311" spans="1:14" ht="14.45" customHeight="1" x14ac:dyDescent="0.2">
      <c r="A311" s="729" t="s">
        <v>586</v>
      </c>
      <c r="B311" s="730" t="s">
        <v>587</v>
      </c>
      <c r="C311" s="731" t="s">
        <v>605</v>
      </c>
      <c r="D311" s="732" t="s">
        <v>606</v>
      </c>
      <c r="E311" s="733">
        <v>50113001</v>
      </c>
      <c r="F311" s="732" t="s">
        <v>629</v>
      </c>
      <c r="G311" s="731" t="s">
        <v>329</v>
      </c>
      <c r="H311" s="731">
        <v>237788</v>
      </c>
      <c r="I311" s="731">
        <v>237788</v>
      </c>
      <c r="J311" s="731" t="s">
        <v>1156</v>
      </c>
      <c r="K311" s="731" t="s">
        <v>1157</v>
      </c>
      <c r="L311" s="734">
        <v>415.59</v>
      </c>
      <c r="M311" s="734">
        <v>1</v>
      </c>
      <c r="N311" s="735">
        <v>415.59</v>
      </c>
    </row>
    <row r="312" spans="1:14" ht="14.45" customHeight="1" x14ac:dyDescent="0.2">
      <c r="A312" s="729" t="s">
        <v>586</v>
      </c>
      <c r="B312" s="730" t="s">
        <v>587</v>
      </c>
      <c r="C312" s="731" t="s">
        <v>605</v>
      </c>
      <c r="D312" s="732" t="s">
        <v>606</v>
      </c>
      <c r="E312" s="733">
        <v>50113001</v>
      </c>
      <c r="F312" s="732" t="s">
        <v>629</v>
      </c>
      <c r="G312" s="731" t="s">
        <v>329</v>
      </c>
      <c r="H312" s="731">
        <v>246413</v>
      </c>
      <c r="I312" s="731">
        <v>246413</v>
      </c>
      <c r="J312" s="731" t="s">
        <v>1158</v>
      </c>
      <c r="K312" s="731" t="s">
        <v>1159</v>
      </c>
      <c r="L312" s="734">
        <v>114.83</v>
      </c>
      <c r="M312" s="734">
        <v>1</v>
      </c>
      <c r="N312" s="735">
        <v>114.83</v>
      </c>
    </row>
    <row r="313" spans="1:14" ht="14.45" customHeight="1" x14ac:dyDescent="0.2">
      <c r="A313" s="729" t="s">
        <v>586</v>
      </c>
      <c r="B313" s="730" t="s">
        <v>587</v>
      </c>
      <c r="C313" s="731" t="s">
        <v>605</v>
      </c>
      <c r="D313" s="732" t="s">
        <v>606</v>
      </c>
      <c r="E313" s="733">
        <v>50113001</v>
      </c>
      <c r="F313" s="732" t="s">
        <v>629</v>
      </c>
      <c r="G313" s="731" t="s">
        <v>656</v>
      </c>
      <c r="H313" s="731">
        <v>187427</v>
      </c>
      <c r="I313" s="731">
        <v>187427</v>
      </c>
      <c r="J313" s="731" t="s">
        <v>1160</v>
      </c>
      <c r="K313" s="731" t="s">
        <v>1161</v>
      </c>
      <c r="L313" s="734">
        <v>62.585000000000008</v>
      </c>
      <c r="M313" s="734">
        <v>2</v>
      </c>
      <c r="N313" s="735">
        <v>125.17000000000002</v>
      </c>
    </row>
    <row r="314" spans="1:14" ht="14.45" customHeight="1" x14ac:dyDescent="0.2">
      <c r="A314" s="729" t="s">
        <v>586</v>
      </c>
      <c r="B314" s="730" t="s">
        <v>587</v>
      </c>
      <c r="C314" s="731" t="s">
        <v>605</v>
      </c>
      <c r="D314" s="732" t="s">
        <v>606</v>
      </c>
      <c r="E314" s="733">
        <v>50113001</v>
      </c>
      <c r="F314" s="732" t="s">
        <v>629</v>
      </c>
      <c r="G314" s="731" t="s">
        <v>656</v>
      </c>
      <c r="H314" s="731">
        <v>147133</v>
      </c>
      <c r="I314" s="731">
        <v>172044</v>
      </c>
      <c r="J314" s="731" t="s">
        <v>1162</v>
      </c>
      <c r="K314" s="731" t="s">
        <v>1163</v>
      </c>
      <c r="L314" s="734">
        <v>98.01</v>
      </c>
      <c r="M314" s="734">
        <v>7</v>
      </c>
      <c r="N314" s="735">
        <v>686.07</v>
      </c>
    </row>
    <row r="315" spans="1:14" ht="14.45" customHeight="1" x14ac:dyDescent="0.2">
      <c r="A315" s="729" t="s">
        <v>586</v>
      </c>
      <c r="B315" s="730" t="s">
        <v>587</v>
      </c>
      <c r="C315" s="731" t="s">
        <v>605</v>
      </c>
      <c r="D315" s="732" t="s">
        <v>606</v>
      </c>
      <c r="E315" s="733">
        <v>50113001</v>
      </c>
      <c r="F315" s="732" t="s">
        <v>629</v>
      </c>
      <c r="G315" s="731" t="s">
        <v>656</v>
      </c>
      <c r="H315" s="731">
        <v>197125</v>
      </c>
      <c r="I315" s="731">
        <v>197125</v>
      </c>
      <c r="J315" s="731" t="s">
        <v>1164</v>
      </c>
      <c r="K315" s="731" t="s">
        <v>1165</v>
      </c>
      <c r="L315" s="734">
        <v>201.66666666666666</v>
      </c>
      <c r="M315" s="734">
        <v>27</v>
      </c>
      <c r="N315" s="735">
        <v>5445</v>
      </c>
    </row>
    <row r="316" spans="1:14" ht="14.45" customHeight="1" x14ac:dyDescent="0.2">
      <c r="A316" s="729" t="s">
        <v>586</v>
      </c>
      <c r="B316" s="730" t="s">
        <v>587</v>
      </c>
      <c r="C316" s="731" t="s">
        <v>605</v>
      </c>
      <c r="D316" s="732" t="s">
        <v>606</v>
      </c>
      <c r="E316" s="733">
        <v>50113001</v>
      </c>
      <c r="F316" s="732" t="s">
        <v>629</v>
      </c>
      <c r="G316" s="731" t="s">
        <v>630</v>
      </c>
      <c r="H316" s="731">
        <v>188217</v>
      </c>
      <c r="I316" s="731">
        <v>88217</v>
      </c>
      <c r="J316" s="731" t="s">
        <v>1166</v>
      </c>
      <c r="K316" s="731" t="s">
        <v>1167</v>
      </c>
      <c r="L316" s="734">
        <v>126.40999999999998</v>
      </c>
      <c r="M316" s="734">
        <v>4</v>
      </c>
      <c r="N316" s="735">
        <v>505.63999999999993</v>
      </c>
    </row>
    <row r="317" spans="1:14" ht="14.45" customHeight="1" x14ac:dyDescent="0.2">
      <c r="A317" s="729" t="s">
        <v>586</v>
      </c>
      <c r="B317" s="730" t="s">
        <v>587</v>
      </c>
      <c r="C317" s="731" t="s">
        <v>605</v>
      </c>
      <c r="D317" s="732" t="s">
        <v>606</v>
      </c>
      <c r="E317" s="733">
        <v>50113001</v>
      </c>
      <c r="F317" s="732" t="s">
        <v>629</v>
      </c>
      <c r="G317" s="731" t="s">
        <v>630</v>
      </c>
      <c r="H317" s="731">
        <v>188219</v>
      </c>
      <c r="I317" s="731">
        <v>88219</v>
      </c>
      <c r="J317" s="731" t="s">
        <v>1168</v>
      </c>
      <c r="K317" s="731" t="s">
        <v>1169</v>
      </c>
      <c r="L317" s="734">
        <v>140.74222222222224</v>
      </c>
      <c r="M317" s="734">
        <v>9</v>
      </c>
      <c r="N317" s="735">
        <v>1266.68</v>
      </c>
    </row>
    <row r="318" spans="1:14" ht="14.45" customHeight="1" x14ac:dyDescent="0.2">
      <c r="A318" s="729" t="s">
        <v>586</v>
      </c>
      <c r="B318" s="730" t="s">
        <v>587</v>
      </c>
      <c r="C318" s="731" t="s">
        <v>605</v>
      </c>
      <c r="D318" s="732" t="s">
        <v>606</v>
      </c>
      <c r="E318" s="733">
        <v>50113001</v>
      </c>
      <c r="F318" s="732" t="s">
        <v>629</v>
      </c>
      <c r="G318" s="731" t="s">
        <v>630</v>
      </c>
      <c r="H318" s="731">
        <v>185812</v>
      </c>
      <c r="I318" s="731">
        <v>85812</v>
      </c>
      <c r="J318" s="731" t="s">
        <v>1170</v>
      </c>
      <c r="K318" s="731" t="s">
        <v>1171</v>
      </c>
      <c r="L318" s="734">
        <v>51.85</v>
      </c>
      <c r="M318" s="734">
        <v>1</v>
      </c>
      <c r="N318" s="735">
        <v>51.85</v>
      </c>
    </row>
    <row r="319" spans="1:14" ht="14.45" customHeight="1" x14ac:dyDescent="0.2">
      <c r="A319" s="729" t="s">
        <v>586</v>
      </c>
      <c r="B319" s="730" t="s">
        <v>587</v>
      </c>
      <c r="C319" s="731" t="s">
        <v>605</v>
      </c>
      <c r="D319" s="732" t="s">
        <v>606</v>
      </c>
      <c r="E319" s="733">
        <v>50113001</v>
      </c>
      <c r="F319" s="732" t="s">
        <v>629</v>
      </c>
      <c r="G319" s="731" t="s">
        <v>329</v>
      </c>
      <c r="H319" s="731">
        <v>221742</v>
      </c>
      <c r="I319" s="731">
        <v>221742</v>
      </c>
      <c r="J319" s="731" t="s">
        <v>1172</v>
      </c>
      <c r="K319" s="731" t="s">
        <v>1173</v>
      </c>
      <c r="L319" s="734">
        <v>885.51</v>
      </c>
      <c r="M319" s="734">
        <v>3.2</v>
      </c>
      <c r="N319" s="735">
        <v>2833.6320000000001</v>
      </c>
    </row>
    <row r="320" spans="1:14" ht="14.45" customHeight="1" x14ac:dyDescent="0.2">
      <c r="A320" s="729" t="s">
        <v>586</v>
      </c>
      <c r="B320" s="730" t="s">
        <v>587</v>
      </c>
      <c r="C320" s="731" t="s">
        <v>605</v>
      </c>
      <c r="D320" s="732" t="s">
        <v>606</v>
      </c>
      <c r="E320" s="733">
        <v>50113001</v>
      </c>
      <c r="F320" s="732" t="s">
        <v>629</v>
      </c>
      <c r="G320" s="731" t="s">
        <v>630</v>
      </c>
      <c r="H320" s="731">
        <v>157345</v>
      </c>
      <c r="I320" s="731">
        <v>57345</v>
      </c>
      <c r="J320" s="731" t="s">
        <v>1174</v>
      </c>
      <c r="K320" s="731" t="s">
        <v>1175</v>
      </c>
      <c r="L320" s="734">
        <v>456.7</v>
      </c>
      <c r="M320" s="734">
        <v>1</v>
      </c>
      <c r="N320" s="735">
        <v>456.7</v>
      </c>
    </row>
    <row r="321" spans="1:14" ht="14.45" customHeight="1" x14ac:dyDescent="0.2">
      <c r="A321" s="729" t="s">
        <v>586</v>
      </c>
      <c r="B321" s="730" t="s">
        <v>587</v>
      </c>
      <c r="C321" s="731" t="s">
        <v>605</v>
      </c>
      <c r="D321" s="732" t="s">
        <v>606</v>
      </c>
      <c r="E321" s="733">
        <v>50113001</v>
      </c>
      <c r="F321" s="732" t="s">
        <v>629</v>
      </c>
      <c r="G321" s="731" t="s">
        <v>630</v>
      </c>
      <c r="H321" s="731">
        <v>128222</v>
      </c>
      <c r="I321" s="731">
        <v>28222</v>
      </c>
      <c r="J321" s="731" t="s">
        <v>1176</v>
      </c>
      <c r="K321" s="731" t="s">
        <v>1177</v>
      </c>
      <c r="L321" s="734">
        <v>89.77</v>
      </c>
      <c r="M321" s="734">
        <v>2</v>
      </c>
      <c r="N321" s="735">
        <v>179.54</v>
      </c>
    </row>
    <row r="322" spans="1:14" ht="14.45" customHeight="1" x14ac:dyDescent="0.2">
      <c r="A322" s="729" t="s">
        <v>586</v>
      </c>
      <c r="B322" s="730" t="s">
        <v>587</v>
      </c>
      <c r="C322" s="731" t="s">
        <v>605</v>
      </c>
      <c r="D322" s="732" t="s">
        <v>606</v>
      </c>
      <c r="E322" s="733">
        <v>50113001</v>
      </c>
      <c r="F322" s="732" t="s">
        <v>629</v>
      </c>
      <c r="G322" s="731" t="s">
        <v>630</v>
      </c>
      <c r="H322" s="731">
        <v>128216</v>
      </c>
      <c r="I322" s="731">
        <v>28216</v>
      </c>
      <c r="J322" s="731" t="s">
        <v>1178</v>
      </c>
      <c r="K322" s="731" t="s">
        <v>1179</v>
      </c>
      <c r="L322" s="734">
        <v>42.870000000000005</v>
      </c>
      <c r="M322" s="734">
        <v>2</v>
      </c>
      <c r="N322" s="735">
        <v>85.740000000000009</v>
      </c>
    </row>
    <row r="323" spans="1:14" ht="14.45" customHeight="1" x14ac:dyDescent="0.2">
      <c r="A323" s="729" t="s">
        <v>586</v>
      </c>
      <c r="B323" s="730" t="s">
        <v>587</v>
      </c>
      <c r="C323" s="731" t="s">
        <v>605</v>
      </c>
      <c r="D323" s="732" t="s">
        <v>606</v>
      </c>
      <c r="E323" s="733">
        <v>50113001</v>
      </c>
      <c r="F323" s="732" t="s">
        <v>629</v>
      </c>
      <c r="G323" s="731" t="s">
        <v>630</v>
      </c>
      <c r="H323" s="731">
        <v>32888</v>
      </c>
      <c r="I323" s="731">
        <v>32888</v>
      </c>
      <c r="J323" s="731" t="s">
        <v>1180</v>
      </c>
      <c r="K323" s="731" t="s">
        <v>1107</v>
      </c>
      <c r="L323" s="734">
        <v>164.95999999999998</v>
      </c>
      <c r="M323" s="734">
        <v>1</v>
      </c>
      <c r="N323" s="735">
        <v>164.95999999999998</v>
      </c>
    </row>
    <row r="324" spans="1:14" ht="14.45" customHeight="1" x14ac:dyDescent="0.2">
      <c r="A324" s="729" t="s">
        <v>586</v>
      </c>
      <c r="B324" s="730" t="s">
        <v>587</v>
      </c>
      <c r="C324" s="731" t="s">
        <v>605</v>
      </c>
      <c r="D324" s="732" t="s">
        <v>606</v>
      </c>
      <c r="E324" s="733">
        <v>50113001</v>
      </c>
      <c r="F324" s="732" t="s">
        <v>629</v>
      </c>
      <c r="G324" s="731" t="s">
        <v>630</v>
      </c>
      <c r="H324" s="731">
        <v>231544</v>
      </c>
      <c r="I324" s="731">
        <v>231544</v>
      </c>
      <c r="J324" s="731" t="s">
        <v>652</v>
      </c>
      <c r="K324" s="731" t="s">
        <v>1181</v>
      </c>
      <c r="L324" s="734">
        <v>80.690000000000012</v>
      </c>
      <c r="M324" s="734">
        <v>85</v>
      </c>
      <c r="N324" s="735">
        <v>6858.6500000000005</v>
      </c>
    </row>
    <row r="325" spans="1:14" ht="14.45" customHeight="1" x14ac:dyDescent="0.2">
      <c r="A325" s="729" t="s">
        <v>586</v>
      </c>
      <c r="B325" s="730" t="s">
        <v>587</v>
      </c>
      <c r="C325" s="731" t="s">
        <v>605</v>
      </c>
      <c r="D325" s="732" t="s">
        <v>606</v>
      </c>
      <c r="E325" s="733">
        <v>50113001</v>
      </c>
      <c r="F325" s="732" t="s">
        <v>629</v>
      </c>
      <c r="G325" s="731" t="s">
        <v>630</v>
      </c>
      <c r="H325" s="731">
        <v>231541</v>
      </c>
      <c r="I325" s="731">
        <v>231541</v>
      </c>
      <c r="J325" s="731" t="s">
        <v>652</v>
      </c>
      <c r="K325" s="731" t="s">
        <v>653</v>
      </c>
      <c r="L325" s="734">
        <v>80.689999897341963</v>
      </c>
      <c r="M325" s="734">
        <v>147</v>
      </c>
      <c r="N325" s="735">
        <v>11861.429984909268</v>
      </c>
    </row>
    <row r="326" spans="1:14" ht="14.45" customHeight="1" x14ac:dyDescent="0.2">
      <c r="A326" s="729" t="s">
        <v>586</v>
      </c>
      <c r="B326" s="730" t="s">
        <v>587</v>
      </c>
      <c r="C326" s="731" t="s">
        <v>605</v>
      </c>
      <c r="D326" s="732" t="s">
        <v>606</v>
      </c>
      <c r="E326" s="733">
        <v>50113001</v>
      </c>
      <c r="F326" s="732" t="s">
        <v>629</v>
      </c>
      <c r="G326" s="731" t="s">
        <v>630</v>
      </c>
      <c r="H326" s="731">
        <v>234736</v>
      </c>
      <c r="I326" s="731">
        <v>234736</v>
      </c>
      <c r="J326" s="731" t="s">
        <v>1182</v>
      </c>
      <c r="K326" s="731" t="s">
        <v>1183</v>
      </c>
      <c r="L326" s="734">
        <v>120.54000156064373</v>
      </c>
      <c r="M326" s="734">
        <v>14</v>
      </c>
      <c r="N326" s="735">
        <v>1687.5600218490122</v>
      </c>
    </row>
    <row r="327" spans="1:14" ht="14.45" customHeight="1" x14ac:dyDescent="0.2">
      <c r="A327" s="729" t="s">
        <v>586</v>
      </c>
      <c r="B327" s="730" t="s">
        <v>587</v>
      </c>
      <c r="C327" s="731" t="s">
        <v>605</v>
      </c>
      <c r="D327" s="732" t="s">
        <v>606</v>
      </c>
      <c r="E327" s="733">
        <v>50113001</v>
      </c>
      <c r="F327" s="732" t="s">
        <v>629</v>
      </c>
      <c r="G327" s="731" t="s">
        <v>630</v>
      </c>
      <c r="H327" s="731">
        <v>116592</v>
      </c>
      <c r="I327" s="731">
        <v>16592</v>
      </c>
      <c r="J327" s="731" t="s">
        <v>1184</v>
      </c>
      <c r="K327" s="731" t="s">
        <v>1185</v>
      </c>
      <c r="L327" s="734">
        <v>96.03</v>
      </c>
      <c r="M327" s="734">
        <v>1</v>
      </c>
      <c r="N327" s="735">
        <v>96.03</v>
      </c>
    </row>
    <row r="328" spans="1:14" ht="14.45" customHeight="1" x14ac:dyDescent="0.2">
      <c r="A328" s="729" t="s">
        <v>586</v>
      </c>
      <c r="B328" s="730" t="s">
        <v>587</v>
      </c>
      <c r="C328" s="731" t="s">
        <v>605</v>
      </c>
      <c r="D328" s="732" t="s">
        <v>606</v>
      </c>
      <c r="E328" s="733">
        <v>50113001</v>
      </c>
      <c r="F328" s="732" t="s">
        <v>629</v>
      </c>
      <c r="G328" s="731" t="s">
        <v>630</v>
      </c>
      <c r="H328" s="731">
        <v>225169</v>
      </c>
      <c r="I328" s="731">
        <v>225169</v>
      </c>
      <c r="J328" s="731" t="s">
        <v>1186</v>
      </c>
      <c r="K328" s="731" t="s">
        <v>1187</v>
      </c>
      <c r="L328" s="734">
        <v>44.449999999999996</v>
      </c>
      <c r="M328" s="734">
        <v>2</v>
      </c>
      <c r="N328" s="735">
        <v>88.899999999999991</v>
      </c>
    </row>
    <row r="329" spans="1:14" ht="14.45" customHeight="1" x14ac:dyDescent="0.2">
      <c r="A329" s="729" t="s">
        <v>586</v>
      </c>
      <c r="B329" s="730" t="s">
        <v>587</v>
      </c>
      <c r="C329" s="731" t="s">
        <v>605</v>
      </c>
      <c r="D329" s="732" t="s">
        <v>606</v>
      </c>
      <c r="E329" s="733">
        <v>50113001</v>
      </c>
      <c r="F329" s="732" t="s">
        <v>629</v>
      </c>
      <c r="G329" s="731" t="s">
        <v>630</v>
      </c>
      <c r="H329" s="731">
        <v>225168</v>
      </c>
      <c r="I329" s="731">
        <v>225168</v>
      </c>
      <c r="J329" s="731" t="s">
        <v>1186</v>
      </c>
      <c r="K329" s="731" t="s">
        <v>1188</v>
      </c>
      <c r="L329" s="734">
        <v>63.54</v>
      </c>
      <c r="M329" s="734">
        <v>3</v>
      </c>
      <c r="N329" s="735">
        <v>190.62</v>
      </c>
    </row>
    <row r="330" spans="1:14" ht="14.45" customHeight="1" x14ac:dyDescent="0.2">
      <c r="A330" s="729" t="s">
        <v>586</v>
      </c>
      <c r="B330" s="730" t="s">
        <v>587</v>
      </c>
      <c r="C330" s="731" t="s">
        <v>605</v>
      </c>
      <c r="D330" s="732" t="s">
        <v>606</v>
      </c>
      <c r="E330" s="733">
        <v>50113001</v>
      </c>
      <c r="F330" s="732" t="s">
        <v>629</v>
      </c>
      <c r="G330" s="731" t="s">
        <v>656</v>
      </c>
      <c r="H330" s="731">
        <v>140373</v>
      </c>
      <c r="I330" s="731">
        <v>40373</v>
      </c>
      <c r="J330" s="731" t="s">
        <v>1189</v>
      </c>
      <c r="K330" s="731" t="s">
        <v>1190</v>
      </c>
      <c r="L330" s="734">
        <v>180.40999999999997</v>
      </c>
      <c r="M330" s="734">
        <v>3</v>
      </c>
      <c r="N330" s="735">
        <v>541.2299999999999</v>
      </c>
    </row>
    <row r="331" spans="1:14" ht="14.45" customHeight="1" x14ac:dyDescent="0.2">
      <c r="A331" s="729" t="s">
        <v>586</v>
      </c>
      <c r="B331" s="730" t="s">
        <v>587</v>
      </c>
      <c r="C331" s="731" t="s">
        <v>605</v>
      </c>
      <c r="D331" s="732" t="s">
        <v>606</v>
      </c>
      <c r="E331" s="733">
        <v>50113001</v>
      </c>
      <c r="F331" s="732" t="s">
        <v>629</v>
      </c>
      <c r="G331" s="731" t="s">
        <v>630</v>
      </c>
      <c r="H331" s="731">
        <v>207527</v>
      </c>
      <c r="I331" s="731">
        <v>207527</v>
      </c>
      <c r="J331" s="731" t="s">
        <v>1191</v>
      </c>
      <c r="K331" s="731" t="s">
        <v>1192</v>
      </c>
      <c r="L331" s="734">
        <v>61.63</v>
      </c>
      <c r="M331" s="734">
        <v>1</v>
      </c>
      <c r="N331" s="735">
        <v>61.63</v>
      </c>
    </row>
    <row r="332" spans="1:14" ht="14.45" customHeight="1" x14ac:dyDescent="0.2">
      <c r="A332" s="729" t="s">
        <v>586</v>
      </c>
      <c r="B332" s="730" t="s">
        <v>587</v>
      </c>
      <c r="C332" s="731" t="s">
        <v>605</v>
      </c>
      <c r="D332" s="732" t="s">
        <v>606</v>
      </c>
      <c r="E332" s="733">
        <v>50113001</v>
      </c>
      <c r="F332" s="732" t="s">
        <v>629</v>
      </c>
      <c r="G332" s="731" t="s">
        <v>630</v>
      </c>
      <c r="H332" s="731">
        <v>102684</v>
      </c>
      <c r="I332" s="731">
        <v>2684</v>
      </c>
      <c r="J332" s="731" t="s">
        <v>654</v>
      </c>
      <c r="K332" s="731" t="s">
        <v>1193</v>
      </c>
      <c r="L332" s="734">
        <v>131.7915873015873</v>
      </c>
      <c r="M332" s="734">
        <v>63</v>
      </c>
      <c r="N332" s="735">
        <v>8302.869999999999</v>
      </c>
    </row>
    <row r="333" spans="1:14" ht="14.45" customHeight="1" x14ac:dyDescent="0.2">
      <c r="A333" s="729" t="s">
        <v>586</v>
      </c>
      <c r="B333" s="730" t="s">
        <v>587</v>
      </c>
      <c r="C333" s="731" t="s">
        <v>605</v>
      </c>
      <c r="D333" s="732" t="s">
        <v>606</v>
      </c>
      <c r="E333" s="733">
        <v>50113001</v>
      </c>
      <c r="F333" s="732" t="s">
        <v>629</v>
      </c>
      <c r="G333" s="731" t="s">
        <v>630</v>
      </c>
      <c r="H333" s="731">
        <v>100502</v>
      </c>
      <c r="I333" s="731">
        <v>502</v>
      </c>
      <c r="J333" s="731" t="s">
        <v>654</v>
      </c>
      <c r="K333" s="731" t="s">
        <v>655</v>
      </c>
      <c r="L333" s="734">
        <v>268.73464646968262</v>
      </c>
      <c r="M333" s="734">
        <v>56</v>
      </c>
      <c r="N333" s="735">
        <v>15049.140202302226</v>
      </c>
    </row>
    <row r="334" spans="1:14" ht="14.45" customHeight="1" x14ac:dyDescent="0.2">
      <c r="A334" s="729" t="s">
        <v>586</v>
      </c>
      <c r="B334" s="730" t="s">
        <v>587</v>
      </c>
      <c r="C334" s="731" t="s">
        <v>605</v>
      </c>
      <c r="D334" s="732" t="s">
        <v>606</v>
      </c>
      <c r="E334" s="733">
        <v>50113001</v>
      </c>
      <c r="F334" s="732" t="s">
        <v>629</v>
      </c>
      <c r="G334" s="731" t="s">
        <v>656</v>
      </c>
      <c r="H334" s="731">
        <v>239963</v>
      </c>
      <c r="I334" s="731">
        <v>239963</v>
      </c>
      <c r="J334" s="731" t="s">
        <v>1194</v>
      </c>
      <c r="K334" s="731" t="s">
        <v>1195</v>
      </c>
      <c r="L334" s="734">
        <v>155.51999999999998</v>
      </c>
      <c r="M334" s="734">
        <v>19</v>
      </c>
      <c r="N334" s="735">
        <v>2954.8799999999997</v>
      </c>
    </row>
    <row r="335" spans="1:14" ht="14.45" customHeight="1" x14ac:dyDescent="0.2">
      <c r="A335" s="729" t="s">
        <v>586</v>
      </c>
      <c r="B335" s="730" t="s">
        <v>587</v>
      </c>
      <c r="C335" s="731" t="s">
        <v>605</v>
      </c>
      <c r="D335" s="732" t="s">
        <v>606</v>
      </c>
      <c r="E335" s="733">
        <v>50113001</v>
      </c>
      <c r="F335" s="732" t="s">
        <v>629</v>
      </c>
      <c r="G335" s="731" t="s">
        <v>656</v>
      </c>
      <c r="H335" s="731">
        <v>239965</v>
      </c>
      <c r="I335" s="731">
        <v>239965</v>
      </c>
      <c r="J335" s="731" t="s">
        <v>657</v>
      </c>
      <c r="K335" s="731" t="s">
        <v>658</v>
      </c>
      <c r="L335" s="734">
        <v>280.15000006580578</v>
      </c>
      <c r="M335" s="734">
        <v>47</v>
      </c>
      <c r="N335" s="735">
        <v>13167.050003092871</v>
      </c>
    </row>
    <row r="336" spans="1:14" ht="14.45" customHeight="1" x14ac:dyDescent="0.2">
      <c r="A336" s="729" t="s">
        <v>586</v>
      </c>
      <c r="B336" s="730" t="s">
        <v>587</v>
      </c>
      <c r="C336" s="731" t="s">
        <v>605</v>
      </c>
      <c r="D336" s="732" t="s">
        <v>606</v>
      </c>
      <c r="E336" s="733">
        <v>50113001</v>
      </c>
      <c r="F336" s="732" t="s">
        <v>629</v>
      </c>
      <c r="G336" s="731" t="s">
        <v>656</v>
      </c>
      <c r="H336" s="731">
        <v>239967</v>
      </c>
      <c r="I336" s="731">
        <v>239967</v>
      </c>
      <c r="J336" s="731" t="s">
        <v>657</v>
      </c>
      <c r="K336" s="731" t="s">
        <v>1196</v>
      </c>
      <c r="L336" s="734">
        <v>281.00187500000004</v>
      </c>
      <c r="M336" s="734">
        <v>160</v>
      </c>
      <c r="N336" s="735">
        <v>44960.30000000001</v>
      </c>
    </row>
    <row r="337" spans="1:14" ht="14.45" customHeight="1" x14ac:dyDescent="0.2">
      <c r="A337" s="729" t="s">
        <v>586</v>
      </c>
      <c r="B337" s="730" t="s">
        <v>587</v>
      </c>
      <c r="C337" s="731" t="s">
        <v>605</v>
      </c>
      <c r="D337" s="732" t="s">
        <v>606</v>
      </c>
      <c r="E337" s="733">
        <v>50113001</v>
      </c>
      <c r="F337" s="732" t="s">
        <v>629</v>
      </c>
      <c r="G337" s="731" t="s">
        <v>656</v>
      </c>
      <c r="H337" s="731">
        <v>239964</v>
      </c>
      <c r="I337" s="731">
        <v>239964</v>
      </c>
      <c r="J337" s="731" t="s">
        <v>657</v>
      </c>
      <c r="K337" s="731" t="s">
        <v>1197</v>
      </c>
      <c r="L337" s="734">
        <v>119.10917808219178</v>
      </c>
      <c r="M337" s="734">
        <v>292</v>
      </c>
      <c r="N337" s="735">
        <v>34779.879999999997</v>
      </c>
    </row>
    <row r="338" spans="1:14" ht="14.45" customHeight="1" x14ac:dyDescent="0.2">
      <c r="A338" s="729" t="s">
        <v>586</v>
      </c>
      <c r="B338" s="730" t="s">
        <v>587</v>
      </c>
      <c r="C338" s="731" t="s">
        <v>605</v>
      </c>
      <c r="D338" s="732" t="s">
        <v>606</v>
      </c>
      <c r="E338" s="733">
        <v>50113001</v>
      </c>
      <c r="F338" s="732" t="s">
        <v>629</v>
      </c>
      <c r="G338" s="731" t="s">
        <v>630</v>
      </c>
      <c r="H338" s="731">
        <v>142451</v>
      </c>
      <c r="I338" s="731">
        <v>42451</v>
      </c>
      <c r="J338" s="731" t="s">
        <v>1198</v>
      </c>
      <c r="K338" s="731" t="s">
        <v>1199</v>
      </c>
      <c r="L338" s="734">
        <v>473.02999999999986</v>
      </c>
      <c r="M338" s="734">
        <v>1</v>
      </c>
      <c r="N338" s="735">
        <v>473.02999999999986</v>
      </c>
    </row>
    <row r="339" spans="1:14" ht="14.45" customHeight="1" x14ac:dyDescent="0.2">
      <c r="A339" s="729" t="s">
        <v>586</v>
      </c>
      <c r="B339" s="730" t="s">
        <v>587</v>
      </c>
      <c r="C339" s="731" t="s">
        <v>605</v>
      </c>
      <c r="D339" s="732" t="s">
        <v>606</v>
      </c>
      <c r="E339" s="733">
        <v>50113001</v>
      </c>
      <c r="F339" s="732" t="s">
        <v>629</v>
      </c>
      <c r="G339" s="731" t="s">
        <v>630</v>
      </c>
      <c r="H339" s="731">
        <v>118563</v>
      </c>
      <c r="I339" s="731">
        <v>18563</v>
      </c>
      <c r="J339" s="731" t="s">
        <v>1200</v>
      </c>
      <c r="K339" s="731" t="s">
        <v>1201</v>
      </c>
      <c r="L339" s="734">
        <v>486.98</v>
      </c>
      <c r="M339" s="734">
        <v>2</v>
      </c>
      <c r="N339" s="735">
        <v>973.96</v>
      </c>
    </row>
    <row r="340" spans="1:14" ht="14.45" customHeight="1" x14ac:dyDescent="0.2">
      <c r="A340" s="729" t="s">
        <v>586</v>
      </c>
      <c r="B340" s="730" t="s">
        <v>587</v>
      </c>
      <c r="C340" s="731" t="s">
        <v>605</v>
      </c>
      <c r="D340" s="732" t="s">
        <v>606</v>
      </c>
      <c r="E340" s="733">
        <v>50113001</v>
      </c>
      <c r="F340" s="732" t="s">
        <v>629</v>
      </c>
      <c r="G340" s="731" t="s">
        <v>656</v>
      </c>
      <c r="H340" s="731">
        <v>187330</v>
      </c>
      <c r="I340" s="731">
        <v>187330</v>
      </c>
      <c r="J340" s="731" t="s">
        <v>1202</v>
      </c>
      <c r="K340" s="731" t="s">
        <v>1203</v>
      </c>
      <c r="L340" s="734">
        <v>91.44</v>
      </c>
      <c r="M340" s="734">
        <v>3</v>
      </c>
      <c r="N340" s="735">
        <v>274.32</v>
      </c>
    </row>
    <row r="341" spans="1:14" ht="14.45" customHeight="1" x14ac:dyDescent="0.2">
      <c r="A341" s="729" t="s">
        <v>586</v>
      </c>
      <c r="B341" s="730" t="s">
        <v>587</v>
      </c>
      <c r="C341" s="731" t="s">
        <v>605</v>
      </c>
      <c r="D341" s="732" t="s">
        <v>606</v>
      </c>
      <c r="E341" s="733">
        <v>50113001</v>
      </c>
      <c r="F341" s="732" t="s">
        <v>629</v>
      </c>
      <c r="G341" s="731" t="s">
        <v>630</v>
      </c>
      <c r="H341" s="731">
        <v>845376</v>
      </c>
      <c r="I341" s="731">
        <v>107641</v>
      </c>
      <c r="J341" s="731" t="s">
        <v>1204</v>
      </c>
      <c r="K341" s="731" t="s">
        <v>1205</v>
      </c>
      <c r="L341" s="734">
        <v>119.24499999999999</v>
      </c>
      <c r="M341" s="734">
        <v>2</v>
      </c>
      <c r="N341" s="735">
        <v>238.48999999999998</v>
      </c>
    </row>
    <row r="342" spans="1:14" ht="14.45" customHeight="1" x14ac:dyDescent="0.2">
      <c r="A342" s="729" t="s">
        <v>586</v>
      </c>
      <c r="B342" s="730" t="s">
        <v>587</v>
      </c>
      <c r="C342" s="731" t="s">
        <v>605</v>
      </c>
      <c r="D342" s="732" t="s">
        <v>606</v>
      </c>
      <c r="E342" s="733">
        <v>50113001</v>
      </c>
      <c r="F342" s="732" t="s">
        <v>629</v>
      </c>
      <c r="G342" s="731" t="s">
        <v>630</v>
      </c>
      <c r="H342" s="731">
        <v>207959</v>
      </c>
      <c r="I342" s="731">
        <v>207959</v>
      </c>
      <c r="J342" s="731" t="s">
        <v>1206</v>
      </c>
      <c r="K342" s="731" t="s">
        <v>1207</v>
      </c>
      <c r="L342" s="734">
        <v>119.71</v>
      </c>
      <c r="M342" s="734">
        <v>1</v>
      </c>
      <c r="N342" s="735">
        <v>119.71</v>
      </c>
    </row>
    <row r="343" spans="1:14" ht="14.45" customHeight="1" x14ac:dyDescent="0.2">
      <c r="A343" s="729" t="s">
        <v>586</v>
      </c>
      <c r="B343" s="730" t="s">
        <v>587</v>
      </c>
      <c r="C343" s="731" t="s">
        <v>605</v>
      </c>
      <c r="D343" s="732" t="s">
        <v>606</v>
      </c>
      <c r="E343" s="733">
        <v>50113001</v>
      </c>
      <c r="F343" s="732" t="s">
        <v>629</v>
      </c>
      <c r="G343" s="731" t="s">
        <v>630</v>
      </c>
      <c r="H343" s="731">
        <v>101127</v>
      </c>
      <c r="I343" s="731">
        <v>1127</v>
      </c>
      <c r="J343" s="731" t="s">
        <v>1208</v>
      </c>
      <c r="K343" s="731" t="s">
        <v>1209</v>
      </c>
      <c r="L343" s="734">
        <v>89.405803108808271</v>
      </c>
      <c r="M343" s="734">
        <v>386</v>
      </c>
      <c r="N343" s="735">
        <v>34510.639999999992</v>
      </c>
    </row>
    <row r="344" spans="1:14" ht="14.45" customHeight="1" x14ac:dyDescent="0.2">
      <c r="A344" s="729" t="s">
        <v>586</v>
      </c>
      <c r="B344" s="730" t="s">
        <v>587</v>
      </c>
      <c r="C344" s="731" t="s">
        <v>605</v>
      </c>
      <c r="D344" s="732" t="s">
        <v>606</v>
      </c>
      <c r="E344" s="733">
        <v>50113001</v>
      </c>
      <c r="F344" s="732" t="s">
        <v>629</v>
      </c>
      <c r="G344" s="731" t="s">
        <v>630</v>
      </c>
      <c r="H344" s="731">
        <v>223014</v>
      </c>
      <c r="I344" s="731">
        <v>223014</v>
      </c>
      <c r="J344" s="731" t="s">
        <v>1210</v>
      </c>
      <c r="K344" s="731" t="s">
        <v>1211</v>
      </c>
      <c r="L344" s="734">
        <v>1648.0186335630119</v>
      </c>
      <c r="M344" s="734">
        <v>22</v>
      </c>
      <c r="N344" s="735">
        <v>36256.409938386263</v>
      </c>
    </row>
    <row r="345" spans="1:14" ht="14.45" customHeight="1" x14ac:dyDescent="0.2">
      <c r="A345" s="729" t="s">
        <v>586</v>
      </c>
      <c r="B345" s="730" t="s">
        <v>587</v>
      </c>
      <c r="C345" s="731" t="s">
        <v>605</v>
      </c>
      <c r="D345" s="732" t="s">
        <v>606</v>
      </c>
      <c r="E345" s="733">
        <v>50113001</v>
      </c>
      <c r="F345" s="732" t="s">
        <v>629</v>
      </c>
      <c r="G345" s="731" t="s">
        <v>656</v>
      </c>
      <c r="H345" s="731">
        <v>116932</v>
      </c>
      <c r="I345" s="731">
        <v>16932</v>
      </c>
      <c r="J345" s="731" t="s">
        <v>1212</v>
      </c>
      <c r="K345" s="731" t="s">
        <v>1213</v>
      </c>
      <c r="L345" s="734">
        <v>104.52999999999999</v>
      </c>
      <c r="M345" s="734">
        <v>1</v>
      </c>
      <c r="N345" s="735">
        <v>104.52999999999999</v>
      </c>
    </row>
    <row r="346" spans="1:14" ht="14.45" customHeight="1" x14ac:dyDescent="0.2">
      <c r="A346" s="729" t="s">
        <v>586</v>
      </c>
      <c r="B346" s="730" t="s">
        <v>587</v>
      </c>
      <c r="C346" s="731" t="s">
        <v>605</v>
      </c>
      <c r="D346" s="732" t="s">
        <v>606</v>
      </c>
      <c r="E346" s="733">
        <v>50113001</v>
      </c>
      <c r="F346" s="732" t="s">
        <v>629</v>
      </c>
      <c r="G346" s="731" t="s">
        <v>630</v>
      </c>
      <c r="H346" s="731">
        <v>223159</v>
      </c>
      <c r="I346" s="731">
        <v>223159</v>
      </c>
      <c r="J346" s="731" t="s">
        <v>1214</v>
      </c>
      <c r="K346" s="731" t="s">
        <v>1215</v>
      </c>
      <c r="L346" s="734">
        <v>74.279999999999973</v>
      </c>
      <c r="M346" s="734">
        <v>35</v>
      </c>
      <c r="N346" s="735">
        <v>2599.7999999999993</v>
      </c>
    </row>
    <row r="347" spans="1:14" ht="14.45" customHeight="1" x14ac:dyDescent="0.2">
      <c r="A347" s="729" t="s">
        <v>586</v>
      </c>
      <c r="B347" s="730" t="s">
        <v>587</v>
      </c>
      <c r="C347" s="731" t="s">
        <v>605</v>
      </c>
      <c r="D347" s="732" t="s">
        <v>606</v>
      </c>
      <c r="E347" s="733">
        <v>50113001</v>
      </c>
      <c r="F347" s="732" t="s">
        <v>629</v>
      </c>
      <c r="G347" s="731" t="s">
        <v>630</v>
      </c>
      <c r="H347" s="731">
        <v>157525</v>
      </c>
      <c r="I347" s="731">
        <v>57525</v>
      </c>
      <c r="J347" s="731" t="s">
        <v>1216</v>
      </c>
      <c r="K347" s="731" t="s">
        <v>1217</v>
      </c>
      <c r="L347" s="734">
        <v>97.419999999999945</v>
      </c>
      <c r="M347" s="734">
        <v>2</v>
      </c>
      <c r="N347" s="735">
        <v>194.83999999999989</v>
      </c>
    </row>
    <row r="348" spans="1:14" ht="14.45" customHeight="1" x14ac:dyDescent="0.2">
      <c r="A348" s="729" t="s">
        <v>586</v>
      </c>
      <c r="B348" s="730" t="s">
        <v>587</v>
      </c>
      <c r="C348" s="731" t="s">
        <v>605</v>
      </c>
      <c r="D348" s="732" t="s">
        <v>606</v>
      </c>
      <c r="E348" s="733">
        <v>50113001</v>
      </c>
      <c r="F348" s="732" t="s">
        <v>629</v>
      </c>
      <c r="G348" s="731" t="s">
        <v>656</v>
      </c>
      <c r="H348" s="731">
        <v>103591</v>
      </c>
      <c r="I348" s="731">
        <v>3591</v>
      </c>
      <c r="J348" s="731" t="s">
        <v>1218</v>
      </c>
      <c r="K348" s="731" t="s">
        <v>1219</v>
      </c>
      <c r="L348" s="734">
        <v>431.64000000000004</v>
      </c>
      <c r="M348" s="734">
        <v>1</v>
      </c>
      <c r="N348" s="735">
        <v>431.64000000000004</v>
      </c>
    </row>
    <row r="349" spans="1:14" ht="14.45" customHeight="1" x14ac:dyDescent="0.2">
      <c r="A349" s="729" t="s">
        <v>586</v>
      </c>
      <c r="B349" s="730" t="s">
        <v>587</v>
      </c>
      <c r="C349" s="731" t="s">
        <v>605</v>
      </c>
      <c r="D349" s="732" t="s">
        <v>606</v>
      </c>
      <c r="E349" s="733">
        <v>50113001</v>
      </c>
      <c r="F349" s="732" t="s">
        <v>629</v>
      </c>
      <c r="G349" s="731" t="s">
        <v>656</v>
      </c>
      <c r="H349" s="731">
        <v>188498</v>
      </c>
      <c r="I349" s="731">
        <v>88498</v>
      </c>
      <c r="J349" s="731" t="s">
        <v>1220</v>
      </c>
      <c r="K349" s="731" t="s">
        <v>1221</v>
      </c>
      <c r="L349" s="734">
        <v>166.91</v>
      </c>
      <c r="M349" s="734">
        <v>1</v>
      </c>
      <c r="N349" s="735">
        <v>166.91</v>
      </c>
    </row>
    <row r="350" spans="1:14" ht="14.45" customHeight="1" x14ac:dyDescent="0.2">
      <c r="A350" s="729" t="s">
        <v>586</v>
      </c>
      <c r="B350" s="730" t="s">
        <v>587</v>
      </c>
      <c r="C350" s="731" t="s">
        <v>605</v>
      </c>
      <c r="D350" s="732" t="s">
        <v>606</v>
      </c>
      <c r="E350" s="733">
        <v>50113001</v>
      </c>
      <c r="F350" s="732" t="s">
        <v>629</v>
      </c>
      <c r="G350" s="731" t="s">
        <v>630</v>
      </c>
      <c r="H350" s="731">
        <v>194763</v>
      </c>
      <c r="I350" s="731">
        <v>94763</v>
      </c>
      <c r="J350" s="731" t="s">
        <v>1222</v>
      </c>
      <c r="K350" s="731" t="s">
        <v>1223</v>
      </c>
      <c r="L350" s="734">
        <v>212.52</v>
      </c>
      <c r="M350" s="734">
        <v>1</v>
      </c>
      <c r="N350" s="735">
        <v>212.52</v>
      </c>
    </row>
    <row r="351" spans="1:14" ht="14.45" customHeight="1" x14ac:dyDescent="0.2">
      <c r="A351" s="729" t="s">
        <v>586</v>
      </c>
      <c r="B351" s="730" t="s">
        <v>587</v>
      </c>
      <c r="C351" s="731" t="s">
        <v>605</v>
      </c>
      <c r="D351" s="732" t="s">
        <v>606</v>
      </c>
      <c r="E351" s="733">
        <v>50113001</v>
      </c>
      <c r="F351" s="732" t="s">
        <v>629</v>
      </c>
      <c r="G351" s="731" t="s">
        <v>630</v>
      </c>
      <c r="H351" s="731">
        <v>239549</v>
      </c>
      <c r="I351" s="731">
        <v>239549</v>
      </c>
      <c r="J351" s="731" t="s">
        <v>1224</v>
      </c>
      <c r="K351" s="731" t="s">
        <v>1225</v>
      </c>
      <c r="L351" s="734">
        <v>56.730000000000011</v>
      </c>
      <c r="M351" s="734">
        <v>51</v>
      </c>
      <c r="N351" s="735">
        <v>2893.2300000000005</v>
      </c>
    </row>
    <row r="352" spans="1:14" ht="14.45" customHeight="1" x14ac:dyDescent="0.2">
      <c r="A352" s="729" t="s">
        <v>586</v>
      </c>
      <c r="B352" s="730" t="s">
        <v>587</v>
      </c>
      <c r="C352" s="731" t="s">
        <v>605</v>
      </c>
      <c r="D352" s="732" t="s">
        <v>606</v>
      </c>
      <c r="E352" s="733">
        <v>50113001</v>
      </c>
      <c r="F352" s="732" t="s">
        <v>629</v>
      </c>
      <c r="G352" s="731" t="s">
        <v>630</v>
      </c>
      <c r="H352" s="731">
        <v>230353</v>
      </c>
      <c r="I352" s="731">
        <v>230353</v>
      </c>
      <c r="J352" s="731" t="s">
        <v>1226</v>
      </c>
      <c r="K352" s="731" t="s">
        <v>1227</v>
      </c>
      <c r="L352" s="734">
        <v>1758.3300000000006</v>
      </c>
      <c r="M352" s="734">
        <v>27</v>
      </c>
      <c r="N352" s="735">
        <v>47474.910000000018</v>
      </c>
    </row>
    <row r="353" spans="1:14" ht="14.45" customHeight="1" x14ac:dyDescent="0.2">
      <c r="A353" s="729" t="s">
        <v>586</v>
      </c>
      <c r="B353" s="730" t="s">
        <v>587</v>
      </c>
      <c r="C353" s="731" t="s">
        <v>605</v>
      </c>
      <c r="D353" s="732" t="s">
        <v>606</v>
      </c>
      <c r="E353" s="733">
        <v>50113001</v>
      </c>
      <c r="F353" s="732" t="s">
        <v>629</v>
      </c>
      <c r="G353" s="731" t="s">
        <v>656</v>
      </c>
      <c r="H353" s="731">
        <v>191788</v>
      </c>
      <c r="I353" s="731">
        <v>91788</v>
      </c>
      <c r="J353" s="731" t="s">
        <v>1228</v>
      </c>
      <c r="K353" s="731" t="s">
        <v>906</v>
      </c>
      <c r="L353" s="734">
        <v>9.1411764705882348</v>
      </c>
      <c r="M353" s="734">
        <v>17</v>
      </c>
      <c r="N353" s="735">
        <v>155.39999999999998</v>
      </c>
    </row>
    <row r="354" spans="1:14" ht="14.45" customHeight="1" x14ac:dyDescent="0.2">
      <c r="A354" s="729" t="s">
        <v>586</v>
      </c>
      <c r="B354" s="730" t="s">
        <v>587</v>
      </c>
      <c r="C354" s="731" t="s">
        <v>605</v>
      </c>
      <c r="D354" s="732" t="s">
        <v>606</v>
      </c>
      <c r="E354" s="733">
        <v>50113001</v>
      </c>
      <c r="F354" s="732" t="s">
        <v>629</v>
      </c>
      <c r="G354" s="731" t="s">
        <v>656</v>
      </c>
      <c r="H354" s="731">
        <v>106618</v>
      </c>
      <c r="I354" s="731">
        <v>6618</v>
      </c>
      <c r="J354" s="731" t="s">
        <v>1229</v>
      </c>
      <c r="K354" s="731" t="s">
        <v>1230</v>
      </c>
      <c r="L354" s="734">
        <v>19.613333333333333</v>
      </c>
      <c r="M354" s="734">
        <v>12</v>
      </c>
      <c r="N354" s="735">
        <v>235.35999999999999</v>
      </c>
    </row>
    <row r="355" spans="1:14" ht="14.45" customHeight="1" x14ac:dyDescent="0.2">
      <c r="A355" s="729" t="s">
        <v>586</v>
      </c>
      <c r="B355" s="730" t="s">
        <v>587</v>
      </c>
      <c r="C355" s="731" t="s">
        <v>605</v>
      </c>
      <c r="D355" s="732" t="s">
        <v>606</v>
      </c>
      <c r="E355" s="733">
        <v>50113001</v>
      </c>
      <c r="F355" s="732" t="s">
        <v>629</v>
      </c>
      <c r="G355" s="731" t="s">
        <v>656</v>
      </c>
      <c r="H355" s="731">
        <v>184398</v>
      </c>
      <c r="I355" s="731">
        <v>84398</v>
      </c>
      <c r="J355" s="731" t="s">
        <v>1231</v>
      </c>
      <c r="K355" s="731" t="s">
        <v>1232</v>
      </c>
      <c r="L355" s="734">
        <v>114.02999999999997</v>
      </c>
      <c r="M355" s="734">
        <v>1</v>
      </c>
      <c r="N355" s="735">
        <v>114.02999999999997</v>
      </c>
    </row>
    <row r="356" spans="1:14" ht="14.45" customHeight="1" x14ac:dyDescent="0.2">
      <c r="A356" s="729" t="s">
        <v>586</v>
      </c>
      <c r="B356" s="730" t="s">
        <v>587</v>
      </c>
      <c r="C356" s="731" t="s">
        <v>605</v>
      </c>
      <c r="D356" s="732" t="s">
        <v>606</v>
      </c>
      <c r="E356" s="733">
        <v>50113001</v>
      </c>
      <c r="F356" s="732" t="s">
        <v>629</v>
      </c>
      <c r="G356" s="731" t="s">
        <v>630</v>
      </c>
      <c r="H356" s="731">
        <v>226002</v>
      </c>
      <c r="I356" s="731">
        <v>226002</v>
      </c>
      <c r="J356" s="731" t="s">
        <v>1233</v>
      </c>
      <c r="K356" s="731" t="s">
        <v>1234</v>
      </c>
      <c r="L356" s="734">
        <v>682.53</v>
      </c>
      <c r="M356" s="734">
        <v>6</v>
      </c>
      <c r="N356" s="735">
        <v>4095.18</v>
      </c>
    </row>
    <row r="357" spans="1:14" ht="14.45" customHeight="1" x14ac:dyDescent="0.2">
      <c r="A357" s="729" t="s">
        <v>586</v>
      </c>
      <c r="B357" s="730" t="s">
        <v>587</v>
      </c>
      <c r="C357" s="731" t="s">
        <v>605</v>
      </c>
      <c r="D357" s="732" t="s">
        <v>606</v>
      </c>
      <c r="E357" s="733">
        <v>50113001</v>
      </c>
      <c r="F357" s="732" t="s">
        <v>629</v>
      </c>
      <c r="G357" s="731" t="s">
        <v>630</v>
      </c>
      <c r="H357" s="731">
        <v>226003</v>
      </c>
      <c r="I357" s="731">
        <v>226003</v>
      </c>
      <c r="J357" s="731" t="s">
        <v>1233</v>
      </c>
      <c r="K357" s="731" t="s">
        <v>1235</v>
      </c>
      <c r="L357" s="734">
        <v>251.5</v>
      </c>
      <c r="M357" s="734">
        <v>2</v>
      </c>
      <c r="N357" s="735">
        <v>503</v>
      </c>
    </row>
    <row r="358" spans="1:14" ht="14.45" customHeight="1" x14ac:dyDescent="0.2">
      <c r="A358" s="729" t="s">
        <v>586</v>
      </c>
      <c r="B358" s="730" t="s">
        <v>587</v>
      </c>
      <c r="C358" s="731" t="s">
        <v>605</v>
      </c>
      <c r="D358" s="732" t="s">
        <v>606</v>
      </c>
      <c r="E358" s="733">
        <v>50113001</v>
      </c>
      <c r="F358" s="732" t="s">
        <v>629</v>
      </c>
      <c r="G358" s="731" t="s">
        <v>630</v>
      </c>
      <c r="H358" s="731">
        <v>117187</v>
      </c>
      <c r="I358" s="731">
        <v>17187</v>
      </c>
      <c r="J358" s="731" t="s">
        <v>1236</v>
      </c>
      <c r="K358" s="731" t="s">
        <v>1237</v>
      </c>
      <c r="L358" s="734">
        <v>88.969999999999985</v>
      </c>
      <c r="M358" s="734">
        <v>6</v>
      </c>
      <c r="N358" s="735">
        <v>533.81999999999994</v>
      </c>
    </row>
    <row r="359" spans="1:14" ht="14.45" customHeight="1" x14ac:dyDescent="0.2">
      <c r="A359" s="729" t="s">
        <v>586</v>
      </c>
      <c r="B359" s="730" t="s">
        <v>587</v>
      </c>
      <c r="C359" s="731" t="s">
        <v>605</v>
      </c>
      <c r="D359" s="732" t="s">
        <v>606</v>
      </c>
      <c r="E359" s="733">
        <v>50113001</v>
      </c>
      <c r="F359" s="732" t="s">
        <v>629</v>
      </c>
      <c r="G359" s="731" t="s">
        <v>656</v>
      </c>
      <c r="H359" s="731">
        <v>850106</v>
      </c>
      <c r="I359" s="731">
        <v>111898</v>
      </c>
      <c r="J359" s="731" t="s">
        <v>1238</v>
      </c>
      <c r="K359" s="731" t="s">
        <v>692</v>
      </c>
      <c r="L359" s="734">
        <v>28.799999999999994</v>
      </c>
      <c r="M359" s="734">
        <v>1</v>
      </c>
      <c r="N359" s="735">
        <v>28.799999999999994</v>
      </c>
    </row>
    <row r="360" spans="1:14" ht="14.45" customHeight="1" x14ac:dyDescent="0.2">
      <c r="A360" s="729" t="s">
        <v>586</v>
      </c>
      <c r="B360" s="730" t="s">
        <v>587</v>
      </c>
      <c r="C360" s="731" t="s">
        <v>605</v>
      </c>
      <c r="D360" s="732" t="s">
        <v>606</v>
      </c>
      <c r="E360" s="733">
        <v>50113001</v>
      </c>
      <c r="F360" s="732" t="s">
        <v>629</v>
      </c>
      <c r="G360" s="731" t="s">
        <v>630</v>
      </c>
      <c r="H360" s="731">
        <v>104307</v>
      </c>
      <c r="I360" s="731">
        <v>4307</v>
      </c>
      <c r="J360" s="731" t="s">
        <v>1239</v>
      </c>
      <c r="K360" s="731" t="s">
        <v>1240</v>
      </c>
      <c r="L360" s="734">
        <v>351.51736842105265</v>
      </c>
      <c r="M360" s="734">
        <v>38</v>
      </c>
      <c r="N360" s="735">
        <v>13357.66</v>
      </c>
    </row>
    <row r="361" spans="1:14" ht="14.45" customHeight="1" x14ac:dyDescent="0.2">
      <c r="A361" s="729" t="s">
        <v>586</v>
      </c>
      <c r="B361" s="730" t="s">
        <v>587</v>
      </c>
      <c r="C361" s="731" t="s">
        <v>605</v>
      </c>
      <c r="D361" s="732" t="s">
        <v>606</v>
      </c>
      <c r="E361" s="733">
        <v>50113001</v>
      </c>
      <c r="F361" s="732" t="s">
        <v>629</v>
      </c>
      <c r="G361" s="731" t="s">
        <v>656</v>
      </c>
      <c r="H361" s="731">
        <v>100536</v>
      </c>
      <c r="I361" s="731">
        <v>536</v>
      </c>
      <c r="J361" s="731" t="s">
        <v>1241</v>
      </c>
      <c r="K361" s="731" t="s">
        <v>634</v>
      </c>
      <c r="L361" s="734">
        <v>140.12</v>
      </c>
      <c r="M361" s="734">
        <v>11</v>
      </c>
      <c r="N361" s="735">
        <v>1541.32</v>
      </c>
    </row>
    <row r="362" spans="1:14" ht="14.45" customHeight="1" x14ac:dyDescent="0.2">
      <c r="A362" s="729" t="s">
        <v>586</v>
      </c>
      <c r="B362" s="730" t="s">
        <v>587</v>
      </c>
      <c r="C362" s="731" t="s">
        <v>605</v>
      </c>
      <c r="D362" s="732" t="s">
        <v>606</v>
      </c>
      <c r="E362" s="733">
        <v>50113001</v>
      </c>
      <c r="F362" s="732" t="s">
        <v>629</v>
      </c>
      <c r="G362" s="731" t="s">
        <v>656</v>
      </c>
      <c r="H362" s="731">
        <v>216900</v>
      </c>
      <c r="I362" s="731">
        <v>216900</v>
      </c>
      <c r="J362" s="731" t="s">
        <v>1242</v>
      </c>
      <c r="K362" s="731" t="s">
        <v>1243</v>
      </c>
      <c r="L362" s="734">
        <v>607.76487752928642</v>
      </c>
      <c r="M362" s="734">
        <v>939</v>
      </c>
      <c r="N362" s="735">
        <v>570691.22</v>
      </c>
    </row>
    <row r="363" spans="1:14" ht="14.45" customHeight="1" x14ac:dyDescent="0.2">
      <c r="A363" s="729" t="s">
        <v>586</v>
      </c>
      <c r="B363" s="730" t="s">
        <v>587</v>
      </c>
      <c r="C363" s="731" t="s">
        <v>605</v>
      </c>
      <c r="D363" s="732" t="s">
        <v>606</v>
      </c>
      <c r="E363" s="733">
        <v>50113001</v>
      </c>
      <c r="F363" s="732" t="s">
        <v>629</v>
      </c>
      <c r="G363" s="731" t="s">
        <v>656</v>
      </c>
      <c r="H363" s="731">
        <v>107981</v>
      </c>
      <c r="I363" s="731">
        <v>7981</v>
      </c>
      <c r="J363" s="731" t="s">
        <v>659</v>
      </c>
      <c r="K363" s="731" t="s">
        <v>660</v>
      </c>
      <c r="L363" s="734">
        <v>41.724250000000012</v>
      </c>
      <c r="M363" s="734">
        <v>120</v>
      </c>
      <c r="N363" s="735">
        <v>5006.9100000000017</v>
      </c>
    </row>
    <row r="364" spans="1:14" ht="14.45" customHeight="1" x14ac:dyDescent="0.2">
      <c r="A364" s="729" t="s">
        <v>586</v>
      </c>
      <c r="B364" s="730" t="s">
        <v>587</v>
      </c>
      <c r="C364" s="731" t="s">
        <v>605</v>
      </c>
      <c r="D364" s="732" t="s">
        <v>606</v>
      </c>
      <c r="E364" s="733">
        <v>50113001</v>
      </c>
      <c r="F364" s="732" t="s">
        <v>629</v>
      </c>
      <c r="G364" s="731" t="s">
        <v>656</v>
      </c>
      <c r="H364" s="731">
        <v>155824</v>
      </c>
      <c r="I364" s="731">
        <v>55824</v>
      </c>
      <c r="J364" s="731" t="s">
        <v>659</v>
      </c>
      <c r="K364" s="731" t="s">
        <v>1244</v>
      </c>
      <c r="L364" s="734">
        <v>41.348421052631572</v>
      </c>
      <c r="M364" s="734">
        <v>19</v>
      </c>
      <c r="N364" s="735">
        <v>785.61999999999989</v>
      </c>
    </row>
    <row r="365" spans="1:14" ht="14.45" customHeight="1" x14ac:dyDescent="0.2">
      <c r="A365" s="729" t="s">
        <v>586</v>
      </c>
      <c r="B365" s="730" t="s">
        <v>587</v>
      </c>
      <c r="C365" s="731" t="s">
        <v>605</v>
      </c>
      <c r="D365" s="732" t="s">
        <v>606</v>
      </c>
      <c r="E365" s="733">
        <v>50113001</v>
      </c>
      <c r="F365" s="732" t="s">
        <v>629</v>
      </c>
      <c r="G365" s="731" t="s">
        <v>656</v>
      </c>
      <c r="H365" s="731">
        <v>126786</v>
      </c>
      <c r="I365" s="731">
        <v>26786</v>
      </c>
      <c r="J365" s="731" t="s">
        <v>1245</v>
      </c>
      <c r="K365" s="731" t="s">
        <v>1246</v>
      </c>
      <c r="L365" s="734">
        <v>405.0046753246753</v>
      </c>
      <c r="M365" s="734">
        <v>308</v>
      </c>
      <c r="N365" s="735">
        <v>124741.44</v>
      </c>
    </row>
    <row r="366" spans="1:14" ht="14.45" customHeight="1" x14ac:dyDescent="0.2">
      <c r="A366" s="729" t="s">
        <v>586</v>
      </c>
      <c r="B366" s="730" t="s">
        <v>587</v>
      </c>
      <c r="C366" s="731" t="s">
        <v>605</v>
      </c>
      <c r="D366" s="732" t="s">
        <v>606</v>
      </c>
      <c r="E366" s="733">
        <v>50113001</v>
      </c>
      <c r="F366" s="732" t="s">
        <v>629</v>
      </c>
      <c r="G366" s="731" t="s">
        <v>656</v>
      </c>
      <c r="H366" s="731">
        <v>126789</v>
      </c>
      <c r="I366" s="731">
        <v>26789</v>
      </c>
      <c r="J366" s="731" t="s">
        <v>1247</v>
      </c>
      <c r="K366" s="731" t="s">
        <v>1248</v>
      </c>
      <c r="L366" s="734">
        <v>0</v>
      </c>
      <c r="M366" s="734">
        <v>0</v>
      </c>
      <c r="N366" s="735">
        <v>0</v>
      </c>
    </row>
    <row r="367" spans="1:14" ht="14.45" customHeight="1" x14ac:dyDescent="0.2">
      <c r="A367" s="729" t="s">
        <v>586</v>
      </c>
      <c r="B367" s="730" t="s">
        <v>587</v>
      </c>
      <c r="C367" s="731" t="s">
        <v>605</v>
      </c>
      <c r="D367" s="732" t="s">
        <v>606</v>
      </c>
      <c r="E367" s="733">
        <v>50113001</v>
      </c>
      <c r="F367" s="732" t="s">
        <v>629</v>
      </c>
      <c r="G367" s="731" t="s">
        <v>630</v>
      </c>
      <c r="H367" s="731">
        <v>125907</v>
      </c>
      <c r="I367" s="731">
        <v>125907</v>
      </c>
      <c r="J367" s="731" t="s">
        <v>1249</v>
      </c>
      <c r="K367" s="731" t="s">
        <v>1250</v>
      </c>
      <c r="L367" s="734">
        <v>682</v>
      </c>
      <c r="M367" s="734">
        <v>55</v>
      </c>
      <c r="N367" s="735">
        <v>37510</v>
      </c>
    </row>
    <row r="368" spans="1:14" ht="14.45" customHeight="1" x14ac:dyDescent="0.2">
      <c r="A368" s="729" t="s">
        <v>586</v>
      </c>
      <c r="B368" s="730" t="s">
        <v>587</v>
      </c>
      <c r="C368" s="731" t="s">
        <v>605</v>
      </c>
      <c r="D368" s="732" t="s">
        <v>606</v>
      </c>
      <c r="E368" s="733">
        <v>50113001</v>
      </c>
      <c r="F368" s="732" t="s">
        <v>629</v>
      </c>
      <c r="G368" s="731" t="s">
        <v>630</v>
      </c>
      <c r="H368" s="731">
        <v>207602</v>
      </c>
      <c r="I368" s="731">
        <v>207602</v>
      </c>
      <c r="J368" s="731" t="s">
        <v>1251</v>
      </c>
      <c r="K368" s="731" t="s">
        <v>1252</v>
      </c>
      <c r="L368" s="734">
        <v>3729.36</v>
      </c>
      <c r="M368" s="734">
        <v>1</v>
      </c>
      <c r="N368" s="735">
        <v>3729.36</v>
      </c>
    </row>
    <row r="369" spans="1:14" ht="14.45" customHeight="1" x14ac:dyDescent="0.2">
      <c r="A369" s="729" t="s">
        <v>586</v>
      </c>
      <c r="B369" s="730" t="s">
        <v>587</v>
      </c>
      <c r="C369" s="731" t="s">
        <v>605</v>
      </c>
      <c r="D369" s="732" t="s">
        <v>606</v>
      </c>
      <c r="E369" s="733">
        <v>50113001</v>
      </c>
      <c r="F369" s="732" t="s">
        <v>629</v>
      </c>
      <c r="G369" s="731" t="s">
        <v>630</v>
      </c>
      <c r="H369" s="731">
        <v>119372</v>
      </c>
      <c r="I369" s="731">
        <v>19372</v>
      </c>
      <c r="J369" s="731" t="s">
        <v>1253</v>
      </c>
      <c r="K369" s="731" t="s">
        <v>1254</v>
      </c>
      <c r="L369" s="734">
        <v>146.50000000000003</v>
      </c>
      <c r="M369" s="734">
        <v>3</v>
      </c>
      <c r="N369" s="735">
        <v>439.50000000000011</v>
      </c>
    </row>
    <row r="370" spans="1:14" ht="14.45" customHeight="1" x14ac:dyDescent="0.2">
      <c r="A370" s="729" t="s">
        <v>586</v>
      </c>
      <c r="B370" s="730" t="s">
        <v>587</v>
      </c>
      <c r="C370" s="731" t="s">
        <v>605</v>
      </c>
      <c r="D370" s="732" t="s">
        <v>606</v>
      </c>
      <c r="E370" s="733">
        <v>50113001</v>
      </c>
      <c r="F370" s="732" t="s">
        <v>629</v>
      </c>
      <c r="G370" s="731" t="s">
        <v>656</v>
      </c>
      <c r="H370" s="731">
        <v>990180</v>
      </c>
      <c r="I370" s="731">
        <v>500764</v>
      </c>
      <c r="J370" s="731" t="s">
        <v>1255</v>
      </c>
      <c r="K370" s="731" t="s">
        <v>811</v>
      </c>
      <c r="L370" s="734">
        <v>142.74999999999997</v>
      </c>
      <c r="M370" s="734">
        <v>1</v>
      </c>
      <c r="N370" s="735">
        <v>142.74999999999997</v>
      </c>
    </row>
    <row r="371" spans="1:14" ht="14.45" customHeight="1" x14ac:dyDescent="0.2">
      <c r="A371" s="729" t="s">
        <v>586</v>
      </c>
      <c r="B371" s="730" t="s">
        <v>587</v>
      </c>
      <c r="C371" s="731" t="s">
        <v>605</v>
      </c>
      <c r="D371" s="732" t="s">
        <v>606</v>
      </c>
      <c r="E371" s="733">
        <v>50113001</v>
      </c>
      <c r="F371" s="732" t="s">
        <v>629</v>
      </c>
      <c r="G371" s="731" t="s">
        <v>656</v>
      </c>
      <c r="H371" s="731">
        <v>187607</v>
      </c>
      <c r="I371" s="731">
        <v>187607</v>
      </c>
      <c r="J371" s="731" t="s">
        <v>1256</v>
      </c>
      <c r="K371" s="731" t="s">
        <v>1257</v>
      </c>
      <c r="L371" s="734">
        <v>273.89999999999998</v>
      </c>
      <c r="M371" s="734">
        <v>1</v>
      </c>
      <c r="N371" s="735">
        <v>273.89999999999998</v>
      </c>
    </row>
    <row r="372" spans="1:14" ht="14.45" customHeight="1" x14ac:dyDescent="0.2">
      <c r="A372" s="729" t="s">
        <v>586</v>
      </c>
      <c r="B372" s="730" t="s">
        <v>587</v>
      </c>
      <c r="C372" s="731" t="s">
        <v>605</v>
      </c>
      <c r="D372" s="732" t="s">
        <v>606</v>
      </c>
      <c r="E372" s="733">
        <v>50113001</v>
      </c>
      <c r="F372" s="732" t="s">
        <v>629</v>
      </c>
      <c r="G372" s="731" t="s">
        <v>630</v>
      </c>
      <c r="H372" s="731">
        <v>100874</v>
      </c>
      <c r="I372" s="731">
        <v>874</v>
      </c>
      <c r="J372" s="731" t="s">
        <v>1258</v>
      </c>
      <c r="K372" s="731" t="s">
        <v>1259</v>
      </c>
      <c r="L372" s="734">
        <v>93.467714564806855</v>
      </c>
      <c r="M372" s="734">
        <v>105</v>
      </c>
      <c r="N372" s="735">
        <v>9814.1100293047202</v>
      </c>
    </row>
    <row r="373" spans="1:14" ht="14.45" customHeight="1" x14ac:dyDescent="0.2">
      <c r="A373" s="729" t="s">
        <v>586</v>
      </c>
      <c r="B373" s="730" t="s">
        <v>587</v>
      </c>
      <c r="C373" s="731" t="s">
        <v>605</v>
      </c>
      <c r="D373" s="732" t="s">
        <v>606</v>
      </c>
      <c r="E373" s="733">
        <v>50113001</v>
      </c>
      <c r="F373" s="732" t="s">
        <v>629</v>
      </c>
      <c r="G373" s="731" t="s">
        <v>630</v>
      </c>
      <c r="H373" s="731">
        <v>102668</v>
      </c>
      <c r="I373" s="731">
        <v>2668</v>
      </c>
      <c r="J373" s="731" t="s">
        <v>1260</v>
      </c>
      <c r="K373" s="731" t="s">
        <v>1261</v>
      </c>
      <c r="L373" s="734">
        <v>33.44</v>
      </c>
      <c r="M373" s="734">
        <v>2</v>
      </c>
      <c r="N373" s="735">
        <v>66.88</v>
      </c>
    </row>
    <row r="374" spans="1:14" ht="14.45" customHeight="1" x14ac:dyDescent="0.2">
      <c r="A374" s="729" t="s">
        <v>586</v>
      </c>
      <c r="B374" s="730" t="s">
        <v>587</v>
      </c>
      <c r="C374" s="731" t="s">
        <v>605</v>
      </c>
      <c r="D374" s="732" t="s">
        <v>606</v>
      </c>
      <c r="E374" s="733">
        <v>50113001</v>
      </c>
      <c r="F374" s="732" t="s">
        <v>629</v>
      </c>
      <c r="G374" s="731" t="s">
        <v>630</v>
      </c>
      <c r="H374" s="731">
        <v>200863</v>
      </c>
      <c r="I374" s="731">
        <v>200863</v>
      </c>
      <c r="J374" s="731" t="s">
        <v>1262</v>
      </c>
      <c r="K374" s="731" t="s">
        <v>1263</v>
      </c>
      <c r="L374" s="734">
        <v>85.674015151515164</v>
      </c>
      <c r="M374" s="734">
        <v>264</v>
      </c>
      <c r="N374" s="735">
        <v>22617.940000000002</v>
      </c>
    </row>
    <row r="375" spans="1:14" ht="14.45" customHeight="1" x14ac:dyDescent="0.2">
      <c r="A375" s="729" t="s">
        <v>586</v>
      </c>
      <c r="B375" s="730" t="s">
        <v>587</v>
      </c>
      <c r="C375" s="731" t="s">
        <v>605</v>
      </c>
      <c r="D375" s="732" t="s">
        <v>606</v>
      </c>
      <c r="E375" s="733">
        <v>50113001</v>
      </c>
      <c r="F375" s="732" t="s">
        <v>629</v>
      </c>
      <c r="G375" s="731" t="s">
        <v>630</v>
      </c>
      <c r="H375" s="731">
        <v>246111</v>
      </c>
      <c r="I375" s="731">
        <v>246111</v>
      </c>
      <c r="J375" s="731" t="s">
        <v>1262</v>
      </c>
      <c r="K375" s="731" t="s">
        <v>1264</v>
      </c>
      <c r="L375" s="734">
        <v>89.17</v>
      </c>
      <c r="M375" s="734">
        <v>15</v>
      </c>
      <c r="N375" s="735">
        <v>1337.55</v>
      </c>
    </row>
    <row r="376" spans="1:14" ht="14.45" customHeight="1" x14ac:dyDescent="0.2">
      <c r="A376" s="729" t="s">
        <v>586</v>
      </c>
      <c r="B376" s="730" t="s">
        <v>587</v>
      </c>
      <c r="C376" s="731" t="s">
        <v>605</v>
      </c>
      <c r="D376" s="732" t="s">
        <v>606</v>
      </c>
      <c r="E376" s="733">
        <v>50113001</v>
      </c>
      <c r="F376" s="732" t="s">
        <v>629</v>
      </c>
      <c r="G376" s="731" t="s">
        <v>630</v>
      </c>
      <c r="H376" s="731">
        <v>100876</v>
      </c>
      <c r="I376" s="731">
        <v>876</v>
      </c>
      <c r="J376" s="731" t="s">
        <v>1262</v>
      </c>
      <c r="K376" s="731" t="s">
        <v>1259</v>
      </c>
      <c r="L376" s="734">
        <v>84.796732954545462</v>
      </c>
      <c r="M376" s="734">
        <v>352</v>
      </c>
      <c r="N376" s="735">
        <v>29848.450000000004</v>
      </c>
    </row>
    <row r="377" spans="1:14" ht="14.45" customHeight="1" x14ac:dyDescent="0.2">
      <c r="A377" s="729" t="s">
        <v>586</v>
      </c>
      <c r="B377" s="730" t="s">
        <v>587</v>
      </c>
      <c r="C377" s="731" t="s">
        <v>605</v>
      </c>
      <c r="D377" s="732" t="s">
        <v>606</v>
      </c>
      <c r="E377" s="733">
        <v>50113001</v>
      </c>
      <c r="F377" s="732" t="s">
        <v>629</v>
      </c>
      <c r="G377" s="731" t="s">
        <v>630</v>
      </c>
      <c r="H377" s="731">
        <v>232954</v>
      </c>
      <c r="I377" s="731">
        <v>232954</v>
      </c>
      <c r="J377" s="731" t="s">
        <v>1265</v>
      </c>
      <c r="K377" s="731" t="s">
        <v>1266</v>
      </c>
      <c r="L377" s="734">
        <v>109.89199999999998</v>
      </c>
      <c r="M377" s="734">
        <v>5</v>
      </c>
      <c r="N377" s="735">
        <v>549.45999999999992</v>
      </c>
    </row>
    <row r="378" spans="1:14" ht="14.45" customHeight="1" x14ac:dyDescent="0.2">
      <c r="A378" s="729" t="s">
        <v>586</v>
      </c>
      <c r="B378" s="730" t="s">
        <v>587</v>
      </c>
      <c r="C378" s="731" t="s">
        <v>605</v>
      </c>
      <c r="D378" s="732" t="s">
        <v>606</v>
      </c>
      <c r="E378" s="733">
        <v>50113001</v>
      </c>
      <c r="F378" s="732" t="s">
        <v>629</v>
      </c>
      <c r="G378" s="731" t="s">
        <v>630</v>
      </c>
      <c r="H378" s="731">
        <v>157351</v>
      </c>
      <c r="I378" s="731">
        <v>57351</v>
      </c>
      <c r="J378" s="731" t="s">
        <v>1267</v>
      </c>
      <c r="K378" s="731" t="s">
        <v>1268</v>
      </c>
      <c r="L378" s="734">
        <v>47.39</v>
      </c>
      <c r="M378" s="734">
        <v>40</v>
      </c>
      <c r="N378" s="735">
        <v>1895.6</v>
      </c>
    </row>
    <row r="379" spans="1:14" ht="14.45" customHeight="1" x14ac:dyDescent="0.2">
      <c r="A379" s="729" t="s">
        <v>586</v>
      </c>
      <c r="B379" s="730" t="s">
        <v>587</v>
      </c>
      <c r="C379" s="731" t="s">
        <v>605</v>
      </c>
      <c r="D379" s="732" t="s">
        <v>606</v>
      </c>
      <c r="E379" s="733">
        <v>50113001</v>
      </c>
      <c r="F379" s="732" t="s">
        <v>629</v>
      </c>
      <c r="G379" s="731" t="s">
        <v>630</v>
      </c>
      <c r="H379" s="731">
        <v>230358</v>
      </c>
      <c r="I379" s="731">
        <v>230358</v>
      </c>
      <c r="J379" s="731" t="s">
        <v>1269</v>
      </c>
      <c r="K379" s="731" t="s">
        <v>1270</v>
      </c>
      <c r="L379" s="734">
        <v>118.89</v>
      </c>
      <c r="M379" s="734">
        <v>4</v>
      </c>
      <c r="N379" s="735">
        <v>475.56</v>
      </c>
    </row>
    <row r="380" spans="1:14" ht="14.45" customHeight="1" x14ac:dyDescent="0.2">
      <c r="A380" s="729" t="s">
        <v>586</v>
      </c>
      <c r="B380" s="730" t="s">
        <v>587</v>
      </c>
      <c r="C380" s="731" t="s">
        <v>605</v>
      </c>
      <c r="D380" s="732" t="s">
        <v>606</v>
      </c>
      <c r="E380" s="733">
        <v>50113001</v>
      </c>
      <c r="F380" s="732" t="s">
        <v>629</v>
      </c>
      <c r="G380" s="731" t="s">
        <v>630</v>
      </c>
      <c r="H380" s="731">
        <v>230359</v>
      </c>
      <c r="I380" s="731">
        <v>230359</v>
      </c>
      <c r="J380" s="731" t="s">
        <v>1269</v>
      </c>
      <c r="K380" s="731" t="s">
        <v>1271</v>
      </c>
      <c r="L380" s="734">
        <v>182.58999999999995</v>
      </c>
      <c r="M380" s="734">
        <v>14</v>
      </c>
      <c r="N380" s="735">
        <v>2556.2599999999993</v>
      </c>
    </row>
    <row r="381" spans="1:14" ht="14.45" customHeight="1" x14ac:dyDescent="0.2">
      <c r="A381" s="729" t="s">
        <v>586</v>
      </c>
      <c r="B381" s="730" t="s">
        <v>587</v>
      </c>
      <c r="C381" s="731" t="s">
        <v>605</v>
      </c>
      <c r="D381" s="732" t="s">
        <v>606</v>
      </c>
      <c r="E381" s="733">
        <v>50113001</v>
      </c>
      <c r="F381" s="732" t="s">
        <v>629</v>
      </c>
      <c r="G381" s="731" t="s">
        <v>329</v>
      </c>
      <c r="H381" s="731">
        <v>136834</v>
      </c>
      <c r="I381" s="731">
        <v>136834</v>
      </c>
      <c r="J381" s="731" t="s">
        <v>1272</v>
      </c>
      <c r="K381" s="731" t="s">
        <v>1273</v>
      </c>
      <c r="L381" s="734">
        <v>258.04000000000002</v>
      </c>
      <c r="M381" s="734">
        <v>14</v>
      </c>
      <c r="N381" s="735">
        <v>3612.5600000000004</v>
      </c>
    </row>
    <row r="382" spans="1:14" ht="14.45" customHeight="1" x14ac:dyDescent="0.2">
      <c r="A382" s="729" t="s">
        <v>586</v>
      </c>
      <c r="B382" s="730" t="s">
        <v>587</v>
      </c>
      <c r="C382" s="731" t="s">
        <v>605</v>
      </c>
      <c r="D382" s="732" t="s">
        <v>606</v>
      </c>
      <c r="E382" s="733">
        <v>50113001</v>
      </c>
      <c r="F382" s="732" t="s">
        <v>629</v>
      </c>
      <c r="G382" s="731" t="s">
        <v>630</v>
      </c>
      <c r="H382" s="731">
        <v>224053</v>
      </c>
      <c r="I382" s="731">
        <v>224053</v>
      </c>
      <c r="J382" s="731" t="s">
        <v>1274</v>
      </c>
      <c r="K382" s="731" t="s">
        <v>1275</v>
      </c>
      <c r="L382" s="734">
        <v>332.04906976744184</v>
      </c>
      <c r="M382" s="734">
        <v>43</v>
      </c>
      <c r="N382" s="735">
        <v>14278.109999999999</v>
      </c>
    </row>
    <row r="383" spans="1:14" ht="14.45" customHeight="1" x14ac:dyDescent="0.2">
      <c r="A383" s="729" t="s">
        <v>586</v>
      </c>
      <c r="B383" s="730" t="s">
        <v>587</v>
      </c>
      <c r="C383" s="731" t="s">
        <v>605</v>
      </c>
      <c r="D383" s="732" t="s">
        <v>606</v>
      </c>
      <c r="E383" s="733">
        <v>50113001</v>
      </c>
      <c r="F383" s="732" t="s">
        <v>629</v>
      </c>
      <c r="G383" s="731" t="s">
        <v>630</v>
      </c>
      <c r="H383" s="731">
        <v>207820</v>
      </c>
      <c r="I383" s="731">
        <v>207820</v>
      </c>
      <c r="J383" s="731" t="s">
        <v>1276</v>
      </c>
      <c r="K383" s="731" t="s">
        <v>1277</v>
      </c>
      <c r="L383" s="734">
        <v>33.670000000000009</v>
      </c>
      <c r="M383" s="734">
        <v>5</v>
      </c>
      <c r="N383" s="735">
        <v>168.35000000000005</v>
      </c>
    </row>
    <row r="384" spans="1:14" ht="14.45" customHeight="1" x14ac:dyDescent="0.2">
      <c r="A384" s="729" t="s">
        <v>586</v>
      </c>
      <c r="B384" s="730" t="s">
        <v>587</v>
      </c>
      <c r="C384" s="731" t="s">
        <v>605</v>
      </c>
      <c r="D384" s="732" t="s">
        <v>606</v>
      </c>
      <c r="E384" s="733">
        <v>50113001</v>
      </c>
      <c r="F384" s="732" t="s">
        <v>629</v>
      </c>
      <c r="G384" s="731" t="s">
        <v>630</v>
      </c>
      <c r="H384" s="731">
        <v>226434</v>
      </c>
      <c r="I384" s="731">
        <v>226434</v>
      </c>
      <c r="J384" s="731" t="s">
        <v>1278</v>
      </c>
      <c r="K384" s="731" t="s">
        <v>1279</v>
      </c>
      <c r="L384" s="734">
        <v>34.02000000000001</v>
      </c>
      <c r="M384" s="734">
        <v>2</v>
      </c>
      <c r="N384" s="735">
        <v>68.04000000000002</v>
      </c>
    </row>
    <row r="385" spans="1:14" ht="14.45" customHeight="1" x14ac:dyDescent="0.2">
      <c r="A385" s="729" t="s">
        <v>586</v>
      </c>
      <c r="B385" s="730" t="s">
        <v>587</v>
      </c>
      <c r="C385" s="731" t="s">
        <v>605</v>
      </c>
      <c r="D385" s="732" t="s">
        <v>606</v>
      </c>
      <c r="E385" s="733">
        <v>50113001</v>
      </c>
      <c r="F385" s="732" t="s">
        <v>629</v>
      </c>
      <c r="G385" s="731" t="s">
        <v>630</v>
      </c>
      <c r="H385" s="731">
        <v>502456</v>
      </c>
      <c r="I385" s="731">
        <v>9999999</v>
      </c>
      <c r="J385" s="731" t="s">
        <v>1280</v>
      </c>
      <c r="K385" s="731" t="s">
        <v>1281</v>
      </c>
      <c r="L385" s="734">
        <v>114.4</v>
      </c>
      <c r="M385" s="734">
        <v>10</v>
      </c>
      <c r="N385" s="735">
        <v>1144</v>
      </c>
    </row>
    <row r="386" spans="1:14" ht="14.45" customHeight="1" x14ac:dyDescent="0.2">
      <c r="A386" s="729" t="s">
        <v>586</v>
      </c>
      <c r="B386" s="730" t="s">
        <v>587</v>
      </c>
      <c r="C386" s="731" t="s">
        <v>605</v>
      </c>
      <c r="D386" s="732" t="s">
        <v>606</v>
      </c>
      <c r="E386" s="733">
        <v>50113001</v>
      </c>
      <c r="F386" s="732" t="s">
        <v>629</v>
      </c>
      <c r="G386" s="731" t="s">
        <v>630</v>
      </c>
      <c r="H386" s="731">
        <v>218375</v>
      </c>
      <c r="I386" s="731">
        <v>218375</v>
      </c>
      <c r="J386" s="731" t="s">
        <v>1282</v>
      </c>
      <c r="K386" s="731" t="s">
        <v>1283</v>
      </c>
      <c r="L386" s="734">
        <v>350.73999999999995</v>
      </c>
      <c r="M386" s="734">
        <v>5</v>
      </c>
      <c r="N386" s="735">
        <v>1753.6999999999998</v>
      </c>
    </row>
    <row r="387" spans="1:14" ht="14.45" customHeight="1" x14ac:dyDescent="0.2">
      <c r="A387" s="729" t="s">
        <v>586</v>
      </c>
      <c r="B387" s="730" t="s">
        <v>587</v>
      </c>
      <c r="C387" s="731" t="s">
        <v>605</v>
      </c>
      <c r="D387" s="732" t="s">
        <v>606</v>
      </c>
      <c r="E387" s="733">
        <v>50113001</v>
      </c>
      <c r="F387" s="732" t="s">
        <v>629</v>
      </c>
      <c r="G387" s="731" t="s">
        <v>630</v>
      </c>
      <c r="H387" s="731">
        <v>395188</v>
      </c>
      <c r="I387" s="731">
        <v>0</v>
      </c>
      <c r="J387" s="731" t="s">
        <v>1284</v>
      </c>
      <c r="K387" s="731" t="s">
        <v>1285</v>
      </c>
      <c r="L387" s="734">
        <v>38.090000000000011</v>
      </c>
      <c r="M387" s="734">
        <v>1</v>
      </c>
      <c r="N387" s="735">
        <v>38.090000000000011</v>
      </c>
    </row>
    <row r="388" spans="1:14" ht="14.45" customHeight="1" x14ac:dyDescent="0.2">
      <c r="A388" s="729" t="s">
        <v>586</v>
      </c>
      <c r="B388" s="730" t="s">
        <v>587</v>
      </c>
      <c r="C388" s="731" t="s">
        <v>605</v>
      </c>
      <c r="D388" s="732" t="s">
        <v>606</v>
      </c>
      <c r="E388" s="733">
        <v>50113001</v>
      </c>
      <c r="F388" s="732" t="s">
        <v>629</v>
      </c>
      <c r="G388" s="731" t="s">
        <v>630</v>
      </c>
      <c r="H388" s="731">
        <v>850235</v>
      </c>
      <c r="I388" s="731">
        <v>160806</v>
      </c>
      <c r="J388" s="731" t="s">
        <v>1286</v>
      </c>
      <c r="K388" s="731" t="s">
        <v>1287</v>
      </c>
      <c r="L388" s="734">
        <v>196.55333333333331</v>
      </c>
      <c r="M388" s="734">
        <v>3</v>
      </c>
      <c r="N388" s="735">
        <v>589.66</v>
      </c>
    </row>
    <row r="389" spans="1:14" ht="14.45" customHeight="1" x14ac:dyDescent="0.2">
      <c r="A389" s="729" t="s">
        <v>586</v>
      </c>
      <c r="B389" s="730" t="s">
        <v>587</v>
      </c>
      <c r="C389" s="731" t="s">
        <v>605</v>
      </c>
      <c r="D389" s="732" t="s">
        <v>606</v>
      </c>
      <c r="E389" s="733">
        <v>50113001</v>
      </c>
      <c r="F389" s="732" t="s">
        <v>629</v>
      </c>
      <c r="G389" s="731" t="s">
        <v>630</v>
      </c>
      <c r="H389" s="731">
        <v>111671</v>
      </c>
      <c r="I389" s="731">
        <v>11671</v>
      </c>
      <c r="J389" s="731" t="s">
        <v>1288</v>
      </c>
      <c r="K389" s="731" t="s">
        <v>1007</v>
      </c>
      <c r="L389" s="734">
        <v>209</v>
      </c>
      <c r="M389" s="734">
        <v>10</v>
      </c>
      <c r="N389" s="735">
        <v>2090</v>
      </c>
    </row>
    <row r="390" spans="1:14" ht="14.45" customHeight="1" x14ac:dyDescent="0.2">
      <c r="A390" s="729" t="s">
        <v>586</v>
      </c>
      <c r="B390" s="730" t="s">
        <v>587</v>
      </c>
      <c r="C390" s="731" t="s">
        <v>605</v>
      </c>
      <c r="D390" s="732" t="s">
        <v>606</v>
      </c>
      <c r="E390" s="733">
        <v>50113001</v>
      </c>
      <c r="F390" s="732" t="s">
        <v>629</v>
      </c>
      <c r="G390" s="731" t="s">
        <v>630</v>
      </c>
      <c r="H390" s="731">
        <v>102963</v>
      </c>
      <c r="I390" s="731">
        <v>2963</v>
      </c>
      <c r="J390" s="731" t="s">
        <v>1289</v>
      </c>
      <c r="K390" s="731" t="s">
        <v>1290</v>
      </c>
      <c r="L390" s="734">
        <v>121.83000000000001</v>
      </c>
      <c r="M390" s="734">
        <v>10</v>
      </c>
      <c r="N390" s="735">
        <v>1218.3000000000002</v>
      </c>
    </row>
    <row r="391" spans="1:14" ht="14.45" customHeight="1" x14ac:dyDescent="0.2">
      <c r="A391" s="729" t="s">
        <v>586</v>
      </c>
      <c r="B391" s="730" t="s">
        <v>587</v>
      </c>
      <c r="C391" s="731" t="s">
        <v>605</v>
      </c>
      <c r="D391" s="732" t="s">
        <v>606</v>
      </c>
      <c r="E391" s="733">
        <v>50113001</v>
      </c>
      <c r="F391" s="732" t="s">
        <v>629</v>
      </c>
      <c r="G391" s="731" t="s">
        <v>630</v>
      </c>
      <c r="H391" s="731">
        <v>100269</v>
      </c>
      <c r="I391" s="731">
        <v>269</v>
      </c>
      <c r="J391" s="731" t="s">
        <v>1291</v>
      </c>
      <c r="K391" s="731" t="s">
        <v>1292</v>
      </c>
      <c r="L391" s="734">
        <v>50.900000000000013</v>
      </c>
      <c r="M391" s="734">
        <v>1</v>
      </c>
      <c r="N391" s="735">
        <v>50.900000000000013</v>
      </c>
    </row>
    <row r="392" spans="1:14" ht="14.45" customHeight="1" x14ac:dyDescent="0.2">
      <c r="A392" s="729" t="s">
        <v>586</v>
      </c>
      <c r="B392" s="730" t="s">
        <v>587</v>
      </c>
      <c r="C392" s="731" t="s">
        <v>605</v>
      </c>
      <c r="D392" s="732" t="s">
        <v>606</v>
      </c>
      <c r="E392" s="733">
        <v>50113001</v>
      </c>
      <c r="F392" s="732" t="s">
        <v>629</v>
      </c>
      <c r="G392" s="731" t="s">
        <v>630</v>
      </c>
      <c r="H392" s="731">
        <v>229903</v>
      </c>
      <c r="I392" s="731">
        <v>229903</v>
      </c>
      <c r="J392" s="731" t="s">
        <v>1293</v>
      </c>
      <c r="K392" s="731" t="s">
        <v>1294</v>
      </c>
      <c r="L392" s="734">
        <v>25.63</v>
      </c>
      <c r="M392" s="734">
        <v>1</v>
      </c>
      <c r="N392" s="735">
        <v>25.63</v>
      </c>
    </row>
    <row r="393" spans="1:14" ht="14.45" customHeight="1" x14ac:dyDescent="0.2">
      <c r="A393" s="729" t="s">
        <v>586</v>
      </c>
      <c r="B393" s="730" t="s">
        <v>587</v>
      </c>
      <c r="C393" s="731" t="s">
        <v>605</v>
      </c>
      <c r="D393" s="732" t="s">
        <v>606</v>
      </c>
      <c r="E393" s="733">
        <v>50113001</v>
      </c>
      <c r="F393" s="732" t="s">
        <v>629</v>
      </c>
      <c r="G393" s="731" t="s">
        <v>656</v>
      </c>
      <c r="H393" s="731">
        <v>847149</v>
      </c>
      <c r="I393" s="731">
        <v>124115</v>
      </c>
      <c r="J393" s="731" t="s">
        <v>1295</v>
      </c>
      <c r="K393" s="731" t="s">
        <v>1296</v>
      </c>
      <c r="L393" s="734">
        <v>213.24</v>
      </c>
      <c r="M393" s="734">
        <v>2</v>
      </c>
      <c r="N393" s="735">
        <v>426.48</v>
      </c>
    </row>
    <row r="394" spans="1:14" ht="14.45" customHeight="1" x14ac:dyDescent="0.2">
      <c r="A394" s="729" t="s">
        <v>586</v>
      </c>
      <c r="B394" s="730" t="s">
        <v>587</v>
      </c>
      <c r="C394" s="731" t="s">
        <v>605</v>
      </c>
      <c r="D394" s="732" t="s">
        <v>606</v>
      </c>
      <c r="E394" s="733">
        <v>50113001</v>
      </c>
      <c r="F394" s="732" t="s">
        <v>629</v>
      </c>
      <c r="G394" s="731" t="s">
        <v>656</v>
      </c>
      <c r="H394" s="731">
        <v>846824</v>
      </c>
      <c r="I394" s="731">
        <v>124087</v>
      </c>
      <c r="J394" s="731" t="s">
        <v>1297</v>
      </c>
      <c r="K394" s="731" t="s">
        <v>1296</v>
      </c>
      <c r="L394" s="734">
        <v>158.97999999999999</v>
      </c>
      <c r="M394" s="734">
        <v>1</v>
      </c>
      <c r="N394" s="735">
        <v>158.97999999999999</v>
      </c>
    </row>
    <row r="395" spans="1:14" ht="14.45" customHeight="1" x14ac:dyDescent="0.2">
      <c r="A395" s="729" t="s">
        <v>586</v>
      </c>
      <c r="B395" s="730" t="s">
        <v>587</v>
      </c>
      <c r="C395" s="731" t="s">
        <v>605</v>
      </c>
      <c r="D395" s="732" t="s">
        <v>606</v>
      </c>
      <c r="E395" s="733">
        <v>50113001</v>
      </c>
      <c r="F395" s="732" t="s">
        <v>629</v>
      </c>
      <c r="G395" s="731" t="s">
        <v>656</v>
      </c>
      <c r="H395" s="731">
        <v>844651</v>
      </c>
      <c r="I395" s="731">
        <v>101205</v>
      </c>
      <c r="J395" s="731" t="s">
        <v>1298</v>
      </c>
      <c r="K395" s="731" t="s">
        <v>1299</v>
      </c>
      <c r="L395" s="734">
        <v>76.449999999999989</v>
      </c>
      <c r="M395" s="734">
        <v>2</v>
      </c>
      <c r="N395" s="735">
        <v>152.89999999999998</v>
      </c>
    </row>
    <row r="396" spans="1:14" ht="14.45" customHeight="1" x14ac:dyDescent="0.2">
      <c r="A396" s="729" t="s">
        <v>586</v>
      </c>
      <c r="B396" s="730" t="s">
        <v>587</v>
      </c>
      <c r="C396" s="731" t="s">
        <v>605</v>
      </c>
      <c r="D396" s="732" t="s">
        <v>606</v>
      </c>
      <c r="E396" s="733">
        <v>50113001</v>
      </c>
      <c r="F396" s="732" t="s">
        <v>629</v>
      </c>
      <c r="G396" s="731" t="s">
        <v>656</v>
      </c>
      <c r="H396" s="731">
        <v>845220</v>
      </c>
      <c r="I396" s="731">
        <v>101211</v>
      </c>
      <c r="J396" s="731" t="s">
        <v>1298</v>
      </c>
      <c r="K396" s="731" t="s">
        <v>854</v>
      </c>
      <c r="L396" s="734">
        <v>188.82</v>
      </c>
      <c r="M396" s="734">
        <v>2</v>
      </c>
      <c r="N396" s="735">
        <v>377.64</v>
      </c>
    </row>
    <row r="397" spans="1:14" ht="14.45" customHeight="1" x14ac:dyDescent="0.2">
      <c r="A397" s="729" t="s">
        <v>586</v>
      </c>
      <c r="B397" s="730" t="s">
        <v>587</v>
      </c>
      <c r="C397" s="731" t="s">
        <v>605</v>
      </c>
      <c r="D397" s="732" t="s">
        <v>606</v>
      </c>
      <c r="E397" s="733">
        <v>50113001</v>
      </c>
      <c r="F397" s="732" t="s">
        <v>629</v>
      </c>
      <c r="G397" s="731" t="s">
        <v>630</v>
      </c>
      <c r="H397" s="731">
        <v>846338</v>
      </c>
      <c r="I397" s="731">
        <v>122685</v>
      </c>
      <c r="J397" s="731" t="s">
        <v>1300</v>
      </c>
      <c r="K397" s="731" t="s">
        <v>829</v>
      </c>
      <c r="L397" s="734">
        <v>115.91000000000004</v>
      </c>
      <c r="M397" s="734">
        <v>1</v>
      </c>
      <c r="N397" s="735">
        <v>115.91000000000004</v>
      </c>
    </row>
    <row r="398" spans="1:14" ht="14.45" customHeight="1" x14ac:dyDescent="0.2">
      <c r="A398" s="729" t="s">
        <v>586</v>
      </c>
      <c r="B398" s="730" t="s">
        <v>587</v>
      </c>
      <c r="C398" s="731" t="s">
        <v>605</v>
      </c>
      <c r="D398" s="732" t="s">
        <v>606</v>
      </c>
      <c r="E398" s="733">
        <v>50113001</v>
      </c>
      <c r="F398" s="732" t="s">
        <v>629</v>
      </c>
      <c r="G398" s="731" t="s">
        <v>630</v>
      </c>
      <c r="H398" s="731">
        <v>846340</v>
      </c>
      <c r="I398" s="731">
        <v>122690</v>
      </c>
      <c r="J398" s="731" t="s">
        <v>1300</v>
      </c>
      <c r="K398" s="731" t="s">
        <v>1301</v>
      </c>
      <c r="L398" s="734">
        <v>277.41999999999996</v>
      </c>
      <c r="M398" s="734">
        <v>1</v>
      </c>
      <c r="N398" s="735">
        <v>277.41999999999996</v>
      </c>
    </row>
    <row r="399" spans="1:14" ht="14.45" customHeight="1" x14ac:dyDescent="0.2">
      <c r="A399" s="729" t="s">
        <v>586</v>
      </c>
      <c r="B399" s="730" t="s">
        <v>587</v>
      </c>
      <c r="C399" s="731" t="s">
        <v>605</v>
      </c>
      <c r="D399" s="732" t="s">
        <v>606</v>
      </c>
      <c r="E399" s="733">
        <v>50113001</v>
      </c>
      <c r="F399" s="732" t="s">
        <v>629</v>
      </c>
      <c r="G399" s="731" t="s">
        <v>656</v>
      </c>
      <c r="H399" s="731">
        <v>844738</v>
      </c>
      <c r="I399" s="731">
        <v>101227</v>
      </c>
      <c r="J399" s="731" t="s">
        <v>1302</v>
      </c>
      <c r="K399" s="731" t="s">
        <v>1303</v>
      </c>
      <c r="L399" s="734">
        <v>141.28</v>
      </c>
      <c r="M399" s="734">
        <v>1</v>
      </c>
      <c r="N399" s="735">
        <v>141.28</v>
      </c>
    </row>
    <row r="400" spans="1:14" ht="14.45" customHeight="1" x14ac:dyDescent="0.2">
      <c r="A400" s="729" t="s">
        <v>586</v>
      </c>
      <c r="B400" s="730" t="s">
        <v>587</v>
      </c>
      <c r="C400" s="731" t="s">
        <v>605</v>
      </c>
      <c r="D400" s="732" t="s">
        <v>606</v>
      </c>
      <c r="E400" s="733">
        <v>50113001</v>
      </c>
      <c r="F400" s="732" t="s">
        <v>629</v>
      </c>
      <c r="G400" s="731" t="s">
        <v>656</v>
      </c>
      <c r="H400" s="731">
        <v>118172</v>
      </c>
      <c r="I400" s="731">
        <v>18172</v>
      </c>
      <c r="J400" s="731" t="s">
        <v>1304</v>
      </c>
      <c r="K400" s="731" t="s">
        <v>1305</v>
      </c>
      <c r="L400" s="734">
        <v>390.5</v>
      </c>
      <c r="M400" s="734">
        <v>113</v>
      </c>
      <c r="N400" s="735">
        <v>44126.5</v>
      </c>
    </row>
    <row r="401" spans="1:14" ht="14.45" customHeight="1" x14ac:dyDescent="0.2">
      <c r="A401" s="729" t="s">
        <v>586</v>
      </c>
      <c r="B401" s="730" t="s">
        <v>587</v>
      </c>
      <c r="C401" s="731" t="s">
        <v>605</v>
      </c>
      <c r="D401" s="732" t="s">
        <v>606</v>
      </c>
      <c r="E401" s="733">
        <v>50113001</v>
      </c>
      <c r="F401" s="732" t="s">
        <v>629</v>
      </c>
      <c r="G401" s="731" t="s">
        <v>656</v>
      </c>
      <c r="H401" s="731">
        <v>118175</v>
      </c>
      <c r="I401" s="731">
        <v>18175</v>
      </c>
      <c r="J401" s="731" t="s">
        <v>1304</v>
      </c>
      <c r="K401" s="731" t="s">
        <v>1306</v>
      </c>
      <c r="L401" s="734">
        <v>627</v>
      </c>
      <c r="M401" s="734">
        <v>165</v>
      </c>
      <c r="N401" s="735">
        <v>103455</v>
      </c>
    </row>
    <row r="402" spans="1:14" ht="14.45" customHeight="1" x14ac:dyDescent="0.2">
      <c r="A402" s="729" t="s">
        <v>586</v>
      </c>
      <c r="B402" s="730" t="s">
        <v>587</v>
      </c>
      <c r="C402" s="731" t="s">
        <v>605</v>
      </c>
      <c r="D402" s="732" t="s">
        <v>606</v>
      </c>
      <c r="E402" s="733">
        <v>50113001</v>
      </c>
      <c r="F402" s="732" t="s">
        <v>629</v>
      </c>
      <c r="G402" s="731" t="s">
        <v>656</v>
      </c>
      <c r="H402" s="731">
        <v>118167</v>
      </c>
      <c r="I402" s="731">
        <v>18167</v>
      </c>
      <c r="J402" s="731" t="s">
        <v>1304</v>
      </c>
      <c r="K402" s="731" t="s">
        <v>1307</v>
      </c>
      <c r="L402" s="734">
        <v>65.78</v>
      </c>
      <c r="M402" s="734">
        <v>1229</v>
      </c>
      <c r="N402" s="735">
        <v>80843.62</v>
      </c>
    </row>
    <row r="403" spans="1:14" ht="14.45" customHeight="1" x14ac:dyDescent="0.2">
      <c r="A403" s="729" t="s">
        <v>586</v>
      </c>
      <c r="B403" s="730" t="s">
        <v>587</v>
      </c>
      <c r="C403" s="731" t="s">
        <v>605</v>
      </c>
      <c r="D403" s="732" t="s">
        <v>606</v>
      </c>
      <c r="E403" s="733">
        <v>50113001</v>
      </c>
      <c r="F403" s="732" t="s">
        <v>629</v>
      </c>
      <c r="G403" s="731" t="s">
        <v>630</v>
      </c>
      <c r="H403" s="731">
        <v>249403</v>
      </c>
      <c r="I403" s="731">
        <v>249403</v>
      </c>
      <c r="J403" s="731" t="s">
        <v>1308</v>
      </c>
      <c r="K403" s="731" t="s">
        <v>1309</v>
      </c>
      <c r="L403" s="734">
        <v>968</v>
      </c>
      <c r="M403" s="734">
        <v>84</v>
      </c>
      <c r="N403" s="735">
        <v>81312</v>
      </c>
    </row>
    <row r="404" spans="1:14" ht="14.45" customHeight="1" x14ac:dyDescent="0.2">
      <c r="A404" s="729" t="s">
        <v>586</v>
      </c>
      <c r="B404" s="730" t="s">
        <v>587</v>
      </c>
      <c r="C404" s="731" t="s">
        <v>605</v>
      </c>
      <c r="D404" s="732" t="s">
        <v>606</v>
      </c>
      <c r="E404" s="733">
        <v>50113001</v>
      </c>
      <c r="F404" s="732" t="s">
        <v>629</v>
      </c>
      <c r="G404" s="731" t="s">
        <v>630</v>
      </c>
      <c r="H404" s="731">
        <v>110548</v>
      </c>
      <c r="I404" s="731">
        <v>110548</v>
      </c>
      <c r="J404" s="731" t="s">
        <v>1310</v>
      </c>
      <c r="K404" s="731" t="s">
        <v>1311</v>
      </c>
      <c r="L404" s="734">
        <v>997.33</v>
      </c>
      <c r="M404" s="734">
        <v>24</v>
      </c>
      <c r="N404" s="735">
        <v>23935.920000000002</v>
      </c>
    </row>
    <row r="405" spans="1:14" ht="14.45" customHeight="1" x14ac:dyDescent="0.2">
      <c r="A405" s="729" t="s">
        <v>586</v>
      </c>
      <c r="B405" s="730" t="s">
        <v>587</v>
      </c>
      <c r="C405" s="731" t="s">
        <v>605</v>
      </c>
      <c r="D405" s="732" t="s">
        <v>606</v>
      </c>
      <c r="E405" s="733">
        <v>50113001</v>
      </c>
      <c r="F405" s="732" t="s">
        <v>629</v>
      </c>
      <c r="G405" s="731" t="s">
        <v>630</v>
      </c>
      <c r="H405" s="731">
        <v>502485</v>
      </c>
      <c r="I405" s="731">
        <v>9999999</v>
      </c>
      <c r="J405" s="731" t="s">
        <v>1312</v>
      </c>
      <c r="K405" s="731" t="s">
        <v>1311</v>
      </c>
      <c r="L405" s="734">
        <v>997.33</v>
      </c>
      <c r="M405" s="734">
        <v>86</v>
      </c>
      <c r="N405" s="735">
        <v>85770.38</v>
      </c>
    </row>
    <row r="406" spans="1:14" ht="14.45" customHeight="1" x14ac:dyDescent="0.2">
      <c r="A406" s="729" t="s">
        <v>586</v>
      </c>
      <c r="B406" s="730" t="s">
        <v>587</v>
      </c>
      <c r="C406" s="731" t="s">
        <v>605</v>
      </c>
      <c r="D406" s="732" t="s">
        <v>606</v>
      </c>
      <c r="E406" s="733">
        <v>50113001</v>
      </c>
      <c r="F406" s="732" t="s">
        <v>629</v>
      </c>
      <c r="G406" s="731" t="s">
        <v>329</v>
      </c>
      <c r="H406" s="731">
        <v>233016</v>
      </c>
      <c r="I406" s="731">
        <v>233016</v>
      </c>
      <c r="J406" s="731" t="s">
        <v>1313</v>
      </c>
      <c r="K406" s="731" t="s">
        <v>1314</v>
      </c>
      <c r="L406" s="734">
        <v>107.34</v>
      </c>
      <c r="M406" s="734">
        <v>30</v>
      </c>
      <c r="N406" s="735">
        <v>3220.2000000000003</v>
      </c>
    </row>
    <row r="407" spans="1:14" ht="14.45" customHeight="1" x14ac:dyDescent="0.2">
      <c r="A407" s="729" t="s">
        <v>586</v>
      </c>
      <c r="B407" s="730" t="s">
        <v>587</v>
      </c>
      <c r="C407" s="731" t="s">
        <v>605</v>
      </c>
      <c r="D407" s="732" t="s">
        <v>606</v>
      </c>
      <c r="E407" s="733">
        <v>50113001</v>
      </c>
      <c r="F407" s="732" t="s">
        <v>629</v>
      </c>
      <c r="G407" s="731" t="s">
        <v>630</v>
      </c>
      <c r="H407" s="731">
        <v>207692</v>
      </c>
      <c r="I407" s="731">
        <v>207692</v>
      </c>
      <c r="J407" s="731" t="s">
        <v>1315</v>
      </c>
      <c r="K407" s="731" t="s">
        <v>1316</v>
      </c>
      <c r="L407" s="734">
        <v>40.190000000000005</v>
      </c>
      <c r="M407" s="734">
        <v>4</v>
      </c>
      <c r="N407" s="735">
        <v>160.76000000000002</v>
      </c>
    </row>
    <row r="408" spans="1:14" ht="14.45" customHeight="1" x14ac:dyDescent="0.2">
      <c r="A408" s="729" t="s">
        <v>586</v>
      </c>
      <c r="B408" s="730" t="s">
        <v>587</v>
      </c>
      <c r="C408" s="731" t="s">
        <v>605</v>
      </c>
      <c r="D408" s="732" t="s">
        <v>606</v>
      </c>
      <c r="E408" s="733">
        <v>50113001</v>
      </c>
      <c r="F408" s="732" t="s">
        <v>629</v>
      </c>
      <c r="G408" s="731" t="s">
        <v>630</v>
      </c>
      <c r="H408" s="731">
        <v>104207</v>
      </c>
      <c r="I408" s="731">
        <v>4207</v>
      </c>
      <c r="J408" s="731" t="s">
        <v>1317</v>
      </c>
      <c r="K408" s="731" t="s">
        <v>1318</v>
      </c>
      <c r="L408" s="734">
        <v>39.4</v>
      </c>
      <c r="M408" s="734">
        <v>1</v>
      </c>
      <c r="N408" s="735">
        <v>39.4</v>
      </c>
    </row>
    <row r="409" spans="1:14" ht="14.45" customHeight="1" x14ac:dyDescent="0.2">
      <c r="A409" s="729" t="s">
        <v>586</v>
      </c>
      <c r="B409" s="730" t="s">
        <v>587</v>
      </c>
      <c r="C409" s="731" t="s">
        <v>605</v>
      </c>
      <c r="D409" s="732" t="s">
        <v>606</v>
      </c>
      <c r="E409" s="733">
        <v>50113001</v>
      </c>
      <c r="F409" s="732" t="s">
        <v>629</v>
      </c>
      <c r="G409" s="731" t="s">
        <v>630</v>
      </c>
      <c r="H409" s="731">
        <v>235776</v>
      </c>
      <c r="I409" s="731">
        <v>235776</v>
      </c>
      <c r="J409" s="731" t="s">
        <v>1319</v>
      </c>
      <c r="K409" s="731" t="s">
        <v>1320</v>
      </c>
      <c r="L409" s="734">
        <v>430.07141176470594</v>
      </c>
      <c r="M409" s="734">
        <v>85</v>
      </c>
      <c r="N409" s="735">
        <v>36556.070000000007</v>
      </c>
    </row>
    <row r="410" spans="1:14" ht="14.45" customHeight="1" x14ac:dyDescent="0.2">
      <c r="A410" s="729" t="s">
        <v>586</v>
      </c>
      <c r="B410" s="730" t="s">
        <v>587</v>
      </c>
      <c r="C410" s="731" t="s">
        <v>605</v>
      </c>
      <c r="D410" s="732" t="s">
        <v>606</v>
      </c>
      <c r="E410" s="733">
        <v>50113001</v>
      </c>
      <c r="F410" s="732" t="s">
        <v>629</v>
      </c>
      <c r="G410" s="731" t="s">
        <v>630</v>
      </c>
      <c r="H410" s="731">
        <v>100584</v>
      </c>
      <c r="I410" s="731">
        <v>584</v>
      </c>
      <c r="J410" s="731" t="s">
        <v>1321</v>
      </c>
      <c r="K410" s="731" t="s">
        <v>1322</v>
      </c>
      <c r="L410" s="734">
        <v>112.30333308764996</v>
      </c>
      <c r="M410" s="734">
        <v>9</v>
      </c>
      <c r="N410" s="735">
        <v>1010.7299977888497</v>
      </c>
    </row>
    <row r="411" spans="1:14" ht="14.45" customHeight="1" x14ac:dyDescent="0.2">
      <c r="A411" s="729" t="s">
        <v>586</v>
      </c>
      <c r="B411" s="730" t="s">
        <v>587</v>
      </c>
      <c r="C411" s="731" t="s">
        <v>605</v>
      </c>
      <c r="D411" s="732" t="s">
        <v>606</v>
      </c>
      <c r="E411" s="733">
        <v>50113001</v>
      </c>
      <c r="F411" s="732" t="s">
        <v>629</v>
      </c>
      <c r="G411" s="731" t="s">
        <v>630</v>
      </c>
      <c r="H411" s="731">
        <v>230789</v>
      </c>
      <c r="I411" s="731">
        <v>230789</v>
      </c>
      <c r="J411" s="731" t="s">
        <v>1323</v>
      </c>
      <c r="K411" s="731" t="s">
        <v>1324</v>
      </c>
      <c r="L411" s="734">
        <v>112.72</v>
      </c>
      <c r="M411" s="734">
        <v>1</v>
      </c>
      <c r="N411" s="735">
        <v>112.72</v>
      </c>
    </row>
    <row r="412" spans="1:14" ht="14.45" customHeight="1" x14ac:dyDescent="0.2">
      <c r="A412" s="729" t="s">
        <v>586</v>
      </c>
      <c r="B412" s="730" t="s">
        <v>587</v>
      </c>
      <c r="C412" s="731" t="s">
        <v>605</v>
      </c>
      <c r="D412" s="732" t="s">
        <v>606</v>
      </c>
      <c r="E412" s="733">
        <v>50113001</v>
      </c>
      <c r="F412" s="732" t="s">
        <v>629</v>
      </c>
      <c r="G412" s="731" t="s">
        <v>630</v>
      </c>
      <c r="H412" s="731">
        <v>230817</v>
      </c>
      <c r="I412" s="731">
        <v>230817</v>
      </c>
      <c r="J412" s="731" t="s">
        <v>1323</v>
      </c>
      <c r="K412" s="731" t="s">
        <v>1325</v>
      </c>
      <c r="L412" s="734">
        <v>309.08000000000004</v>
      </c>
      <c r="M412" s="734">
        <v>1</v>
      </c>
      <c r="N412" s="735">
        <v>309.08000000000004</v>
      </c>
    </row>
    <row r="413" spans="1:14" ht="14.45" customHeight="1" x14ac:dyDescent="0.2">
      <c r="A413" s="729" t="s">
        <v>586</v>
      </c>
      <c r="B413" s="730" t="s">
        <v>587</v>
      </c>
      <c r="C413" s="731" t="s">
        <v>605</v>
      </c>
      <c r="D413" s="732" t="s">
        <v>606</v>
      </c>
      <c r="E413" s="733">
        <v>50113001</v>
      </c>
      <c r="F413" s="732" t="s">
        <v>629</v>
      </c>
      <c r="G413" s="731" t="s">
        <v>630</v>
      </c>
      <c r="H413" s="731">
        <v>230865</v>
      </c>
      <c r="I413" s="731">
        <v>230865</v>
      </c>
      <c r="J413" s="731" t="s">
        <v>1323</v>
      </c>
      <c r="K413" s="731" t="s">
        <v>1326</v>
      </c>
      <c r="L413" s="734">
        <v>284.94</v>
      </c>
      <c r="M413" s="734">
        <v>1</v>
      </c>
      <c r="N413" s="735">
        <v>284.94</v>
      </c>
    </row>
    <row r="414" spans="1:14" ht="14.45" customHeight="1" x14ac:dyDescent="0.2">
      <c r="A414" s="729" t="s">
        <v>586</v>
      </c>
      <c r="B414" s="730" t="s">
        <v>587</v>
      </c>
      <c r="C414" s="731" t="s">
        <v>605</v>
      </c>
      <c r="D414" s="732" t="s">
        <v>606</v>
      </c>
      <c r="E414" s="733">
        <v>50113001</v>
      </c>
      <c r="F414" s="732" t="s">
        <v>629</v>
      </c>
      <c r="G414" s="731" t="s">
        <v>630</v>
      </c>
      <c r="H414" s="731">
        <v>230759</v>
      </c>
      <c r="I414" s="731">
        <v>230759</v>
      </c>
      <c r="J414" s="731" t="s">
        <v>1327</v>
      </c>
      <c r="K414" s="731" t="s">
        <v>949</v>
      </c>
      <c r="L414" s="734">
        <v>41.015000000000001</v>
      </c>
      <c r="M414" s="734">
        <v>10</v>
      </c>
      <c r="N414" s="735">
        <v>410.15</v>
      </c>
    </row>
    <row r="415" spans="1:14" ht="14.45" customHeight="1" x14ac:dyDescent="0.2">
      <c r="A415" s="729" t="s">
        <v>586</v>
      </c>
      <c r="B415" s="730" t="s">
        <v>587</v>
      </c>
      <c r="C415" s="731" t="s">
        <v>605</v>
      </c>
      <c r="D415" s="732" t="s">
        <v>606</v>
      </c>
      <c r="E415" s="733">
        <v>50113001</v>
      </c>
      <c r="F415" s="732" t="s">
        <v>629</v>
      </c>
      <c r="G415" s="731" t="s">
        <v>630</v>
      </c>
      <c r="H415" s="731">
        <v>118305</v>
      </c>
      <c r="I415" s="731">
        <v>18305</v>
      </c>
      <c r="J415" s="731" t="s">
        <v>1328</v>
      </c>
      <c r="K415" s="731" t="s">
        <v>1329</v>
      </c>
      <c r="L415" s="734">
        <v>242</v>
      </c>
      <c r="M415" s="734">
        <v>1</v>
      </c>
      <c r="N415" s="735">
        <v>242</v>
      </c>
    </row>
    <row r="416" spans="1:14" ht="14.45" customHeight="1" x14ac:dyDescent="0.2">
      <c r="A416" s="729" t="s">
        <v>586</v>
      </c>
      <c r="B416" s="730" t="s">
        <v>587</v>
      </c>
      <c r="C416" s="731" t="s">
        <v>605</v>
      </c>
      <c r="D416" s="732" t="s">
        <v>606</v>
      </c>
      <c r="E416" s="733">
        <v>50113001</v>
      </c>
      <c r="F416" s="732" t="s">
        <v>629</v>
      </c>
      <c r="G416" s="731" t="s">
        <v>630</v>
      </c>
      <c r="H416" s="731">
        <v>13440</v>
      </c>
      <c r="I416" s="731">
        <v>13440</v>
      </c>
      <c r="J416" s="731" t="s">
        <v>1330</v>
      </c>
      <c r="K416" s="731" t="s">
        <v>1008</v>
      </c>
      <c r="L416" s="734">
        <v>396</v>
      </c>
      <c r="M416" s="734">
        <v>8</v>
      </c>
      <c r="N416" s="735">
        <v>3168</v>
      </c>
    </row>
    <row r="417" spans="1:14" ht="14.45" customHeight="1" x14ac:dyDescent="0.2">
      <c r="A417" s="729" t="s">
        <v>586</v>
      </c>
      <c r="B417" s="730" t="s">
        <v>587</v>
      </c>
      <c r="C417" s="731" t="s">
        <v>605</v>
      </c>
      <c r="D417" s="732" t="s">
        <v>606</v>
      </c>
      <c r="E417" s="733">
        <v>50113001</v>
      </c>
      <c r="F417" s="732" t="s">
        <v>629</v>
      </c>
      <c r="G417" s="731" t="s">
        <v>630</v>
      </c>
      <c r="H417" s="731">
        <v>114989</v>
      </c>
      <c r="I417" s="731">
        <v>14989</v>
      </c>
      <c r="J417" s="731" t="s">
        <v>1331</v>
      </c>
      <c r="K417" s="731" t="s">
        <v>1332</v>
      </c>
      <c r="L417" s="734">
        <v>86.33</v>
      </c>
      <c r="M417" s="734">
        <v>5</v>
      </c>
      <c r="N417" s="735">
        <v>431.65</v>
      </c>
    </row>
    <row r="418" spans="1:14" ht="14.45" customHeight="1" x14ac:dyDescent="0.2">
      <c r="A418" s="729" t="s">
        <v>586</v>
      </c>
      <c r="B418" s="730" t="s">
        <v>587</v>
      </c>
      <c r="C418" s="731" t="s">
        <v>605</v>
      </c>
      <c r="D418" s="732" t="s">
        <v>606</v>
      </c>
      <c r="E418" s="733">
        <v>50113001</v>
      </c>
      <c r="F418" s="732" t="s">
        <v>629</v>
      </c>
      <c r="G418" s="731" t="s">
        <v>630</v>
      </c>
      <c r="H418" s="731">
        <v>114957</v>
      </c>
      <c r="I418" s="731">
        <v>14957</v>
      </c>
      <c r="J418" s="731" t="s">
        <v>1333</v>
      </c>
      <c r="K418" s="731" t="s">
        <v>1334</v>
      </c>
      <c r="L418" s="734">
        <v>40.029999999999994</v>
      </c>
      <c r="M418" s="734">
        <v>5</v>
      </c>
      <c r="N418" s="735">
        <v>200.14999999999998</v>
      </c>
    </row>
    <row r="419" spans="1:14" ht="14.45" customHeight="1" x14ac:dyDescent="0.2">
      <c r="A419" s="729" t="s">
        <v>586</v>
      </c>
      <c r="B419" s="730" t="s">
        <v>587</v>
      </c>
      <c r="C419" s="731" t="s">
        <v>605</v>
      </c>
      <c r="D419" s="732" t="s">
        <v>606</v>
      </c>
      <c r="E419" s="733">
        <v>50113001</v>
      </c>
      <c r="F419" s="732" t="s">
        <v>629</v>
      </c>
      <c r="G419" s="731" t="s">
        <v>630</v>
      </c>
      <c r="H419" s="731">
        <v>114937</v>
      </c>
      <c r="I419" s="731">
        <v>14937</v>
      </c>
      <c r="J419" s="731" t="s">
        <v>1335</v>
      </c>
      <c r="K419" s="731" t="s">
        <v>1336</v>
      </c>
      <c r="L419" s="734">
        <v>79.589999999999947</v>
      </c>
      <c r="M419" s="734">
        <v>1</v>
      </c>
      <c r="N419" s="735">
        <v>79.589999999999947</v>
      </c>
    </row>
    <row r="420" spans="1:14" ht="14.45" customHeight="1" x14ac:dyDescent="0.2">
      <c r="A420" s="729" t="s">
        <v>586</v>
      </c>
      <c r="B420" s="730" t="s">
        <v>587</v>
      </c>
      <c r="C420" s="731" t="s">
        <v>605</v>
      </c>
      <c r="D420" s="732" t="s">
        <v>606</v>
      </c>
      <c r="E420" s="733">
        <v>50113001</v>
      </c>
      <c r="F420" s="732" t="s">
        <v>629</v>
      </c>
      <c r="G420" s="731" t="s">
        <v>656</v>
      </c>
      <c r="H420" s="731">
        <v>226455</v>
      </c>
      <c r="I420" s="731">
        <v>226455</v>
      </c>
      <c r="J420" s="731" t="s">
        <v>1337</v>
      </c>
      <c r="K420" s="731" t="s">
        <v>1338</v>
      </c>
      <c r="L420" s="734">
        <v>495</v>
      </c>
      <c r="M420" s="734">
        <v>96</v>
      </c>
      <c r="N420" s="735">
        <v>47520</v>
      </c>
    </row>
    <row r="421" spans="1:14" ht="14.45" customHeight="1" x14ac:dyDescent="0.2">
      <c r="A421" s="729" t="s">
        <v>586</v>
      </c>
      <c r="B421" s="730" t="s">
        <v>587</v>
      </c>
      <c r="C421" s="731" t="s">
        <v>605</v>
      </c>
      <c r="D421" s="732" t="s">
        <v>606</v>
      </c>
      <c r="E421" s="733">
        <v>50113001</v>
      </c>
      <c r="F421" s="732" t="s">
        <v>629</v>
      </c>
      <c r="G421" s="731" t="s">
        <v>656</v>
      </c>
      <c r="H421" s="731">
        <v>220108</v>
      </c>
      <c r="I421" s="731">
        <v>220108</v>
      </c>
      <c r="J421" s="731" t="s">
        <v>1337</v>
      </c>
      <c r="K421" s="731" t="s">
        <v>1339</v>
      </c>
      <c r="L421" s="734">
        <v>905.5200000000001</v>
      </c>
      <c r="M421" s="734">
        <v>19</v>
      </c>
      <c r="N421" s="735">
        <v>17204.88</v>
      </c>
    </row>
    <row r="422" spans="1:14" ht="14.45" customHeight="1" x14ac:dyDescent="0.2">
      <c r="A422" s="729" t="s">
        <v>586</v>
      </c>
      <c r="B422" s="730" t="s">
        <v>587</v>
      </c>
      <c r="C422" s="731" t="s">
        <v>605</v>
      </c>
      <c r="D422" s="732" t="s">
        <v>606</v>
      </c>
      <c r="E422" s="733">
        <v>50113001</v>
      </c>
      <c r="F422" s="732" t="s">
        <v>629</v>
      </c>
      <c r="G422" s="731" t="s">
        <v>630</v>
      </c>
      <c r="H422" s="731">
        <v>145567</v>
      </c>
      <c r="I422" s="731">
        <v>145567</v>
      </c>
      <c r="J422" s="731" t="s">
        <v>1340</v>
      </c>
      <c r="K422" s="731" t="s">
        <v>688</v>
      </c>
      <c r="L422" s="734">
        <v>62.54</v>
      </c>
      <c r="M422" s="734">
        <v>2</v>
      </c>
      <c r="N422" s="735">
        <v>125.08</v>
      </c>
    </row>
    <row r="423" spans="1:14" ht="14.45" customHeight="1" x14ac:dyDescent="0.2">
      <c r="A423" s="729" t="s">
        <v>586</v>
      </c>
      <c r="B423" s="730" t="s">
        <v>587</v>
      </c>
      <c r="C423" s="731" t="s">
        <v>605</v>
      </c>
      <c r="D423" s="732" t="s">
        <v>606</v>
      </c>
      <c r="E423" s="733">
        <v>50113001</v>
      </c>
      <c r="F423" s="732" t="s">
        <v>629</v>
      </c>
      <c r="G423" s="731" t="s">
        <v>630</v>
      </c>
      <c r="H423" s="731">
        <v>235813</v>
      </c>
      <c r="I423" s="731">
        <v>235813</v>
      </c>
      <c r="J423" s="731" t="s">
        <v>1341</v>
      </c>
      <c r="K423" s="731" t="s">
        <v>1342</v>
      </c>
      <c r="L423" s="734">
        <v>119.05000000000005</v>
      </c>
      <c r="M423" s="734">
        <v>1</v>
      </c>
      <c r="N423" s="735">
        <v>119.05000000000005</v>
      </c>
    </row>
    <row r="424" spans="1:14" ht="14.45" customHeight="1" x14ac:dyDescent="0.2">
      <c r="A424" s="729" t="s">
        <v>586</v>
      </c>
      <c r="B424" s="730" t="s">
        <v>587</v>
      </c>
      <c r="C424" s="731" t="s">
        <v>605</v>
      </c>
      <c r="D424" s="732" t="s">
        <v>606</v>
      </c>
      <c r="E424" s="733">
        <v>50113001</v>
      </c>
      <c r="F424" s="732" t="s">
        <v>629</v>
      </c>
      <c r="G424" s="731" t="s">
        <v>630</v>
      </c>
      <c r="H424" s="731">
        <v>195901</v>
      </c>
      <c r="I424" s="731">
        <v>195901</v>
      </c>
      <c r="J424" s="731" t="s">
        <v>1343</v>
      </c>
      <c r="K424" s="731" t="s">
        <v>1344</v>
      </c>
      <c r="L424" s="734">
        <v>1486.1</v>
      </c>
      <c r="M424" s="734">
        <v>1</v>
      </c>
      <c r="N424" s="735">
        <v>1486.1</v>
      </c>
    </row>
    <row r="425" spans="1:14" ht="14.45" customHeight="1" x14ac:dyDescent="0.2">
      <c r="A425" s="729" t="s">
        <v>586</v>
      </c>
      <c r="B425" s="730" t="s">
        <v>587</v>
      </c>
      <c r="C425" s="731" t="s">
        <v>605</v>
      </c>
      <c r="D425" s="732" t="s">
        <v>606</v>
      </c>
      <c r="E425" s="733">
        <v>50113001</v>
      </c>
      <c r="F425" s="732" t="s">
        <v>629</v>
      </c>
      <c r="G425" s="731" t="s">
        <v>630</v>
      </c>
      <c r="H425" s="731">
        <v>991516</v>
      </c>
      <c r="I425" s="731">
        <v>0</v>
      </c>
      <c r="J425" s="731" t="s">
        <v>1345</v>
      </c>
      <c r="K425" s="731" t="s">
        <v>329</v>
      </c>
      <c r="L425" s="734">
        <v>1128.03</v>
      </c>
      <c r="M425" s="734">
        <v>3</v>
      </c>
      <c r="N425" s="735">
        <v>3384.09</v>
      </c>
    </row>
    <row r="426" spans="1:14" ht="14.45" customHeight="1" x14ac:dyDescent="0.2">
      <c r="A426" s="729" t="s">
        <v>586</v>
      </c>
      <c r="B426" s="730" t="s">
        <v>587</v>
      </c>
      <c r="C426" s="731" t="s">
        <v>605</v>
      </c>
      <c r="D426" s="732" t="s">
        <v>606</v>
      </c>
      <c r="E426" s="733">
        <v>50113001</v>
      </c>
      <c r="F426" s="732" t="s">
        <v>629</v>
      </c>
      <c r="G426" s="731" t="s">
        <v>630</v>
      </c>
      <c r="H426" s="731">
        <v>208649</v>
      </c>
      <c r="I426" s="731">
        <v>208649</v>
      </c>
      <c r="J426" s="731" t="s">
        <v>1346</v>
      </c>
      <c r="K426" s="731" t="s">
        <v>1347</v>
      </c>
      <c r="L426" s="734">
        <v>73.95</v>
      </c>
      <c r="M426" s="734">
        <v>15</v>
      </c>
      <c r="N426" s="735">
        <v>1109.25</v>
      </c>
    </row>
    <row r="427" spans="1:14" ht="14.45" customHeight="1" x14ac:dyDescent="0.2">
      <c r="A427" s="729" t="s">
        <v>586</v>
      </c>
      <c r="B427" s="730" t="s">
        <v>587</v>
      </c>
      <c r="C427" s="731" t="s">
        <v>605</v>
      </c>
      <c r="D427" s="732" t="s">
        <v>606</v>
      </c>
      <c r="E427" s="733">
        <v>50113001</v>
      </c>
      <c r="F427" s="732" t="s">
        <v>629</v>
      </c>
      <c r="G427" s="731" t="s">
        <v>630</v>
      </c>
      <c r="H427" s="731">
        <v>208647</v>
      </c>
      <c r="I427" s="731">
        <v>208647</v>
      </c>
      <c r="J427" s="731" t="s">
        <v>1348</v>
      </c>
      <c r="K427" s="731" t="s">
        <v>1349</v>
      </c>
      <c r="L427" s="734">
        <v>70.599999999999994</v>
      </c>
      <c r="M427" s="734">
        <v>1</v>
      </c>
      <c r="N427" s="735">
        <v>70.599999999999994</v>
      </c>
    </row>
    <row r="428" spans="1:14" ht="14.45" customHeight="1" x14ac:dyDescent="0.2">
      <c r="A428" s="729" t="s">
        <v>586</v>
      </c>
      <c r="B428" s="730" t="s">
        <v>587</v>
      </c>
      <c r="C428" s="731" t="s">
        <v>605</v>
      </c>
      <c r="D428" s="732" t="s">
        <v>606</v>
      </c>
      <c r="E428" s="733">
        <v>50113001</v>
      </c>
      <c r="F428" s="732" t="s">
        <v>629</v>
      </c>
      <c r="G428" s="731" t="s">
        <v>630</v>
      </c>
      <c r="H428" s="731">
        <v>198058</v>
      </c>
      <c r="I428" s="731">
        <v>198058</v>
      </c>
      <c r="J428" s="731" t="s">
        <v>1350</v>
      </c>
      <c r="K428" s="731" t="s">
        <v>1351</v>
      </c>
      <c r="L428" s="734">
        <v>109.73</v>
      </c>
      <c r="M428" s="734">
        <v>1</v>
      </c>
      <c r="N428" s="735">
        <v>109.73</v>
      </c>
    </row>
    <row r="429" spans="1:14" ht="14.45" customHeight="1" x14ac:dyDescent="0.2">
      <c r="A429" s="729" t="s">
        <v>586</v>
      </c>
      <c r="B429" s="730" t="s">
        <v>587</v>
      </c>
      <c r="C429" s="731" t="s">
        <v>605</v>
      </c>
      <c r="D429" s="732" t="s">
        <v>606</v>
      </c>
      <c r="E429" s="733">
        <v>50113001</v>
      </c>
      <c r="F429" s="732" t="s">
        <v>629</v>
      </c>
      <c r="G429" s="731" t="s">
        <v>630</v>
      </c>
      <c r="H429" s="731">
        <v>191032</v>
      </c>
      <c r="I429" s="731">
        <v>91032</v>
      </c>
      <c r="J429" s="731" t="s">
        <v>1352</v>
      </c>
      <c r="K429" s="731" t="s">
        <v>1353</v>
      </c>
      <c r="L429" s="734">
        <v>29.740000000000006</v>
      </c>
      <c r="M429" s="734">
        <v>1</v>
      </c>
      <c r="N429" s="735">
        <v>29.740000000000006</v>
      </c>
    </row>
    <row r="430" spans="1:14" ht="14.45" customHeight="1" x14ac:dyDescent="0.2">
      <c r="A430" s="729" t="s">
        <v>586</v>
      </c>
      <c r="B430" s="730" t="s">
        <v>587</v>
      </c>
      <c r="C430" s="731" t="s">
        <v>605</v>
      </c>
      <c r="D430" s="732" t="s">
        <v>606</v>
      </c>
      <c r="E430" s="733">
        <v>50113001</v>
      </c>
      <c r="F430" s="732" t="s">
        <v>629</v>
      </c>
      <c r="G430" s="731" t="s">
        <v>630</v>
      </c>
      <c r="H430" s="731">
        <v>180058</v>
      </c>
      <c r="I430" s="731">
        <v>80058</v>
      </c>
      <c r="J430" s="731" t="s">
        <v>1354</v>
      </c>
      <c r="K430" s="731" t="s">
        <v>1355</v>
      </c>
      <c r="L430" s="734">
        <v>123.27000000000001</v>
      </c>
      <c r="M430" s="734">
        <v>2</v>
      </c>
      <c r="N430" s="735">
        <v>246.54000000000002</v>
      </c>
    </row>
    <row r="431" spans="1:14" ht="14.45" customHeight="1" x14ac:dyDescent="0.2">
      <c r="A431" s="729" t="s">
        <v>586</v>
      </c>
      <c r="B431" s="730" t="s">
        <v>587</v>
      </c>
      <c r="C431" s="731" t="s">
        <v>605</v>
      </c>
      <c r="D431" s="732" t="s">
        <v>606</v>
      </c>
      <c r="E431" s="733">
        <v>50113001</v>
      </c>
      <c r="F431" s="732" t="s">
        <v>629</v>
      </c>
      <c r="G431" s="731" t="s">
        <v>630</v>
      </c>
      <c r="H431" s="731">
        <v>192414</v>
      </c>
      <c r="I431" s="731">
        <v>92414</v>
      </c>
      <c r="J431" s="731" t="s">
        <v>1356</v>
      </c>
      <c r="K431" s="731" t="s">
        <v>1357</v>
      </c>
      <c r="L431" s="734">
        <v>73.640000000000015</v>
      </c>
      <c r="M431" s="734">
        <v>2</v>
      </c>
      <c r="N431" s="735">
        <v>147.28000000000003</v>
      </c>
    </row>
    <row r="432" spans="1:14" ht="14.45" customHeight="1" x14ac:dyDescent="0.2">
      <c r="A432" s="729" t="s">
        <v>586</v>
      </c>
      <c r="B432" s="730" t="s">
        <v>587</v>
      </c>
      <c r="C432" s="731" t="s">
        <v>605</v>
      </c>
      <c r="D432" s="732" t="s">
        <v>606</v>
      </c>
      <c r="E432" s="733">
        <v>50113001</v>
      </c>
      <c r="F432" s="732" t="s">
        <v>629</v>
      </c>
      <c r="G432" s="731" t="s">
        <v>630</v>
      </c>
      <c r="H432" s="731">
        <v>172564</v>
      </c>
      <c r="I432" s="731">
        <v>72564</v>
      </c>
      <c r="J432" s="731" t="s">
        <v>1358</v>
      </c>
      <c r="K432" s="731" t="s">
        <v>1359</v>
      </c>
      <c r="L432" s="734">
        <v>473.96280000000002</v>
      </c>
      <c r="M432" s="734">
        <v>25</v>
      </c>
      <c r="N432" s="735">
        <v>11849.07</v>
      </c>
    </row>
    <row r="433" spans="1:14" ht="14.45" customHeight="1" x14ac:dyDescent="0.2">
      <c r="A433" s="729" t="s">
        <v>586</v>
      </c>
      <c r="B433" s="730" t="s">
        <v>587</v>
      </c>
      <c r="C433" s="731" t="s">
        <v>605</v>
      </c>
      <c r="D433" s="732" t="s">
        <v>606</v>
      </c>
      <c r="E433" s="733">
        <v>50113001</v>
      </c>
      <c r="F433" s="732" t="s">
        <v>629</v>
      </c>
      <c r="G433" s="731" t="s">
        <v>329</v>
      </c>
      <c r="H433" s="731">
        <v>243856</v>
      </c>
      <c r="I433" s="731">
        <v>243856</v>
      </c>
      <c r="J433" s="731" t="s">
        <v>1360</v>
      </c>
      <c r="K433" s="731" t="s">
        <v>1361</v>
      </c>
      <c r="L433" s="734">
        <v>98.18</v>
      </c>
      <c r="M433" s="734">
        <v>1</v>
      </c>
      <c r="N433" s="735">
        <v>98.18</v>
      </c>
    </row>
    <row r="434" spans="1:14" ht="14.45" customHeight="1" x14ac:dyDescent="0.2">
      <c r="A434" s="729" t="s">
        <v>586</v>
      </c>
      <c r="B434" s="730" t="s">
        <v>587</v>
      </c>
      <c r="C434" s="731" t="s">
        <v>605</v>
      </c>
      <c r="D434" s="732" t="s">
        <v>606</v>
      </c>
      <c r="E434" s="733">
        <v>50113001</v>
      </c>
      <c r="F434" s="732" t="s">
        <v>629</v>
      </c>
      <c r="G434" s="731" t="s">
        <v>630</v>
      </c>
      <c r="H434" s="731">
        <v>233320</v>
      </c>
      <c r="I434" s="731">
        <v>233320</v>
      </c>
      <c r="J434" s="731" t="s">
        <v>1362</v>
      </c>
      <c r="K434" s="731" t="s">
        <v>1363</v>
      </c>
      <c r="L434" s="734">
        <v>2243.09</v>
      </c>
      <c r="M434" s="734">
        <v>1</v>
      </c>
      <c r="N434" s="735">
        <v>2243.09</v>
      </c>
    </row>
    <row r="435" spans="1:14" ht="14.45" customHeight="1" x14ac:dyDescent="0.2">
      <c r="A435" s="729" t="s">
        <v>586</v>
      </c>
      <c r="B435" s="730" t="s">
        <v>587</v>
      </c>
      <c r="C435" s="731" t="s">
        <v>605</v>
      </c>
      <c r="D435" s="732" t="s">
        <v>606</v>
      </c>
      <c r="E435" s="733">
        <v>50113001</v>
      </c>
      <c r="F435" s="732" t="s">
        <v>629</v>
      </c>
      <c r="G435" s="731" t="s">
        <v>630</v>
      </c>
      <c r="H435" s="731">
        <v>243241</v>
      </c>
      <c r="I435" s="731">
        <v>243241</v>
      </c>
      <c r="J435" s="731" t="s">
        <v>1364</v>
      </c>
      <c r="K435" s="731" t="s">
        <v>1365</v>
      </c>
      <c r="L435" s="734">
        <v>115.55</v>
      </c>
      <c r="M435" s="734">
        <v>2</v>
      </c>
      <c r="N435" s="735">
        <v>231.1</v>
      </c>
    </row>
    <row r="436" spans="1:14" ht="14.45" customHeight="1" x14ac:dyDescent="0.2">
      <c r="A436" s="729" t="s">
        <v>586</v>
      </c>
      <c r="B436" s="730" t="s">
        <v>587</v>
      </c>
      <c r="C436" s="731" t="s">
        <v>605</v>
      </c>
      <c r="D436" s="732" t="s">
        <v>606</v>
      </c>
      <c r="E436" s="733">
        <v>50113001</v>
      </c>
      <c r="F436" s="732" t="s">
        <v>629</v>
      </c>
      <c r="G436" s="731" t="s">
        <v>630</v>
      </c>
      <c r="H436" s="731">
        <v>232857</v>
      </c>
      <c r="I436" s="731">
        <v>232857</v>
      </c>
      <c r="J436" s="731" t="s">
        <v>1366</v>
      </c>
      <c r="K436" s="731" t="s">
        <v>1367</v>
      </c>
      <c r="L436" s="734">
        <v>204.75500758727384</v>
      </c>
      <c r="M436" s="734">
        <v>2</v>
      </c>
      <c r="N436" s="735">
        <v>409.51001517454768</v>
      </c>
    </row>
    <row r="437" spans="1:14" ht="14.45" customHeight="1" x14ac:dyDescent="0.2">
      <c r="A437" s="729" t="s">
        <v>586</v>
      </c>
      <c r="B437" s="730" t="s">
        <v>587</v>
      </c>
      <c r="C437" s="731" t="s">
        <v>605</v>
      </c>
      <c r="D437" s="732" t="s">
        <v>606</v>
      </c>
      <c r="E437" s="733">
        <v>50113001</v>
      </c>
      <c r="F437" s="732" t="s">
        <v>629</v>
      </c>
      <c r="G437" s="731" t="s">
        <v>656</v>
      </c>
      <c r="H437" s="731">
        <v>109710</v>
      </c>
      <c r="I437" s="731">
        <v>9710</v>
      </c>
      <c r="J437" s="731" t="s">
        <v>663</v>
      </c>
      <c r="K437" s="731" t="s">
        <v>1368</v>
      </c>
      <c r="L437" s="734">
        <v>80.400000000000006</v>
      </c>
      <c r="M437" s="734">
        <v>10</v>
      </c>
      <c r="N437" s="735">
        <v>804</v>
      </c>
    </row>
    <row r="438" spans="1:14" ht="14.45" customHeight="1" x14ac:dyDescent="0.2">
      <c r="A438" s="729" t="s">
        <v>586</v>
      </c>
      <c r="B438" s="730" t="s">
        <v>587</v>
      </c>
      <c r="C438" s="731" t="s">
        <v>605</v>
      </c>
      <c r="D438" s="732" t="s">
        <v>606</v>
      </c>
      <c r="E438" s="733">
        <v>50113001</v>
      </c>
      <c r="F438" s="732" t="s">
        <v>629</v>
      </c>
      <c r="G438" s="731" t="s">
        <v>656</v>
      </c>
      <c r="H438" s="731">
        <v>109709</v>
      </c>
      <c r="I438" s="731">
        <v>9709</v>
      </c>
      <c r="J438" s="731" t="s">
        <v>663</v>
      </c>
      <c r="K438" s="731" t="s">
        <v>664</v>
      </c>
      <c r="L438" s="734">
        <v>64.90000000000002</v>
      </c>
      <c r="M438" s="734">
        <v>2205</v>
      </c>
      <c r="N438" s="735">
        <v>143104.50000000003</v>
      </c>
    </row>
    <row r="439" spans="1:14" ht="14.45" customHeight="1" x14ac:dyDescent="0.2">
      <c r="A439" s="729" t="s">
        <v>586</v>
      </c>
      <c r="B439" s="730" t="s">
        <v>587</v>
      </c>
      <c r="C439" s="731" t="s">
        <v>605</v>
      </c>
      <c r="D439" s="732" t="s">
        <v>606</v>
      </c>
      <c r="E439" s="733">
        <v>50113001</v>
      </c>
      <c r="F439" s="732" t="s">
        <v>629</v>
      </c>
      <c r="G439" s="731" t="s">
        <v>630</v>
      </c>
      <c r="H439" s="731">
        <v>194852</v>
      </c>
      <c r="I439" s="731">
        <v>94852</v>
      </c>
      <c r="J439" s="731" t="s">
        <v>1369</v>
      </c>
      <c r="K439" s="731" t="s">
        <v>1370</v>
      </c>
      <c r="L439" s="734">
        <v>1029.3699957219133</v>
      </c>
      <c r="M439" s="734">
        <v>27</v>
      </c>
      <c r="N439" s="735">
        <v>27792.989884491661</v>
      </c>
    </row>
    <row r="440" spans="1:14" ht="14.45" customHeight="1" x14ac:dyDescent="0.2">
      <c r="A440" s="729" t="s">
        <v>586</v>
      </c>
      <c r="B440" s="730" t="s">
        <v>587</v>
      </c>
      <c r="C440" s="731" t="s">
        <v>605</v>
      </c>
      <c r="D440" s="732" t="s">
        <v>606</v>
      </c>
      <c r="E440" s="733">
        <v>50113001</v>
      </c>
      <c r="F440" s="732" t="s">
        <v>629</v>
      </c>
      <c r="G440" s="731" t="s">
        <v>630</v>
      </c>
      <c r="H440" s="731">
        <v>119653</v>
      </c>
      <c r="I440" s="731">
        <v>119653</v>
      </c>
      <c r="J440" s="731" t="s">
        <v>1371</v>
      </c>
      <c r="K440" s="731" t="s">
        <v>1372</v>
      </c>
      <c r="L440" s="734">
        <v>157.19000000000003</v>
      </c>
      <c r="M440" s="734">
        <v>3</v>
      </c>
      <c r="N440" s="735">
        <v>471.57000000000005</v>
      </c>
    </row>
    <row r="441" spans="1:14" ht="14.45" customHeight="1" x14ac:dyDescent="0.2">
      <c r="A441" s="729" t="s">
        <v>586</v>
      </c>
      <c r="B441" s="730" t="s">
        <v>587</v>
      </c>
      <c r="C441" s="731" t="s">
        <v>605</v>
      </c>
      <c r="D441" s="732" t="s">
        <v>606</v>
      </c>
      <c r="E441" s="733">
        <v>50113001</v>
      </c>
      <c r="F441" s="732" t="s">
        <v>629</v>
      </c>
      <c r="G441" s="731" t="s">
        <v>656</v>
      </c>
      <c r="H441" s="731">
        <v>848251</v>
      </c>
      <c r="I441" s="731">
        <v>122632</v>
      </c>
      <c r="J441" s="731" t="s">
        <v>1373</v>
      </c>
      <c r="K441" s="731" t="s">
        <v>1374</v>
      </c>
      <c r="L441" s="734">
        <v>97.059999999999974</v>
      </c>
      <c r="M441" s="734">
        <v>2</v>
      </c>
      <c r="N441" s="735">
        <v>194.11999999999995</v>
      </c>
    </row>
    <row r="442" spans="1:14" ht="14.45" customHeight="1" x14ac:dyDescent="0.2">
      <c r="A442" s="729" t="s">
        <v>586</v>
      </c>
      <c r="B442" s="730" t="s">
        <v>587</v>
      </c>
      <c r="C442" s="731" t="s">
        <v>605</v>
      </c>
      <c r="D442" s="732" t="s">
        <v>606</v>
      </c>
      <c r="E442" s="733">
        <v>50113001</v>
      </c>
      <c r="F442" s="732" t="s">
        <v>629</v>
      </c>
      <c r="G442" s="731" t="s">
        <v>630</v>
      </c>
      <c r="H442" s="731">
        <v>117162</v>
      </c>
      <c r="I442" s="731">
        <v>17162</v>
      </c>
      <c r="J442" s="731" t="s">
        <v>1375</v>
      </c>
      <c r="K442" s="731" t="s">
        <v>1376</v>
      </c>
      <c r="L442" s="734">
        <v>126.26</v>
      </c>
      <c r="M442" s="734">
        <v>1</v>
      </c>
      <c r="N442" s="735">
        <v>126.26</v>
      </c>
    </row>
    <row r="443" spans="1:14" ht="14.45" customHeight="1" x14ac:dyDescent="0.2">
      <c r="A443" s="729" t="s">
        <v>586</v>
      </c>
      <c r="B443" s="730" t="s">
        <v>587</v>
      </c>
      <c r="C443" s="731" t="s">
        <v>605</v>
      </c>
      <c r="D443" s="732" t="s">
        <v>606</v>
      </c>
      <c r="E443" s="733">
        <v>50113001</v>
      </c>
      <c r="F443" s="732" t="s">
        <v>629</v>
      </c>
      <c r="G443" s="731" t="s">
        <v>630</v>
      </c>
      <c r="H443" s="731">
        <v>188850</v>
      </c>
      <c r="I443" s="731">
        <v>188850</v>
      </c>
      <c r="J443" s="731" t="s">
        <v>1377</v>
      </c>
      <c r="K443" s="731" t="s">
        <v>1378</v>
      </c>
      <c r="L443" s="734">
        <v>39.22</v>
      </c>
      <c r="M443" s="734">
        <v>1</v>
      </c>
      <c r="N443" s="735">
        <v>39.22</v>
      </c>
    </row>
    <row r="444" spans="1:14" ht="14.45" customHeight="1" x14ac:dyDescent="0.2">
      <c r="A444" s="729" t="s">
        <v>586</v>
      </c>
      <c r="B444" s="730" t="s">
        <v>587</v>
      </c>
      <c r="C444" s="731" t="s">
        <v>605</v>
      </c>
      <c r="D444" s="732" t="s">
        <v>606</v>
      </c>
      <c r="E444" s="733">
        <v>50113001</v>
      </c>
      <c r="F444" s="732" t="s">
        <v>629</v>
      </c>
      <c r="G444" s="731" t="s">
        <v>630</v>
      </c>
      <c r="H444" s="731">
        <v>188900</v>
      </c>
      <c r="I444" s="731">
        <v>88900</v>
      </c>
      <c r="J444" s="731" t="s">
        <v>1379</v>
      </c>
      <c r="K444" s="731" t="s">
        <v>1380</v>
      </c>
      <c r="L444" s="734">
        <v>85.45</v>
      </c>
      <c r="M444" s="734">
        <v>6</v>
      </c>
      <c r="N444" s="735">
        <v>512.70000000000005</v>
      </c>
    </row>
    <row r="445" spans="1:14" ht="14.45" customHeight="1" x14ac:dyDescent="0.2">
      <c r="A445" s="729" t="s">
        <v>586</v>
      </c>
      <c r="B445" s="730" t="s">
        <v>587</v>
      </c>
      <c r="C445" s="731" t="s">
        <v>605</v>
      </c>
      <c r="D445" s="732" t="s">
        <v>606</v>
      </c>
      <c r="E445" s="733">
        <v>50113001</v>
      </c>
      <c r="F445" s="732" t="s">
        <v>629</v>
      </c>
      <c r="G445" s="731" t="s">
        <v>630</v>
      </c>
      <c r="H445" s="731">
        <v>202821</v>
      </c>
      <c r="I445" s="731">
        <v>202821</v>
      </c>
      <c r="J445" s="731" t="s">
        <v>1381</v>
      </c>
      <c r="K445" s="731" t="s">
        <v>1382</v>
      </c>
      <c r="L445" s="734">
        <v>85.64</v>
      </c>
      <c r="M445" s="734">
        <v>3</v>
      </c>
      <c r="N445" s="735">
        <v>256.92</v>
      </c>
    </row>
    <row r="446" spans="1:14" ht="14.45" customHeight="1" x14ac:dyDescent="0.2">
      <c r="A446" s="729" t="s">
        <v>586</v>
      </c>
      <c r="B446" s="730" t="s">
        <v>587</v>
      </c>
      <c r="C446" s="731" t="s">
        <v>605</v>
      </c>
      <c r="D446" s="732" t="s">
        <v>606</v>
      </c>
      <c r="E446" s="733">
        <v>50113001</v>
      </c>
      <c r="F446" s="732" t="s">
        <v>629</v>
      </c>
      <c r="G446" s="731" t="s">
        <v>329</v>
      </c>
      <c r="H446" s="731">
        <v>241682</v>
      </c>
      <c r="I446" s="731">
        <v>241682</v>
      </c>
      <c r="J446" s="731" t="s">
        <v>1383</v>
      </c>
      <c r="K446" s="731" t="s">
        <v>1384</v>
      </c>
      <c r="L446" s="734">
        <v>687.97791139240508</v>
      </c>
      <c r="M446" s="734">
        <v>474</v>
      </c>
      <c r="N446" s="735">
        <v>326101.53000000003</v>
      </c>
    </row>
    <row r="447" spans="1:14" ht="14.45" customHeight="1" x14ac:dyDescent="0.2">
      <c r="A447" s="729" t="s">
        <v>586</v>
      </c>
      <c r="B447" s="730" t="s">
        <v>587</v>
      </c>
      <c r="C447" s="731" t="s">
        <v>605</v>
      </c>
      <c r="D447" s="732" t="s">
        <v>606</v>
      </c>
      <c r="E447" s="733">
        <v>50113001</v>
      </c>
      <c r="F447" s="732" t="s">
        <v>629</v>
      </c>
      <c r="G447" s="731" t="s">
        <v>630</v>
      </c>
      <c r="H447" s="731">
        <v>230920</v>
      </c>
      <c r="I447" s="731">
        <v>230920</v>
      </c>
      <c r="J447" s="731" t="s">
        <v>1385</v>
      </c>
      <c r="K447" s="731" t="s">
        <v>1386</v>
      </c>
      <c r="L447" s="734">
        <v>685.5391354466858</v>
      </c>
      <c r="M447" s="734">
        <v>694</v>
      </c>
      <c r="N447" s="735">
        <v>475764.16</v>
      </c>
    </row>
    <row r="448" spans="1:14" ht="14.45" customHeight="1" x14ac:dyDescent="0.2">
      <c r="A448" s="729" t="s">
        <v>586</v>
      </c>
      <c r="B448" s="730" t="s">
        <v>587</v>
      </c>
      <c r="C448" s="731" t="s">
        <v>605</v>
      </c>
      <c r="D448" s="732" t="s">
        <v>606</v>
      </c>
      <c r="E448" s="733">
        <v>50113001</v>
      </c>
      <c r="F448" s="732" t="s">
        <v>629</v>
      </c>
      <c r="G448" s="731" t="s">
        <v>630</v>
      </c>
      <c r="H448" s="731">
        <v>230918</v>
      </c>
      <c r="I448" s="731">
        <v>230918</v>
      </c>
      <c r="J448" s="731" t="s">
        <v>1387</v>
      </c>
      <c r="K448" s="731" t="s">
        <v>1388</v>
      </c>
      <c r="L448" s="734">
        <v>147.57999999999998</v>
      </c>
      <c r="M448" s="734">
        <v>4</v>
      </c>
      <c r="N448" s="735">
        <v>590.31999999999994</v>
      </c>
    </row>
    <row r="449" spans="1:14" ht="14.45" customHeight="1" x14ac:dyDescent="0.2">
      <c r="A449" s="729" t="s">
        <v>586</v>
      </c>
      <c r="B449" s="730" t="s">
        <v>587</v>
      </c>
      <c r="C449" s="731" t="s">
        <v>605</v>
      </c>
      <c r="D449" s="732" t="s">
        <v>606</v>
      </c>
      <c r="E449" s="733">
        <v>50113001</v>
      </c>
      <c r="F449" s="732" t="s">
        <v>629</v>
      </c>
      <c r="G449" s="731" t="s">
        <v>630</v>
      </c>
      <c r="H449" s="731">
        <v>234945</v>
      </c>
      <c r="I449" s="731">
        <v>234945</v>
      </c>
      <c r="J449" s="731" t="s">
        <v>1389</v>
      </c>
      <c r="K449" s="731" t="s">
        <v>1390</v>
      </c>
      <c r="L449" s="734">
        <v>44.9</v>
      </c>
      <c r="M449" s="734">
        <v>3</v>
      </c>
      <c r="N449" s="735">
        <v>134.69999999999999</v>
      </c>
    </row>
    <row r="450" spans="1:14" ht="14.45" customHeight="1" x14ac:dyDescent="0.2">
      <c r="A450" s="729" t="s">
        <v>586</v>
      </c>
      <c r="B450" s="730" t="s">
        <v>587</v>
      </c>
      <c r="C450" s="731" t="s">
        <v>605</v>
      </c>
      <c r="D450" s="732" t="s">
        <v>606</v>
      </c>
      <c r="E450" s="733">
        <v>50113001</v>
      </c>
      <c r="F450" s="732" t="s">
        <v>629</v>
      </c>
      <c r="G450" s="731" t="s">
        <v>630</v>
      </c>
      <c r="H450" s="731">
        <v>397057</v>
      </c>
      <c r="I450" s="731">
        <v>0</v>
      </c>
      <c r="J450" s="731" t="s">
        <v>1391</v>
      </c>
      <c r="K450" s="731" t="s">
        <v>329</v>
      </c>
      <c r="L450" s="734">
        <v>58.098947368421058</v>
      </c>
      <c r="M450" s="734">
        <v>38</v>
      </c>
      <c r="N450" s="735">
        <v>2207.7600000000002</v>
      </c>
    </row>
    <row r="451" spans="1:14" ht="14.45" customHeight="1" x14ac:dyDescent="0.2">
      <c r="A451" s="729" t="s">
        <v>586</v>
      </c>
      <c r="B451" s="730" t="s">
        <v>587</v>
      </c>
      <c r="C451" s="731" t="s">
        <v>605</v>
      </c>
      <c r="D451" s="732" t="s">
        <v>606</v>
      </c>
      <c r="E451" s="733">
        <v>50113001</v>
      </c>
      <c r="F451" s="732" t="s">
        <v>629</v>
      </c>
      <c r="G451" s="731" t="s">
        <v>630</v>
      </c>
      <c r="H451" s="731">
        <v>244980</v>
      </c>
      <c r="I451" s="731">
        <v>244980</v>
      </c>
      <c r="J451" s="731" t="s">
        <v>1392</v>
      </c>
      <c r="K451" s="731" t="s">
        <v>1393</v>
      </c>
      <c r="L451" s="734">
        <v>57.85</v>
      </c>
      <c r="M451" s="734">
        <v>1</v>
      </c>
      <c r="N451" s="735">
        <v>57.85</v>
      </c>
    </row>
    <row r="452" spans="1:14" ht="14.45" customHeight="1" x14ac:dyDescent="0.2">
      <c r="A452" s="729" t="s">
        <v>586</v>
      </c>
      <c r="B452" s="730" t="s">
        <v>587</v>
      </c>
      <c r="C452" s="731" t="s">
        <v>605</v>
      </c>
      <c r="D452" s="732" t="s">
        <v>606</v>
      </c>
      <c r="E452" s="733">
        <v>50113001</v>
      </c>
      <c r="F452" s="732" t="s">
        <v>629</v>
      </c>
      <c r="G452" s="731" t="s">
        <v>630</v>
      </c>
      <c r="H452" s="731">
        <v>216573</v>
      </c>
      <c r="I452" s="731">
        <v>216573</v>
      </c>
      <c r="J452" s="731" t="s">
        <v>1394</v>
      </c>
      <c r="K452" s="731" t="s">
        <v>1395</v>
      </c>
      <c r="L452" s="734">
        <v>64.463841372915041</v>
      </c>
      <c r="M452" s="734">
        <v>157</v>
      </c>
      <c r="N452" s="735">
        <v>10120.823095547661</v>
      </c>
    </row>
    <row r="453" spans="1:14" ht="14.45" customHeight="1" x14ac:dyDescent="0.2">
      <c r="A453" s="729" t="s">
        <v>586</v>
      </c>
      <c r="B453" s="730" t="s">
        <v>587</v>
      </c>
      <c r="C453" s="731" t="s">
        <v>605</v>
      </c>
      <c r="D453" s="732" t="s">
        <v>606</v>
      </c>
      <c r="E453" s="733">
        <v>50113001</v>
      </c>
      <c r="F453" s="732" t="s">
        <v>629</v>
      </c>
      <c r="G453" s="731" t="s">
        <v>630</v>
      </c>
      <c r="H453" s="731">
        <v>100610</v>
      </c>
      <c r="I453" s="731">
        <v>610</v>
      </c>
      <c r="J453" s="731" t="s">
        <v>1396</v>
      </c>
      <c r="K453" s="731" t="s">
        <v>1397</v>
      </c>
      <c r="L453" s="734">
        <v>72.42</v>
      </c>
      <c r="M453" s="734">
        <v>65</v>
      </c>
      <c r="N453" s="735">
        <v>4707.3</v>
      </c>
    </row>
    <row r="454" spans="1:14" ht="14.45" customHeight="1" x14ac:dyDescent="0.2">
      <c r="A454" s="729" t="s">
        <v>586</v>
      </c>
      <c r="B454" s="730" t="s">
        <v>587</v>
      </c>
      <c r="C454" s="731" t="s">
        <v>605</v>
      </c>
      <c r="D454" s="732" t="s">
        <v>606</v>
      </c>
      <c r="E454" s="733">
        <v>50113001</v>
      </c>
      <c r="F454" s="732" t="s">
        <v>629</v>
      </c>
      <c r="G454" s="731" t="s">
        <v>630</v>
      </c>
      <c r="H454" s="731">
        <v>100612</v>
      </c>
      <c r="I454" s="731">
        <v>612</v>
      </c>
      <c r="J454" s="731" t="s">
        <v>1398</v>
      </c>
      <c r="K454" s="731" t="s">
        <v>1399</v>
      </c>
      <c r="L454" s="734">
        <v>67.618613861386137</v>
      </c>
      <c r="M454" s="734">
        <v>101</v>
      </c>
      <c r="N454" s="735">
        <v>6829.4800000000005</v>
      </c>
    </row>
    <row r="455" spans="1:14" ht="14.45" customHeight="1" x14ac:dyDescent="0.2">
      <c r="A455" s="729" t="s">
        <v>586</v>
      </c>
      <c r="B455" s="730" t="s">
        <v>587</v>
      </c>
      <c r="C455" s="731" t="s">
        <v>605</v>
      </c>
      <c r="D455" s="732" t="s">
        <v>606</v>
      </c>
      <c r="E455" s="733">
        <v>50113001</v>
      </c>
      <c r="F455" s="732" t="s">
        <v>629</v>
      </c>
      <c r="G455" s="731" t="s">
        <v>630</v>
      </c>
      <c r="H455" s="731">
        <v>171615</v>
      </c>
      <c r="I455" s="731">
        <v>171615</v>
      </c>
      <c r="J455" s="731" t="s">
        <v>1400</v>
      </c>
      <c r="K455" s="731" t="s">
        <v>1401</v>
      </c>
      <c r="L455" s="734">
        <v>212.99283783783784</v>
      </c>
      <c r="M455" s="734">
        <v>74</v>
      </c>
      <c r="N455" s="735">
        <v>15761.470000000001</v>
      </c>
    </row>
    <row r="456" spans="1:14" ht="14.45" customHeight="1" x14ac:dyDescent="0.2">
      <c r="A456" s="729" t="s">
        <v>586</v>
      </c>
      <c r="B456" s="730" t="s">
        <v>587</v>
      </c>
      <c r="C456" s="731" t="s">
        <v>605</v>
      </c>
      <c r="D456" s="732" t="s">
        <v>606</v>
      </c>
      <c r="E456" s="733">
        <v>50113001</v>
      </c>
      <c r="F456" s="732" t="s">
        <v>629</v>
      </c>
      <c r="G456" s="731" t="s">
        <v>630</v>
      </c>
      <c r="H456" s="731">
        <v>171616</v>
      </c>
      <c r="I456" s="731">
        <v>171616</v>
      </c>
      <c r="J456" s="731" t="s">
        <v>1402</v>
      </c>
      <c r="K456" s="731" t="s">
        <v>1403</v>
      </c>
      <c r="L456" s="734">
        <v>223.25386934673369</v>
      </c>
      <c r="M456" s="734">
        <v>199</v>
      </c>
      <c r="N456" s="735">
        <v>44427.520000000004</v>
      </c>
    </row>
    <row r="457" spans="1:14" ht="14.45" customHeight="1" x14ac:dyDescent="0.2">
      <c r="A457" s="729" t="s">
        <v>586</v>
      </c>
      <c r="B457" s="730" t="s">
        <v>587</v>
      </c>
      <c r="C457" s="731" t="s">
        <v>605</v>
      </c>
      <c r="D457" s="732" t="s">
        <v>606</v>
      </c>
      <c r="E457" s="733">
        <v>50113001</v>
      </c>
      <c r="F457" s="732" t="s">
        <v>629</v>
      </c>
      <c r="G457" s="731" t="s">
        <v>630</v>
      </c>
      <c r="H457" s="731">
        <v>395294</v>
      </c>
      <c r="I457" s="731">
        <v>180306</v>
      </c>
      <c r="J457" s="731" t="s">
        <v>1404</v>
      </c>
      <c r="K457" s="731" t="s">
        <v>1405</v>
      </c>
      <c r="L457" s="734">
        <v>204.15137922161583</v>
      </c>
      <c r="M457" s="734">
        <v>203</v>
      </c>
      <c r="N457" s="735">
        <v>41442.729981988014</v>
      </c>
    </row>
    <row r="458" spans="1:14" ht="14.45" customHeight="1" x14ac:dyDescent="0.2">
      <c r="A458" s="729" t="s">
        <v>586</v>
      </c>
      <c r="B458" s="730" t="s">
        <v>587</v>
      </c>
      <c r="C458" s="731" t="s">
        <v>605</v>
      </c>
      <c r="D458" s="732" t="s">
        <v>606</v>
      </c>
      <c r="E458" s="733">
        <v>50113001</v>
      </c>
      <c r="F458" s="732" t="s">
        <v>629</v>
      </c>
      <c r="G458" s="731" t="s">
        <v>656</v>
      </c>
      <c r="H458" s="731">
        <v>189664</v>
      </c>
      <c r="I458" s="731">
        <v>189664</v>
      </c>
      <c r="J458" s="731" t="s">
        <v>1406</v>
      </c>
      <c r="K458" s="731" t="s">
        <v>1407</v>
      </c>
      <c r="L458" s="734">
        <v>257.51000000000005</v>
      </c>
      <c r="M458" s="734">
        <v>1</v>
      </c>
      <c r="N458" s="735">
        <v>257.51000000000005</v>
      </c>
    </row>
    <row r="459" spans="1:14" ht="14.45" customHeight="1" x14ac:dyDescent="0.2">
      <c r="A459" s="729" t="s">
        <v>586</v>
      </c>
      <c r="B459" s="730" t="s">
        <v>587</v>
      </c>
      <c r="C459" s="731" t="s">
        <v>605</v>
      </c>
      <c r="D459" s="732" t="s">
        <v>606</v>
      </c>
      <c r="E459" s="733">
        <v>50113001</v>
      </c>
      <c r="F459" s="732" t="s">
        <v>629</v>
      </c>
      <c r="G459" s="731" t="s">
        <v>329</v>
      </c>
      <c r="H459" s="731">
        <v>219632</v>
      </c>
      <c r="I459" s="731">
        <v>219632</v>
      </c>
      <c r="J459" s="731" t="s">
        <v>1408</v>
      </c>
      <c r="K459" s="731" t="s">
        <v>1409</v>
      </c>
      <c r="L459" s="734">
        <v>72.22</v>
      </c>
      <c r="M459" s="734">
        <v>1</v>
      </c>
      <c r="N459" s="735">
        <v>72.22</v>
      </c>
    </row>
    <row r="460" spans="1:14" ht="14.45" customHeight="1" x14ac:dyDescent="0.2">
      <c r="A460" s="729" t="s">
        <v>586</v>
      </c>
      <c r="B460" s="730" t="s">
        <v>587</v>
      </c>
      <c r="C460" s="731" t="s">
        <v>605</v>
      </c>
      <c r="D460" s="732" t="s">
        <v>606</v>
      </c>
      <c r="E460" s="733">
        <v>50113001</v>
      </c>
      <c r="F460" s="732" t="s">
        <v>629</v>
      </c>
      <c r="G460" s="731" t="s">
        <v>630</v>
      </c>
      <c r="H460" s="731">
        <v>184360</v>
      </c>
      <c r="I460" s="731">
        <v>84360</v>
      </c>
      <c r="J460" s="731" t="s">
        <v>1410</v>
      </c>
      <c r="K460" s="731" t="s">
        <v>1411</v>
      </c>
      <c r="L460" s="734">
        <v>149.49999999999997</v>
      </c>
      <c r="M460" s="734">
        <v>2</v>
      </c>
      <c r="N460" s="735">
        <v>298.99999999999994</v>
      </c>
    </row>
    <row r="461" spans="1:14" ht="14.45" customHeight="1" x14ac:dyDescent="0.2">
      <c r="A461" s="729" t="s">
        <v>586</v>
      </c>
      <c r="B461" s="730" t="s">
        <v>587</v>
      </c>
      <c r="C461" s="731" t="s">
        <v>605</v>
      </c>
      <c r="D461" s="732" t="s">
        <v>606</v>
      </c>
      <c r="E461" s="733">
        <v>50113001</v>
      </c>
      <c r="F461" s="732" t="s">
        <v>629</v>
      </c>
      <c r="G461" s="731" t="s">
        <v>630</v>
      </c>
      <c r="H461" s="731">
        <v>104380</v>
      </c>
      <c r="I461" s="731">
        <v>4380</v>
      </c>
      <c r="J461" s="731" t="s">
        <v>1412</v>
      </c>
      <c r="K461" s="731" t="s">
        <v>1413</v>
      </c>
      <c r="L461" s="734">
        <v>355.78</v>
      </c>
      <c r="M461" s="734">
        <v>2</v>
      </c>
      <c r="N461" s="735">
        <v>711.56</v>
      </c>
    </row>
    <row r="462" spans="1:14" ht="14.45" customHeight="1" x14ac:dyDescent="0.2">
      <c r="A462" s="729" t="s">
        <v>586</v>
      </c>
      <c r="B462" s="730" t="s">
        <v>587</v>
      </c>
      <c r="C462" s="731" t="s">
        <v>605</v>
      </c>
      <c r="D462" s="732" t="s">
        <v>606</v>
      </c>
      <c r="E462" s="733">
        <v>50113001</v>
      </c>
      <c r="F462" s="732" t="s">
        <v>629</v>
      </c>
      <c r="G462" s="731" t="s">
        <v>630</v>
      </c>
      <c r="H462" s="731">
        <v>172034</v>
      </c>
      <c r="I462" s="731">
        <v>172034</v>
      </c>
      <c r="J462" s="731" t="s">
        <v>1414</v>
      </c>
      <c r="K462" s="731" t="s">
        <v>1415</v>
      </c>
      <c r="L462" s="734">
        <v>23.290000000000003</v>
      </c>
      <c r="M462" s="734">
        <v>5</v>
      </c>
      <c r="N462" s="735">
        <v>116.45000000000002</v>
      </c>
    </row>
    <row r="463" spans="1:14" ht="14.45" customHeight="1" x14ac:dyDescent="0.2">
      <c r="A463" s="729" t="s">
        <v>586</v>
      </c>
      <c r="B463" s="730" t="s">
        <v>587</v>
      </c>
      <c r="C463" s="731" t="s">
        <v>605</v>
      </c>
      <c r="D463" s="732" t="s">
        <v>606</v>
      </c>
      <c r="E463" s="733">
        <v>50113001</v>
      </c>
      <c r="F463" s="732" t="s">
        <v>629</v>
      </c>
      <c r="G463" s="731" t="s">
        <v>630</v>
      </c>
      <c r="H463" s="731">
        <v>188415</v>
      </c>
      <c r="I463" s="731">
        <v>188415</v>
      </c>
      <c r="J463" s="731" t="s">
        <v>1416</v>
      </c>
      <c r="K463" s="731" t="s">
        <v>1417</v>
      </c>
      <c r="L463" s="734">
        <v>92.570000000000007</v>
      </c>
      <c r="M463" s="734">
        <v>1</v>
      </c>
      <c r="N463" s="735">
        <v>92.570000000000007</v>
      </c>
    </row>
    <row r="464" spans="1:14" ht="14.45" customHeight="1" x14ac:dyDescent="0.2">
      <c r="A464" s="729" t="s">
        <v>586</v>
      </c>
      <c r="B464" s="730" t="s">
        <v>587</v>
      </c>
      <c r="C464" s="731" t="s">
        <v>605</v>
      </c>
      <c r="D464" s="732" t="s">
        <v>606</v>
      </c>
      <c r="E464" s="733">
        <v>50113001</v>
      </c>
      <c r="F464" s="732" t="s">
        <v>629</v>
      </c>
      <c r="G464" s="731" t="s">
        <v>630</v>
      </c>
      <c r="H464" s="731">
        <v>846846</v>
      </c>
      <c r="I464" s="731">
        <v>0</v>
      </c>
      <c r="J464" s="731" t="s">
        <v>1418</v>
      </c>
      <c r="K464" s="731" t="s">
        <v>329</v>
      </c>
      <c r="L464" s="734">
        <v>43.1</v>
      </c>
      <c r="M464" s="734">
        <v>4</v>
      </c>
      <c r="N464" s="735">
        <v>172.4</v>
      </c>
    </row>
    <row r="465" spans="1:14" ht="14.45" customHeight="1" x14ac:dyDescent="0.2">
      <c r="A465" s="729" t="s">
        <v>586</v>
      </c>
      <c r="B465" s="730" t="s">
        <v>587</v>
      </c>
      <c r="C465" s="731" t="s">
        <v>605</v>
      </c>
      <c r="D465" s="732" t="s">
        <v>606</v>
      </c>
      <c r="E465" s="733">
        <v>50113001</v>
      </c>
      <c r="F465" s="732" t="s">
        <v>629</v>
      </c>
      <c r="G465" s="731" t="s">
        <v>630</v>
      </c>
      <c r="H465" s="731">
        <v>990345</v>
      </c>
      <c r="I465" s="731">
        <v>0</v>
      </c>
      <c r="J465" s="731" t="s">
        <v>1419</v>
      </c>
      <c r="K465" s="731" t="s">
        <v>329</v>
      </c>
      <c r="L465" s="734">
        <v>79.02</v>
      </c>
      <c r="M465" s="734">
        <v>16</v>
      </c>
      <c r="N465" s="735">
        <v>1264.32</v>
      </c>
    </row>
    <row r="466" spans="1:14" ht="14.45" customHeight="1" x14ac:dyDescent="0.2">
      <c r="A466" s="729" t="s">
        <v>586</v>
      </c>
      <c r="B466" s="730" t="s">
        <v>587</v>
      </c>
      <c r="C466" s="731" t="s">
        <v>605</v>
      </c>
      <c r="D466" s="732" t="s">
        <v>606</v>
      </c>
      <c r="E466" s="733">
        <v>50113001</v>
      </c>
      <c r="F466" s="732" t="s">
        <v>629</v>
      </c>
      <c r="G466" s="731" t="s">
        <v>630</v>
      </c>
      <c r="H466" s="731">
        <v>175025</v>
      </c>
      <c r="I466" s="731">
        <v>75025</v>
      </c>
      <c r="J466" s="731" t="s">
        <v>1420</v>
      </c>
      <c r="K466" s="731" t="s">
        <v>1421</v>
      </c>
      <c r="L466" s="734">
        <v>75.819999999999979</v>
      </c>
      <c r="M466" s="734">
        <v>1</v>
      </c>
      <c r="N466" s="735">
        <v>75.819999999999979</v>
      </c>
    </row>
    <row r="467" spans="1:14" ht="14.45" customHeight="1" x14ac:dyDescent="0.2">
      <c r="A467" s="729" t="s">
        <v>586</v>
      </c>
      <c r="B467" s="730" t="s">
        <v>587</v>
      </c>
      <c r="C467" s="731" t="s">
        <v>605</v>
      </c>
      <c r="D467" s="732" t="s">
        <v>606</v>
      </c>
      <c r="E467" s="733">
        <v>50113001</v>
      </c>
      <c r="F467" s="732" t="s">
        <v>629</v>
      </c>
      <c r="G467" s="731" t="s">
        <v>630</v>
      </c>
      <c r="H467" s="731">
        <v>100616</v>
      </c>
      <c r="I467" s="731">
        <v>616</v>
      </c>
      <c r="J467" s="731" t="s">
        <v>1420</v>
      </c>
      <c r="K467" s="731" t="s">
        <v>1422</v>
      </c>
      <c r="L467" s="734">
        <v>125.23154929577466</v>
      </c>
      <c r="M467" s="734">
        <v>71</v>
      </c>
      <c r="N467" s="735">
        <v>8891.44</v>
      </c>
    </row>
    <row r="468" spans="1:14" ht="14.45" customHeight="1" x14ac:dyDescent="0.2">
      <c r="A468" s="729" t="s">
        <v>586</v>
      </c>
      <c r="B468" s="730" t="s">
        <v>587</v>
      </c>
      <c r="C468" s="731" t="s">
        <v>605</v>
      </c>
      <c r="D468" s="732" t="s">
        <v>606</v>
      </c>
      <c r="E468" s="733">
        <v>50113001</v>
      </c>
      <c r="F468" s="732" t="s">
        <v>629</v>
      </c>
      <c r="G468" s="731" t="s">
        <v>630</v>
      </c>
      <c r="H468" s="731">
        <v>848632</v>
      </c>
      <c r="I468" s="731">
        <v>125315</v>
      </c>
      <c r="J468" s="731" t="s">
        <v>1423</v>
      </c>
      <c r="K468" s="731" t="s">
        <v>1424</v>
      </c>
      <c r="L468" s="734">
        <v>58.149999999999991</v>
      </c>
      <c r="M468" s="734">
        <v>198</v>
      </c>
      <c r="N468" s="735">
        <v>11513.699999999999</v>
      </c>
    </row>
    <row r="469" spans="1:14" ht="14.45" customHeight="1" x14ac:dyDescent="0.2">
      <c r="A469" s="729" t="s">
        <v>586</v>
      </c>
      <c r="B469" s="730" t="s">
        <v>587</v>
      </c>
      <c r="C469" s="731" t="s">
        <v>605</v>
      </c>
      <c r="D469" s="732" t="s">
        <v>606</v>
      </c>
      <c r="E469" s="733">
        <v>50113001</v>
      </c>
      <c r="F469" s="732" t="s">
        <v>629</v>
      </c>
      <c r="G469" s="731" t="s">
        <v>630</v>
      </c>
      <c r="H469" s="731">
        <v>148578</v>
      </c>
      <c r="I469" s="731">
        <v>48578</v>
      </c>
      <c r="J469" s="731" t="s">
        <v>1423</v>
      </c>
      <c r="K469" s="731" t="s">
        <v>1425</v>
      </c>
      <c r="L469" s="734">
        <v>54.92</v>
      </c>
      <c r="M469" s="734">
        <v>14</v>
      </c>
      <c r="N469" s="735">
        <v>768.88</v>
      </c>
    </row>
    <row r="470" spans="1:14" ht="14.45" customHeight="1" x14ac:dyDescent="0.2">
      <c r="A470" s="729" t="s">
        <v>586</v>
      </c>
      <c r="B470" s="730" t="s">
        <v>587</v>
      </c>
      <c r="C470" s="731" t="s">
        <v>605</v>
      </c>
      <c r="D470" s="732" t="s">
        <v>606</v>
      </c>
      <c r="E470" s="733">
        <v>50113001</v>
      </c>
      <c r="F470" s="732" t="s">
        <v>629</v>
      </c>
      <c r="G470" s="731" t="s">
        <v>630</v>
      </c>
      <c r="H470" s="731">
        <v>502519</v>
      </c>
      <c r="I470" s="731">
        <v>9999999</v>
      </c>
      <c r="J470" s="731" t="s">
        <v>1426</v>
      </c>
      <c r="K470" s="731" t="s">
        <v>1424</v>
      </c>
      <c r="L470" s="734">
        <v>242</v>
      </c>
      <c r="M470" s="734">
        <v>15</v>
      </c>
      <c r="N470" s="735">
        <v>3630</v>
      </c>
    </row>
    <row r="471" spans="1:14" ht="14.45" customHeight="1" x14ac:dyDescent="0.2">
      <c r="A471" s="729" t="s">
        <v>586</v>
      </c>
      <c r="B471" s="730" t="s">
        <v>587</v>
      </c>
      <c r="C471" s="731" t="s">
        <v>605</v>
      </c>
      <c r="D471" s="732" t="s">
        <v>606</v>
      </c>
      <c r="E471" s="733">
        <v>50113001</v>
      </c>
      <c r="F471" s="732" t="s">
        <v>629</v>
      </c>
      <c r="G471" s="731" t="s">
        <v>656</v>
      </c>
      <c r="H471" s="731">
        <v>187788</v>
      </c>
      <c r="I471" s="731">
        <v>187788</v>
      </c>
      <c r="J471" s="731" t="s">
        <v>1427</v>
      </c>
      <c r="K471" s="731" t="s">
        <v>1296</v>
      </c>
      <c r="L471" s="734">
        <v>80.89</v>
      </c>
      <c r="M471" s="734">
        <v>1</v>
      </c>
      <c r="N471" s="735">
        <v>80.89</v>
      </c>
    </row>
    <row r="472" spans="1:14" ht="14.45" customHeight="1" x14ac:dyDescent="0.2">
      <c r="A472" s="729" t="s">
        <v>586</v>
      </c>
      <c r="B472" s="730" t="s">
        <v>587</v>
      </c>
      <c r="C472" s="731" t="s">
        <v>605</v>
      </c>
      <c r="D472" s="732" t="s">
        <v>606</v>
      </c>
      <c r="E472" s="733">
        <v>50113001</v>
      </c>
      <c r="F472" s="732" t="s">
        <v>629</v>
      </c>
      <c r="G472" s="731" t="s">
        <v>630</v>
      </c>
      <c r="H472" s="731">
        <v>191836</v>
      </c>
      <c r="I472" s="731">
        <v>91836</v>
      </c>
      <c r="J472" s="731" t="s">
        <v>1428</v>
      </c>
      <c r="K472" s="731" t="s">
        <v>1429</v>
      </c>
      <c r="L472" s="734">
        <v>44.678749999999994</v>
      </c>
      <c r="M472" s="734">
        <v>8</v>
      </c>
      <c r="N472" s="735">
        <v>357.42999999999995</v>
      </c>
    </row>
    <row r="473" spans="1:14" ht="14.45" customHeight="1" x14ac:dyDescent="0.2">
      <c r="A473" s="729" t="s">
        <v>586</v>
      </c>
      <c r="B473" s="730" t="s">
        <v>587</v>
      </c>
      <c r="C473" s="731" t="s">
        <v>605</v>
      </c>
      <c r="D473" s="732" t="s">
        <v>606</v>
      </c>
      <c r="E473" s="733">
        <v>50113001</v>
      </c>
      <c r="F473" s="732" t="s">
        <v>629</v>
      </c>
      <c r="G473" s="731" t="s">
        <v>630</v>
      </c>
      <c r="H473" s="731">
        <v>226000</v>
      </c>
      <c r="I473" s="731">
        <v>226000</v>
      </c>
      <c r="J473" s="731" t="s">
        <v>1430</v>
      </c>
      <c r="K473" s="731" t="s">
        <v>1431</v>
      </c>
      <c r="L473" s="734">
        <v>346.32000000000005</v>
      </c>
      <c r="M473" s="734">
        <v>21</v>
      </c>
      <c r="N473" s="735">
        <v>7272.7200000000012</v>
      </c>
    </row>
    <row r="474" spans="1:14" ht="14.45" customHeight="1" x14ac:dyDescent="0.2">
      <c r="A474" s="729" t="s">
        <v>586</v>
      </c>
      <c r="B474" s="730" t="s">
        <v>587</v>
      </c>
      <c r="C474" s="731" t="s">
        <v>605</v>
      </c>
      <c r="D474" s="732" t="s">
        <v>606</v>
      </c>
      <c r="E474" s="733">
        <v>50113001</v>
      </c>
      <c r="F474" s="732" t="s">
        <v>629</v>
      </c>
      <c r="G474" s="731" t="s">
        <v>630</v>
      </c>
      <c r="H474" s="731">
        <v>242203</v>
      </c>
      <c r="I474" s="731">
        <v>242203</v>
      </c>
      <c r="J474" s="731" t="s">
        <v>1432</v>
      </c>
      <c r="K474" s="731" t="s">
        <v>1433</v>
      </c>
      <c r="L474" s="734">
        <v>102.97178571428572</v>
      </c>
      <c r="M474" s="734">
        <v>56</v>
      </c>
      <c r="N474" s="735">
        <v>5766.42</v>
      </c>
    </row>
    <row r="475" spans="1:14" ht="14.45" customHeight="1" x14ac:dyDescent="0.2">
      <c r="A475" s="729" t="s">
        <v>586</v>
      </c>
      <c r="B475" s="730" t="s">
        <v>587</v>
      </c>
      <c r="C475" s="731" t="s">
        <v>605</v>
      </c>
      <c r="D475" s="732" t="s">
        <v>606</v>
      </c>
      <c r="E475" s="733">
        <v>50113001</v>
      </c>
      <c r="F475" s="732" t="s">
        <v>629</v>
      </c>
      <c r="G475" s="731" t="s">
        <v>630</v>
      </c>
      <c r="H475" s="731">
        <v>234225</v>
      </c>
      <c r="I475" s="731">
        <v>234225</v>
      </c>
      <c r="J475" s="731" t="s">
        <v>1434</v>
      </c>
      <c r="K475" s="731" t="s">
        <v>1435</v>
      </c>
      <c r="L475" s="734">
        <v>290.06</v>
      </c>
      <c r="M475" s="734">
        <v>3</v>
      </c>
      <c r="N475" s="735">
        <v>870.18000000000006</v>
      </c>
    </row>
    <row r="476" spans="1:14" ht="14.45" customHeight="1" x14ac:dyDescent="0.2">
      <c r="A476" s="729" t="s">
        <v>586</v>
      </c>
      <c r="B476" s="730" t="s">
        <v>587</v>
      </c>
      <c r="C476" s="731" t="s">
        <v>605</v>
      </c>
      <c r="D476" s="732" t="s">
        <v>606</v>
      </c>
      <c r="E476" s="733">
        <v>50113001</v>
      </c>
      <c r="F476" s="732" t="s">
        <v>629</v>
      </c>
      <c r="G476" s="731" t="s">
        <v>630</v>
      </c>
      <c r="H476" s="731">
        <v>215851</v>
      </c>
      <c r="I476" s="731">
        <v>215851</v>
      </c>
      <c r="J476" s="731" t="s">
        <v>1436</v>
      </c>
      <c r="K476" s="731" t="s">
        <v>1437</v>
      </c>
      <c r="L476" s="734">
        <v>290.05900000000003</v>
      </c>
      <c r="M476" s="734">
        <v>1</v>
      </c>
      <c r="N476" s="735">
        <v>290.05900000000003</v>
      </c>
    </row>
    <row r="477" spans="1:14" ht="14.45" customHeight="1" x14ac:dyDescent="0.2">
      <c r="A477" s="729" t="s">
        <v>586</v>
      </c>
      <c r="B477" s="730" t="s">
        <v>587</v>
      </c>
      <c r="C477" s="731" t="s">
        <v>605</v>
      </c>
      <c r="D477" s="732" t="s">
        <v>606</v>
      </c>
      <c r="E477" s="733">
        <v>50113001</v>
      </c>
      <c r="F477" s="732" t="s">
        <v>629</v>
      </c>
      <c r="G477" s="731" t="s">
        <v>630</v>
      </c>
      <c r="H477" s="731">
        <v>190973</v>
      </c>
      <c r="I477" s="731">
        <v>190973</v>
      </c>
      <c r="J477" s="731" t="s">
        <v>1438</v>
      </c>
      <c r="K477" s="731" t="s">
        <v>829</v>
      </c>
      <c r="L477" s="734">
        <v>224.37</v>
      </c>
      <c r="M477" s="734">
        <v>2</v>
      </c>
      <c r="N477" s="735">
        <v>448.74</v>
      </c>
    </row>
    <row r="478" spans="1:14" ht="14.45" customHeight="1" x14ac:dyDescent="0.2">
      <c r="A478" s="729" t="s">
        <v>586</v>
      </c>
      <c r="B478" s="730" t="s">
        <v>587</v>
      </c>
      <c r="C478" s="731" t="s">
        <v>605</v>
      </c>
      <c r="D478" s="732" t="s">
        <v>606</v>
      </c>
      <c r="E478" s="733">
        <v>50113001</v>
      </c>
      <c r="F478" s="732" t="s">
        <v>629</v>
      </c>
      <c r="G478" s="731" t="s">
        <v>630</v>
      </c>
      <c r="H478" s="731">
        <v>190968</v>
      </c>
      <c r="I478" s="731">
        <v>190968</v>
      </c>
      <c r="J478" s="731" t="s">
        <v>1439</v>
      </c>
      <c r="K478" s="731" t="s">
        <v>829</v>
      </c>
      <c r="L478" s="734">
        <v>195.81</v>
      </c>
      <c r="M478" s="734">
        <v>1</v>
      </c>
      <c r="N478" s="735">
        <v>195.81</v>
      </c>
    </row>
    <row r="479" spans="1:14" ht="14.45" customHeight="1" x14ac:dyDescent="0.2">
      <c r="A479" s="729" t="s">
        <v>586</v>
      </c>
      <c r="B479" s="730" t="s">
        <v>587</v>
      </c>
      <c r="C479" s="731" t="s">
        <v>605</v>
      </c>
      <c r="D479" s="732" t="s">
        <v>606</v>
      </c>
      <c r="E479" s="733">
        <v>50113001</v>
      </c>
      <c r="F479" s="732" t="s">
        <v>629</v>
      </c>
      <c r="G479" s="731" t="s">
        <v>630</v>
      </c>
      <c r="H479" s="731">
        <v>190970</v>
      </c>
      <c r="I479" s="731">
        <v>190970</v>
      </c>
      <c r="J479" s="731" t="s">
        <v>1439</v>
      </c>
      <c r="K479" s="731" t="s">
        <v>1301</v>
      </c>
      <c r="L479" s="734">
        <v>545.79999999999995</v>
      </c>
      <c r="M479" s="734">
        <v>1</v>
      </c>
      <c r="N479" s="735">
        <v>545.79999999999995</v>
      </c>
    </row>
    <row r="480" spans="1:14" ht="14.45" customHeight="1" x14ac:dyDescent="0.2">
      <c r="A480" s="729" t="s">
        <v>586</v>
      </c>
      <c r="B480" s="730" t="s">
        <v>587</v>
      </c>
      <c r="C480" s="731" t="s">
        <v>605</v>
      </c>
      <c r="D480" s="732" t="s">
        <v>606</v>
      </c>
      <c r="E480" s="733">
        <v>50113001</v>
      </c>
      <c r="F480" s="732" t="s">
        <v>629</v>
      </c>
      <c r="G480" s="731" t="s">
        <v>630</v>
      </c>
      <c r="H480" s="731">
        <v>190958</v>
      </c>
      <c r="I480" s="731">
        <v>190958</v>
      </c>
      <c r="J480" s="731" t="s">
        <v>1440</v>
      </c>
      <c r="K480" s="731" t="s">
        <v>829</v>
      </c>
      <c r="L480" s="734">
        <v>140.72</v>
      </c>
      <c r="M480" s="734">
        <v>1</v>
      </c>
      <c r="N480" s="735">
        <v>140.72</v>
      </c>
    </row>
    <row r="481" spans="1:14" ht="14.45" customHeight="1" x14ac:dyDescent="0.2">
      <c r="A481" s="729" t="s">
        <v>586</v>
      </c>
      <c r="B481" s="730" t="s">
        <v>587</v>
      </c>
      <c r="C481" s="731" t="s">
        <v>605</v>
      </c>
      <c r="D481" s="732" t="s">
        <v>606</v>
      </c>
      <c r="E481" s="733">
        <v>50113001</v>
      </c>
      <c r="F481" s="732" t="s">
        <v>629</v>
      </c>
      <c r="G481" s="731" t="s">
        <v>630</v>
      </c>
      <c r="H481" s="731">
        <v>154094</v>
      </c>
      <c r="I481" s="731">
        <v>54094</v>
      </c>
      <c r="J481" s="731" t="s">
        <v>1441</v>
      </c>
      <c r="K481" s="731" t="s">
        <v>1442</v>
      </c>
      <c r="L481" s="734">
        <v>93.469999999999985</v>
      </c>
      <c r="M481" s="734">
        <v>2</v>
      </c>
      <c r="N481" s="735">
        <v>186.93999999999997</v>
      </c>
    </row>
    <row r="482" spans="1:14" ht="14.45" customHeight="1" x14ac:dyDescent="0.2">
      <c r="A482" s="729" t="s">
        <v>586</v>
      </c>
      <c r="B482" s="730" t="s">
        <v>587</v>
      </c>
      <c r="C482" s="731" t="s">
        <v>605</v>
      </c>
      <c r="D482" s="732" t="s">
        <v>606</v>
      </c>
      <c r="E482" s="733">
        <v>50113001</v>
      </c>
      <c r="F482" s="732" t="s">
        <v>629</v>
      </c>
      <c r="G482" s="731" t="s">
        <v>630</v>
      </c>
      <c r="H482" s="731">
        <v>169251</v>
      </c>
      <c r="I482" s="731">
        <v>169251</v>
      </c>
      <c r="J482" s="731" t="s">
        <v>1443</v>
      </c>
      <c r="K482" s="731" t="s">
        <v>1444</v>
      </c>
      <c r="L482" s="734">
        <v>61.549999999999962</v>
      </c>
      <c r="M482" s="734">
        <v>1</v>
      </c>
      <c r="N482" s="735">
        <v>61.549999999999962</v>
      </c>
    </row>
    <row r="483" spans="1:14" ht="14.45" customHeight="1" x14ac:dyDescent="0.2">
      <c r="A483" s="729" t="s">
        <v>586</v>
      </c>
      <c r="B483" s="730" t="s">
        <v>587</v>
      </c>
      <c r="C483" s="731" t="s">
        <v>605</v>
      </c>
      <c r="D483" s="732" t="s">
        <v>606</v>
      </c>
      <c r="E483" s="733">
        <v>50113001</v>
      </c>
      <c r="F483" s="732" t="s">
        <v>629</v>
      </c>
      <c r="G483" s="731" t="s">
        <v>656</v>
      </c>
      <c r="H483" s="731">
        <v>174700</v>
      </c>
      <c r="I483" s="731">
        <v>174700</v>
      </c>
      <c r="J483" s="731" t="s">
        <v>1445</v>
      </c>
      <c r="K483" s="731" t="s">
        <v>925</v>
      </c>
      <c r="L483" s="734">
        <v>723.18</v>
      </c>
      <c r="M483" s="734">
        <v>1</v>
      </c>
      <c r="N483" s="735">
        <v>723.18</v>
      </c>
    </row>
    <row r="484" spans="1:14" ht="14.45" customHeight="1" x14ac:dyDescent="0.2">
      <c r="A484" s="729" t="s">
        <v>586</v>
      </c>
      <c r="B484" s="730" t="s">
        <v>587</v>
      </c>
      <c r="C484" s="731" t="s">
        <v>605</v>
      </c>
      <c r="D484" s="732" t="s">
        <v>606</v>
      </c>
      <c r="E484" s="733">
        <v>50113001</v>
      </c>
      <c r="F484" s="732" t="s">
        <v>629</v>
      </c>
      <c r="G484" s="731" t="s">
        <v>656</v>
      </c>
      <c r="H484" s="731">
        <v>150316</v>
      </c>
      <c r="I484" s="731">
        <v>50316</v>
      </c>
      <c r="J484" s="731" t="s">
        <v>1446</v>
      </c>
      <c r="K484" s="731" t="s">
        <v>688</v>
      </c>
      <c r="L484" s="734">
        <v>40.83</v>
      </c>
      <c r="M484" s="734">
        <v>2</v>
      </c>
      <c r="N484" s="735">
        <v>81.66</v>
      </c>
    </row>
    <row r="485" spans="1:14" ht="14.45" customHeight="1" x14ac:dyDescent="0.2">
      <c r="A485" s="729" t="s">
        <v>586</v>
      </c>
      <c r="B485" s="730" t="s">
        <v>587</v>
      </c>
      <c r="C485" s="731" t="s">
        <v>605</v>
      </c>
      <c r="D485" s="732" t="s">
        <v>606</v>
      </c>
      <c r="E485" s="733">
        <v>50113001</v>
      </c>
      <c r="F485" s="732" t="s">
        <v>629</v>
      </c>
      <c r="G485" s="731" t="s">
        <v>656</v>
      </c>
      <c r="H485" s="731">
        <v>850551</v>
      </c>
      <c r="I485" s="731">
        <v>167859</v>
      </c>
      <c r="J485" s="731" t="s">
        <v>1447</v>
      </c>
      <c r="K485" s="731" t="s">
        <v>839</v>
      </c>
      <c r="L485" s="734">
        <v>176.91</v>
      </c>
      <c r="M485" s="734">
        <v>1</v>
      </c>
      <c r="N485" s="735">
        <v>176.91</v>
      </c>
    </row>
    <row r="486" spans="1:14" ht="14.45" customHeight="1" x14ac:dyDescent="0.2">
      <c r="A486" s="729" t="s">
        <v>586</v>
      </c>
      <c r="B486" s="730" t="s">
        <v>587</v>
      </c>
      <c r="C486" s="731" t="s">
        <v>605</v>
      </c>
      <c r="D486" s="732" t="s">
        <v>606</v>
      </c>
      <c r="E486" s="733">
        <v>50113001</v>
      </c>
      <c r="F486" s="732" t="s">
        <v>629</v>
      </c>
      <c r="G486" s="731" t="s">
        <v>630</v>
      </c>
      <c r="H486" s="731">
        <v>225993</v>
      </c>
      <c r="I486" s="731">
        <v>225993</v>
      </c>
      <c r="J486" s="731" t="s">
        <v>1448</v>
      </c>
      <c r="K486" s="731" t="s">
        <v>1449</v>
      </c>
      <c r="L486" s="734">
        <v>237.7</v>
      </c>
      <c r="M486" s="734">
        <v>1</v>
      </c>
      <c r="N486" s="735">
        <v>237.7</v>
      </c>
    </row>
    <row r="487" spans="1:14" ht="14.45" customHeight="1" x14ac:dyDescent="0.2">
      <c r="A487" s="729" t="s">
        <v>586</v>
      </c>
      <c r="B487" s="730" t="s">
        <v>587</v>
      </c>
      <c r="C487" s="731" t="s">
        <v>605</v>
      </c>
      <c r="D487" s="732" t="s">
        <v>606</v>
      </c>
      <c r="E487" s="733">
        <v>50113001</v>
      </c>
      <c r="F487" s="732" t="s">
        <v>629</v>
      </c>
      <c r="G487" s="731" t="s">
        <v>630</v>
      </c>
      <c r="H487" s="731">
        <v>197782</v>
      </c>
      <c r="I487" s="731">
        <v>197782</v>
      </c>
      <c r="J487" s="731" t="s">
        <v>1450</v>
      </c>
      <c r="K487" s="731" t="s">
        <v>1451</v>
      </c>
      <c r="L487" s="734">
        <v>355.26</v>
      </c>
      <c r="M487" s="734">
        <v>1</v>
      </c>
      <c r="N487" s="735">
        <v>355.26</v>
      </c>
    </row>
    <row r="488" spans="1:14" ht="14.45" customHeight="1" x14ac:dyDescent="0.2">
      <c r="A488" s="729" t="s">
        <v>586</v>
      </c>
      <c r="B488" s="730" t="s">
        <v>587</v>
      </c>
      <c r="C488" s="731" t="s">
        <v>605</v>
      </c>
      <c r="D488" s="732" t="s">
        <v>606</v>
      </c>
      <c r="E488" s="733">
        <v>50113001</v>
      </c>
      <c r="F488" s="732" t="s">
        <v>629</v>
      </c>
      <c r="G488" s="731" t="s">
        <v>630</v>
      </c>
      <c r="H488" s="731">
        <v>113808</v>
      </c>
      <c r="I488" s="731">
        <v>13808</v>
      </c>
      <c r="J488" s="731" t="s">
        <v>1452</v>
      </c>
      <c r="K488" s="731" t="s">
        <v>1453</v>
      </c>
      <c r="L488" s="734">
        <v>600.14999999999986</v>
      </c>
      <c r="M488" s="734">
        <v>1</v>
      </c>
      <c r="N488" s="735">
        <v>600.14999999999986</v>
      </c>
    </row>
    <row r="489" spans="1:14" ht="14.45" customHeight="1" x14ac:dyDescent="0.2">
      <c r="A489" s="729" t="s">
        <v>586</v>
      </c>
      <c r="B489" s="730" t="s">
        <v>587</v>
      </c>
      <c r="C489" s="731" t="s">
        <v>605</v>
      </c>
      <c r="D489" s="732" t="s">
        <v>606</v>
      </c>
      <c r="E489" s="733">
        <v>50113001</v>
      </c>
      <c r="F489" s="732" t="s">
        <v>629</v>
      </c>
      <c r="G489" s="731" t="s">
        <v>630</v>
      </c>
      <c r="H489" s="731">
        <v>161954</v>
      </c>
      <c r="I489" s="731">
        <v>161954</v>
      </c>
      <c r="J489" s="731" t="s">
        <v>1454</v>
      </c>
      <c r="K489" s="731" t="s">
        <v>1455</v>
      </c>
      <c r="L489" s="734">
        <v>144.20000000000002</v>
      </c>
      <c r="M489" s="734">
        <v>1</v>
      </c>
      <c r="N489" s="735">
        <v>144.20000000000002</v>
      </c>
    </row>
    <row r="490" spans="1:14" ht="14.45" customHeight="1" x14ac:dyDescent="0.2">
      <c r="A490" s="729" t="s">
        <v>586</v>
      </c>
      <c r="B490" s="730" t="s">
        <v>587</v>
      </c>
      <c r="C490" s="731" t="s">
        <v>605</v>
      </c>
      <c r="D490" s="732" t="s">
        <v>606</v>
      </c>
      <c r="E490" s="733">
        <v>50113001</v>
      </c>
      <c r="F490" s="732" t="s">
        <v>629</v>
      </c>
      <c r="G490" s="731" t="s">
        <v>630</v>
      </c>
      <c r="H490" s="731">
        <v>236893</v>
      </c>
      <c r="I490" s="731">
        <v>236893</v>
      </c>
      <c r="J490" s="731" t="s">
        <v>1456</v>
      </c>
      <c r="K490" s="731" t="s">
        <v>1457</v>
      </c>
      <c r="L490" s="734">
        <v>8431.8754921411128</v>
      </c>
      <c r="M490" s="734">
        <v>20</v>
      </c>
      <c r="N490" s="735">
        <v>168637.50984282224</v>
      </c>
    </row>
    <row r="491" spans="1:14" ht="14.45" customHeight="1" x14ac:dyDescent="0.2">
      <c r="A491" s="729" t="s">
        <v>586</v>
      </c>
      <c r="B491" s="730" t="s">
        <v>587</v>
      </c>
      <c r="C491" s="731" t="s">
        <v>605</v>
      </c>
      <c r="D491" s="732" t="s">
        <v>606</v>
      </c>
      <c r="E491" s="733">
        <v>50113001</v>
      </c>
      <c r="F491" s="732" t="s">
        <v>629</v>
      </c>
      <c r="G491" s="731" t="s">
        <v>630</v>
      </c>
      <c r="H491" s="731">
        <v>249656</v>
      </c>
      <c r="I491" s="731">
        <v>249656</v>
      </c>
      <c r="J491" s="731" t="s">
        <v>671</v>
      </c>
      <c r="K491" s="731" t="s">
        <v>672</v>
      </c>
      <c r="L491" s="734">
        <v>9969.5038816366668</v>
      </c>
      <c r="M491" s="734">
        <v>205</v>
      </c>
      <c r="N491" s="735">
        <v>2043748.2957355168</v>
      </c>
    </row>
    <row r="492" spans="1:14" ht="14.45" customHeight="1" x14ac:dyDescent="0.2">
      <c r="A492" s="729" t="s">
        <v>586</v>
      </c>
      <c r="B492" s="730" t="s">
        <v>587</v>
      </c>
      <c r="C492" s="731" t="s">
        <v>605</v>
      </c>
      <c r="D492" s="732" t="s">
        <v>606</v>
      </c>
      <c r="E492" s="733">
        <v>50113001</v>
      </c>
      <c r="F492" s="732" t="s">
        <v>629</v>
      </c>
      <c r="G492" s="731" t="s">
        <v>656</v>
      </c>
      <c r="H492" s="731">
        <v>233735</v>
      </c>
      <c r="I492" s="731">
        <v>233735</v>
      </c>
      <c r="J492" s="731" t="s">
        <v>1458</v>
      </c>
      <c r="K492" s="731" t="s">
        <v>1459</v>
      </c>
      <c r="L492" s="734">
        <v>301.44000000000005</v>
      </c>
      <c r="M492" s="734">
        <v>1</v>
      </c>
      <c r="N492" s="735">
        <v>301.44000000000005</v>
      </c>
    </row>
    <row r="493" spans="1:14" ht="14.45" customHeight="1" x14ac:dyDescent="0.2">
      <c r="A493" s="729" t="s">
        <v>586</v>
      </c>
      <c r="B493" s="730" t="s">
        <v>587</v>
      </c>
      <c r="C493" s="731" t="s">
        <v>605</v>
      </c>
      <c r="D493" s="732" t="s">
        <v>606</v>
      </c>
      <c r="E493" s="733">
        <v>50113001</v>
      </c>
      <c r="F493" s="732" t="s">
        <v>629</v>
      </c>
      <c r="G493" s="731" t="s">
        <v>630</v>
      </c>
      <c r="H493" s="731">
        <v>17991</v>
      </c>
      <c r="I493" s="731">
        <v>17991</v>
      </c>
      <c r="J493" s="731" t="s">
        <v>1460</v>
      </c>
      <c r="K493" s="731" t="s">
        <v>716</v>
      </c>
      <c r="L493" s="734">
        <v>1090.3399999999999</v>
      </c>
      <c r="M493" s="734">
        <v>2</v>
      </c>
      <c r="N493" s="735">
        <v>2180.6799999999998</v>
      </c>
    </row>
    <row r="494" spans="1:14" ht="14.45" customHeight="1" x14ac:dyDescent="0.2">
      <c r="A494" s="729" t="s">
        <v>586</v>
      </c>
      <c r="B494" s="730" t="s">
        <v>587</v>
      </c>
      <c r="C494" s="731" t="s">
        <v>605</v>
      </c>
      <c r="D494" s="732" t="s">
        <v>606</v>
      </c>
      <c r="E494" s="733">
        <v>50113001</v>
      </c>
      <c r="F494" s="732" t="s">
        <v>629</v>
      </c>
      <c r="G494" s="731" t="s">
        <v>656</v>
      </c>
      <c r="H494" s="731">
        <v>237705</v>
      </c>
      <c r="I494" s="731">
        <v>237705</v>
      </c>
      <c r="J494" s="731" t="s">
        <v>1461</v>
      </c>
      <c r="K494" s="731" t="s">
        <v>1462</v>
      </c>
      <c r="L494" s="734">
        <v>81.099999999999994</v>
      </c>
      <c r="M494" s="734">
        <v>73</v>
      </c>
      <c r="N494" s="735">
        <v>5920.2999999999993</v>
      </c>
    </row>
    <row r="495" spans="1:14" ht="14.45" customHeight="1" x14ac:dyDescent="0.2">
      <c r="A495" s="729" t="s">
        <v>586</v>
      </c>
      <c r="B495" s="730" t="s">
        <v>587</v>
      </c>
      <c r="C495" s="731" t="s">
        <v>605</v>
      </c>
      <c r="D495" s="732" t="s">
        <v>606</v>
      </c>
      <c r="E495" s="733">
        <v>50113001</v>
      </c>
      <c r="F495" s="732" t="s">
        <v>629</v>
      </c>
      <c r="G495" s="731" t="s">
        <v>656</v>
      </c>
      <c r="H495" s="731">
        <v>231956</v>
      </c>
      <c r="I495" s="731">
        <v>231956</v>
      </c>
      <c r="J495" s="731" t="s">
        <v>1463</v>
      </c>
      <c r="K495" s="731" t="s">
        <v>1464</v>
      </c>
      <c r="L495" s="734">
        <v>49.760000000000005</v>
      </c>
      <c r="M495" s="734">
        <v>5</v>
      </c>
      <c r="N495" s="735">
        <v>248.8</v>
      </c>
    </row>
    <row r="496" spans="1:14" ht="14.45" customHeight="1" x14ac:dyDescent="0.2">
      <c r="A496" s="729" t="s">
        <v>586</v>
      </c>
      <c r="B496" s="730" t="s">
        <v>587</v>
      </c>
      <c r="C496" s="731" t="s">
        <v>605</v>
      </c>
      <c r="D496" s="732" t="s">
        <v>606</v>
      </c>
      <c r="E496" s="733">
        <v>50113001</v>
      </c>
      <c r="F496" s="732" t="s">
        <v>629</v>
      </c>
      <c r="G496" s="731" t="s">
        <v>630</v>
      </c>
      <c r="H496" s="731">
        <v>146755</v>
      </c>
      <c r="I496" s="731">
        <v>46755</v>
      </c>
      <c r="J496" s="731" t="s">
        <v>1465</v>
      </c>
      <c r="K496" s="731" t="s">
        <v>1466</v>
      </c>
      <c r="L496" s="734">
        <v>72.609999999999985</v>
      </c>
      <c r="M496" s="734">
        <v>1</v>
      </c>
      <c r="N496" s="735">
        <v>72.609999999999985</v>
      </c>
    </row>
    <row r="497" spans="1:14" ht="14.45" customHeight="1" x14ac:dyDescent="0.2">
      <c r="A497" s="729" t="s">
        <v>586</v>
      </c>
      <c r="B497" s="730" t="s">
        <v>587</v>
      </c>
      <c r="C497" s="731" t="s">
        <v>605</v>
      </c>
      <c r="D497" s="732" t="s">
        <v>606</v>
      </c>
      <c r="E497" s="733">
        <v>50113001</v>
      </c>
      <c r="F497" s="732" t="s">
        <v>629</v>
      </c>
      <c r="G497" s="731" t="s">
        <v>630</v>
      </c>
      <c r="H497" s="731">
        <v>221884</v>
      </c>
      <c r="I497" s="731">
        <v>221884</v>
      </c>
      <c r="J497" s="731" t="s">
        <v>1467</v>
      </c>
      <c r="K497" s="731" t="s">
        <v>1468</v>
      </c>
      <c r="L497" s="734">
        <v>1980</v>
      </c>
      <c r="M497" s="734">
        <v>9</v>
      </c>
      <c r="N497" s="735">
        <v>17820</v>
      </c>
    </row>
    <row r="498" spans="1:14" ht="14.45" customHeight="1" x14ac:dyDescent="0.2">
      <c r="A498" s="729" t="s">
        <v>586</v>
      </c>
      <c r="B498" s="730" t="s">
        <v>587</v>
      </c>
      <c r="C498" s="731" t="s">
        <v>605</v>
      </c>
      <c r="D498" s="732" t="s">
        <v>606</v>
      </c>
      <c r="E498" s="733">
        <v>50113001</v>
      </c>
      <c r="F498" s="732" t="s">
        <v>629</v>
      </c>
      <c r="G498" s="731" t="s">
        <v>630</v>
      </c>
      <c r="H498" s="731">
        <v>184785</v>
      </c>
      <c r="I498" s="731">
        <v>84785</v>
      </c>
      <c r="J498" s="731" t="s">
        <v>1469</v>
      </c>
      <c r="K498" s="731" t="s">
        <v>1470</v>
      </c>
      <c r="L498" s="734">
        <v>192.73999782607763</v>
      </c>
      <c r="M498" s="734">
        <v>110</v>
      </c>
      <c r="N498" s="735">
        <v>21201.399760868539</v>
      </c>
    </row>
    <row r="499" spans="1:14" ht="14.45" customHeight="1" x14ac:dyDescent="0.2">
      <c r="A499" s="729" t="s">
        <v>586</v>
      </c>
      <c r="B499" s="730" t="s">
        <v>587</v>
      </c>
      <c r="C499" s="731" t="s">
        <v>605</v>
      </c>
      <c r="D499" s="732" t="s">
        <v>606</v>
      </c>
      <c r="E499" s="733">
        <v>50113001</v>
      </c>
      <c r="F499" s="732" t="s">
        <v>629</v>
      </c>
      <c r="G499" s="731" t="s">
        <v>630</v>
      </c>
      <c r="H499" s="731">
        <v>840155</v>
      </c>
      <c r="I499" s="731">
        <v>0</v>
      </c>
      <c r="J499" s="731" t="s">
        <v>1471</v>
      </c>
      <c r="K499" s="731" t="s">
        <v>329</v>
      </c>
      <c r="L499" s="734">
        <v>66.260000000000005</v>
      </c>
      <c r="M499" s="734">
        <v>10</v>
      </c>
      <c r="N499" s="735">
        <v>662.6</v>
      </c>
    </row>
    <row r="500" spans="1:14" ht="14.45" customHeight="1" x14ac:dyDescent="0.2">
      <c r="A500" s="729" t="s">
        <v>586</v>
      </c>
      <c r="B500" s="730" t="s">
        <v>587</v>
      </c>
      <c r="C500" s="731" t="s">
        <v>605</v>
      </c>
      <c r="D500" s="732" t="s">
        <v>606</v>
      </c>
      <c r="E500" s="733">
        <v>50113001</v>
      </c>
      <c r="F500" s="732" t="s">
        <v>629</v>
      </c>
      <c r="G500" s="731" t="s">
        <v>630</v>
      </c>
      <c r="H500" s="731">
        <v>840333</v>
      </c>
      <c r="I500" s="731">
        <v>0</v>
      </c>
      <c r="J500" s="731" t="s">
        <v>1472</v>
      </c>
      <c r="K500" s="731" t="s">
        <v>329</v>
      </c>
      <c r="L500" s="734">
        <v>25.07</v>
      </c>
      <c r="M500" s="734">
        <v>18</v>
      </c>
      <c r="N500" s="735">
        <v>451.26</v>
      </c>
    </row>
    <row r="501" spans="1:14" ht="14.45" customHeight="1" x14ac:dyDescent="0.2">
      <c r="A501" s="729" t="s">
        <v>586</v>
      </c>
      <c r="B501" s="730" t="s">
        <v>587</v>
      </c>
      <c r="C501" s="731" t="s">
        <v>605</v>
      </c>
      <c r="D501" s="732" t="s">
        <v>606</v>
      </c>
      <c r="E501" s="733">
        <v>50113001</v>
      </c>
      <c r="F501" s="732" t="s">
        <v>629</v>
      </c>
      <c r="G501" s="731" t="s">
        <v>630</v>
      </c>
      <c r="H501" s="731">
        <v>142595</v>
      </c>
      <c r="I501" s="731">
        <v>42595</v>
      </c>
      <c r="J501" s="731" t="s">
        <v>1473</v>
      </c>
      <c r="K501" s="731" t="s">
        <v>1250</v>
      </c>
      <c r="L501" s="734">
        <v>638</v>
      </c>
      <c r="M501" s="734">
        <v>22</v>
      </c>
      <c r="N501" s="735">
        <v>14036</v>
      </c>
    </row>
    <row r="502" spans="1:14" ht="14.45" customHeight="1" x14ac:dyDescent="0.2">
      <c r="A502" s="729" t="s">
        <v>586</v>
      </c>
      <c r="B502" s="730" t="s">
        <v>587</v>
      </c>
      <c r="C502" s="731" t="s">
        <v>605</v>
      </c>
      <c r="D502" s="732" t="s">
        <v>606</v>
      </c>
      <c r="E502" s="733">
        <v>50113001</v>
      </c>
      <c r="F502" s="732" t="s">
        <v>629</v>
      </c>
      <c r="G502" s="731" t="s">
        <v>630</v>
      </c>
      <c r="H502" s="731">
        <v>100643</v>
      </c>
      <c r="I502" s="731">
        <v>643</v>
      </c>
      <c r="J502" s="731" t="s">
        <v>1474</v>
      </c>
      <c r="K502" s="731" t="s">
        <v>1475</v>
      </c>
      <c r="L502" s="734">
        <v>63.328571428571422</v>
      </c>
      <c r="M502" s="734">
        <v>14</v>
      </c>
      <c r="N502" s="735">
        <v>886.59999999999991</v>
      </c>
    </row>
    <row r="503" spans="1:14" ht="14.45" customHeight="1" x14ac:dyDescent="0.2">
      <c r="A503" s="729" t="s">
        <v>586</v>
      </c>
      <c r="B503" s="730" t="s">
        <v>587</v>
      </c>
      <c r="C503" s="731" t="s">
        <v>605</v>
      </c>
      <c r="D503" s="732" t="s">
        <v>606</v>
      </c>
      <c r="E503" s="733">
        <v>50113001</v>
      </c>
      <c r="F503" s="732" t="s">
        <v>629</v>
      </c>
      <c r="G503" s="731" t="s">
        <v>630</v>
      </c>
      <c r="H503" s="731">
        <v>199826</v>
      </c>
      <c r="I503" s="731">
        <v>99826</v>
      </c>
      <c r="J503" s="731" t="s">
        <v>1476</v>
      </c>
      <c r="K503" s="731" t="s">
        <v>1477</v>
      </c>
      <c r="L503" s="734">
        <v>236.72177419354838</v>
      </c>
      <c r="M503" s="734">
        <v>124</v>
      </c>
      <c r="N503" s="735">
        <v>29353.5</v>
      </c>
    </row>
    <row r="504" spans="1:14" ht="14.45" customHeight="1" x14ac:dyDescent="0.2">
      <c r="A504" s="729" t="s">
        <v>586</v>
      </c>
      <c r="B504" s="730" t="s">
        <v>587</v>
      </c>
      <c r="C504" s="731" t="s">
        <v>605</v>
      </c>
      <c r="D504" s="732" t="s">
        <v>606</v>
      </c>
      <c r="E504" s="733">
        <v>50113001</v>
      </c>
      <c r="F504" s="732" t="s">
        <v>629</v>
      </c>
      <c r="G504" s="731" t="s">
        <v>630</v>
      </c>
      <c r="H504" s="731">
        <v>199814</v>
      </c>
      <c r="I504" s="731">
        <v>99814</v>
      </c>
      <c r="J504" s="731" t="s">
        <v>1476</v>
      </c>
      <c r="K504" s="731" t="s">
        <v>1478</v>
      </c>
      <c r="L504" s="734">
        <v>321.20000000000005</v>
      </c>
      <c r="M504" s="734">
        <v>13</v>
      </c>
      <c r="N504" s="735">
        <v>4175.6000000000004</v>
      </c>
    </row>
    <row r="505" spans="1:14" ht="14.45" customHeight="1" x14ac:dyDescent="0.2">
      <c r="A505" s="729" t="s">
        <v>586</v>
      </c>
      <c r="B505" s="730" t="s">
        <v>587</v>
      </c>
      <c r="C505" s="731" t="s">
        <v>605</v>
      </c>
      <c r="D505" s="732" t="s">
        <v>606</v>
      </c>
      <c r="E505" s="733">
        <v>50113001</v>
      </c>
      <c r="F505" s="732" t="s">
        <v>629</v>
      </c>
      <c r="G505" s="731" t="s">
        <v>630</v>
      </c>
      <c r="H505" s="731">
        <v>840813</v>
      </c>
      <c r="I505" s="731">
        <v>135844</v>
      </c>
      <c r="J505" s="731" t="s">
        <v>1479</v>
      </c>
      <c r="K505" s="731" t="s">
        <v>1480</v>
      </c>
      <c r="L505" s="734">
        <v>2198.6799999999998</v>
      </c>
      <c r="M505" s="734">
        <v>1</v>
      </c>
      <c r="N505" s="735">
        <v>2198.6799999999998</v>
      </c>
    </row>
    <row r="506" spans="1:14" ht="14.45" customHeight="1" x14ac:dyDescent="0.2">
      <c r="A506" s="729" t="s">
        <v>586</v>
      </c>
      <c r="B506" s="730" t="s">
        <v>587</v>
      </c>
      <c r="C506" s="731" t="s">
        <v>605</v>
      </c>
      <c r="D506" s="732" t="s">
        <v>606</v>
      </c>
      <c r="E506" s="733">
        <v>50113001</v>
      </c>
      <c r="F506" s="732" t="s">
        <v>629</v>
      </c>
      <c r="G506" s="731" t="s">
        <v>630</v>
      </c>
      <c r="H506" s="731">
        <v>148673</v>
      </c>
      <c r="I506" s="731">
        <v>148673</v>
      </c>
      <c r="J506" s="731" t="s">
        <v>1481</v>
      </c>
      <c r="K506" s="731" t="s">
        <v>747</v>
      </c>
      <c r="L506" s="734">
        <v>146.12</v>
      </c>
      <c r="M506" s="734">
        <v>2</v>
      </c>
      <c r="N506" s="735">
        <v>292.24</v>
      </c>
    </row>
    <row r="507" spans="1:14" ht="14.45" customHeight="1" x14ac:dyDescent="0.2">
      <c r="A507" s="729" t="s">
        <v>586</v>
      </c>
      <c r="B507" s="730" t="s">
        <v>587</v>
      </c>
      <c r="C507" s="731" t="s">
        <v>605</v>
      </c>
      <c r="D507" s="732" t="s">
        <v>606</v>
      </c>
      <c r="E507" s="733">
        <v>50113001</v>
      </c>
      <c r="F507" s="732" t="s">
        <v>629</v>
      </c>
      <c r="G507" s="731" t="s">
        <v>630</v>
      </c>
      <c r="H507" s="731">
        <v>148675</v>
      </c>
      <c r="I507" s="731">
        <v>148675</v>
      </c>
      <c r="J507" s="731" t="s">
        <v>1481</v>
      </c>
      <c r="K507" s="731" t="s">
        <v>1482</v>
      </c>
      <c r="L507" s="734">
        <v>243.73</v>
      </c>
      <c r="M507" s="734">
        <v>1</v>
      </c>
      <c r="N507" s="735">
        <v>243.73</v>
      </c>
    </row>
    <row r="508" spans="1:14" ht="14.45" customHeight="1" x14ac:dyDescent="0.2">
      <c r="A508" s="729" t="s">
        <v>586</v>
      </c>
      <c r="B508" s="730" t="s">
        <v>587</v>
      </c>
      <c r="C508" s="731" t="s">
        <v>605</v>
      </c>
      <c r="D508" s="732" t="s">
        <v>606</v>
      </c>
      <c r="E508" s="733">
        <v>50113001</v>
      </c>
      <c r="F508" s="732" t="s">
        <v>629</v>
      </c>
      <c r="G508" s="731" t="s">
        <v>329</v>
      </c>
      <c r="H508" s="731">
        <v>158892</v>
      </c>
      <c r="I508" s="731">
        <v>58892</v>
      </c>
      <c r="J508" s="731" t="s">
        <v>1483</v>
      </c>
      <c r="K508" s="731" t="s">
        <v>1484</v>
      </c>
      <c r="L508" s="734">
        <v>339.85</v>
      </c>
      <c r="M508" s="734">
        <v>1</v>
      </c>
      <c r="N508" s="735">
        <v>339.85</v>
      </c>
    </row>
    <row r="509" spans="1:14" ht="14.45" customHeight="1" x14ac:dyDescent="0.2">
      <c r="A509" s="729" t="s">
        <v>586</v>
      </c>
      <c r="B509" s="730" t="s">
        <v>587</v>
      </c>
      <c r="C509" s="731" t="s">
        <v>605</v>
      </c>
      <c r="D509" s="732" t="s">
        <v>606</v>
      </c>
      <c r="E509" s="733">
        <v>50113001</v>
      </c>
      <c r="F509" s="732" t="s">
        <v>629</v>
      </c>
      <c r="G509" s="731" t="s">
        <v>630</v>
      </c>
      <c r="H509" s="731">
        <v>201608</v>
      </c>
      <c r="I509" s="731">
        <v>201608</v>
      </c>
      <c r="J509" s="731" t="s">
        <v>1485</v>
      </c>
      <c r="K509" s="731" t="s">
        <v>1486</v>
      </c>
      <c r="L509" s="734">
        <v>36.099999999999994</v>
      </c>
      <c r="M509" s="734">
        <v>1</v>
      </c>
      <c r="N509" s="735">
        <v>36.099999999999994</v>
      </c>
    </row>
    <row r="510" spans="1:14" ht="14.45" customHeight="1" x14ac:dyDescent="0.2">
      <c r="A510" s="729" t="s">
        <v>586</v>
      </c>
      <c r="B510" s="730" t="s">
        <v>587</v>
      </c>
      <c r="C510" s="731" t="s">
        <v>605</v>
      </c>
      <c r="D510" s="732" t="s">
        <v>606</v>
      </c>
      <c r="E510" s="733">
        <v>50113001</v>
      </c>
      <c r="F510" s="732" t="s">
        <v>629</v>
      </c>
      <c r="G510" s="731" t="s">
        <v>630</v>
      </c>
      <c r="H510" s="731">
        <v>117926</v>
      </c>
      <c r="I510" s="731">
        <v>201609</v>
      </c>
      <c r="J510" s="731" t="s">
        <v>1485</v>
      </c>
      <c r="K510" s="731" t="s">
        <v>1487</v>
      </c>
      <c r="L510" s="734">
        <v>44.85</v>
      </c>
      <c r="M510" s="734">
        <v>4</v>
      </c>
      <c r="N510" s="735">
        <v>179.4</v>
      </c>
    </row>
    <row r="511" spans="1:14" ht="14.45" customHeight="1" x14ac:dyDescent="0.2">
      <c r="A511" s="729" t="s">
        <v>586</v>
      </c>
      <c r="B511" s="730" t="s">
        <v>587</v>
      </c>
      <c r="C511" s="731" t="s">
        <v>605</v>
      </c>
      <c r="D511" s="732" t="s">
        <v>606</v>
      </c>
      <c r="E511" s="733">
        <v>50113001</v>
      </c>
      <c r="F511" s="732" t="s">
        <v>629</v>
      </c>
      <c r="G511" s="731" t="s">
        <v>656</v>
      </c>
      <c r="H511" s="731">
        <v>500570</v>
      </c>
      <c r="I511" s="731">
        <v>500570</v>
      </c>
      <c r="J511" s="731" t="s">
        <v>1488</v>
      </c>
      <c r="K511" s="731" t="s">
        <v>1489</v>
      </c>
      <c r="L511" s="734">
        <v>533.57700000000011</v>
      </c>
      <c r="M511" s="734">
        <v>1</v>
      </c>
      <c r="N511" s="735">
        <v>533.57700000000011</v>
      </c>
    </row>
    <row r="512" spans="1:14" ht="14.45" customHeight="1" x14ac:dyDescent="0.2">
      <c r="A512" s="729" t="s">
        <v>586</v>
      </c>
      <c r="B512" s="730" t="s">
        <v>587</v>
      </c>
      <c r="C512" s="731" t="s">
        <v>605</v>
      </c>
      <c r="D512" s="732" t="s">
        <v>606</v>
      </c>
      <c r="E512" s="733">
        <v>50113001</v>
      </c>
      <c r="F512" s="732" t="s">
        <v>629</v>
      </c>
      <c r="G512" s="731" t="s">
        <v>630</v>
      </c>
      <c r="H512" s="731">
        <v>848455</v>
      </c>
      <c r="I512" s="731">
        <v>199997</v>
      </c>
      <c r="J512" s="731" t="s">
        <v>1490</v>
      </c>
      <c r="K512" s="731" t="s">
        <v>1491</v>
      </c>
      <c r="L512" s="734">
        <v>1125.3399999999999</v>
      </c>
      <c r="M512" s="734">
        <v>1</v>
      </c>
      <c r="N512" s="735">
        <v>1125.3399999999999</v>
      </c>
    </row>
    <row r="513" spans="1:14" ht="14.45" customHeight="1" x14ac:dyDescent="0.2">
      <c r="A513" s="729" t="s">
        <v>586</v>
      </c>
      <c r="B513" s="730" t="s">
        <v>587</v>
      </c>
      <c r="C513" s="731" t="s">
        <v>605</v>
      </c>
      <c r="D513" s="732" t="s">
        <v>606</v>
      </c>
      <c r="E513" s="733">
        <v>50113001</v>
      </c>
      <c r="F513" s="732" t="s">
        <v>629</v>
      </c>
      <c r="G513" s="731" t="s">
        <v>656</v>
      </c>
      <c r="H513" s="731">
        <v>166030</v>
      </c>
      <c r="I513" s="731">
        <v>66030</v>
      </c>
      <c r="J513" s="731" t="s">
        <v>1492</v>
      </c>
      <c r="K513" s="731" t="s">
        <v>1493</v>
      </c>
      <c r="L513" s="734">
        <v>29.99</v>
      </c>
      <c r="M513" s="734">
        <v>1</v>
      </c>
      <c r="N513" s="735">
        <v>29.99</v>
      </c>
    </row>
    <row r="514" spans="1:14" ht="14.45" customHeight="1" x14ac:dyDescent="0.2">
      <c r="A514" s="729" t="s">
        <v>586</v>
      </c>
      <c r="B514" s="730" t="s">
        <v>587</v>
      </c>
      <c r="C514" s="731" t="s">
        <v>605</v>
      </c>
      <c r="D514" s="732" t="s">
        <v>606</v>
      </c>
      <c r="E514" s="733">
        <v>50113001</v>
      </c>
      <c r="F514" s="732" t="s">
        <v>629</v>
      </c>
      <c r="G514" s="731" t="s">
        <v>656</v>
      </c>
      <c r="H514" s="731">
        <v>153950</v>
      </c>
      <c r="I514" s="731">
        <v>53950</v>
      </c>
      <c r="J514" s="731" t="s">
        <v>1494</v>
      </c>
      <c r="K514" s="731" t="s">
        <v>1495</v>
      </c>
      <c r="L514" s="734">
        <v>91.43</v>
      </c>
      <c r="M514" s="734">
        <v>1</v>
      </c>
      <c r="N514" s="735">
        <v>91.43</v>
      </c>
    </row>
    <row r="515" spans="1:14" ht="14.45" customHeight="1" x14ac:dyDescent="0.2">
      <c r="A515" s="729" t="s">
        <v>586</v>
      </c>
      <c r="B515" s="730" t="s">
        <v>587</v>
      </c>
      <c r="C515" s="731" t="s">
        <v>605</v>
      </c>
      <c r="D515" s="732" t="s">
        <v>606</v>
      </c>
      <c r="E515" s="733">
        <v>50113001</v>
      </c>
      <c r="F515" s="732" t="s">
        <v>629</v>
      </c>
      <c r="G515" s="731" t="s">
        <v>656</v>
      </c>
      <c r="H515" s="731">
        <v>233366</v>
      </c>
      <c r="I515" s="731">
        <v>233366</v>
      </c>
      <c r="J515" s="731" t="s">
        <v>1496</v>
      </c>
      <c r="K515" s="731" t="s">
        <v>1497</v>
      </c>
      <c r="L515" s="734">
        <v>45.527142857142863</v>
      </c>
      <c r="M515" s="734">
        <v>7</v>
      </c>
      <c r="N515" s="735">
        <v>318.69000000000005</v>
      </c>
    </row>
    <row r="516" spans="1:14" ht="14.45" customHeight="1" x14ac:dyDescent="0.2">
      <c r="A516" s="729" t="s">
        <v>586</v>
      </c>
      <c r="B516" s="730" t="s">
        <v>587</v>
      </c>
      <c r="C516" s="731" t="s">
        <v>605</v>
      </c>
      <c r="D516" s="732" t="s">
        <v>606</v>
      </c>
      <c r="E516" s="733">
        <v>50113001</v>
      </c>
      <c r="F516" s="732" t="s">
        <v>629</v>
      </c>
      <c r="G516" s="731" t="s">
        <v>656</v>
      </c>
      <c r="H516" s="731">
        <v>233360</v>
      </c>
      <c r="I516" s="731">
        <v>233360</v>
      </c>
      <c r="J516" s="731" t="s">
        <v>1496</v>
      </c>
      <c r="K516" s="731" t="s">
        <v>1498</v>
      </c>
      <c r="L516" s="734">
        <v>21.985999999999997</v>
      </c>
      <c r="M516" s="734">
        <v>5</v>
      </c>
      <c r="N516" s="735">
        <v>109.92999999999999</v>
      </c>
    </row>
    <row r="517" spans="1:14" ht="14.45" customHeight="1" x14ac:dyDescent="0.2">
      <c r="A517" s="729" t="s">
        <v>586</v>
      </c>
      <c r="B517" s="730" t="s">
        <v>587</v>
      </c>
      <c r="C517" s="731" t="s">
        <v>605</v>
      </c>
      <c r="D517" s="732" t="s">
        <v>606</v>
      </c>
      <c r="E517" s="733">
        <v>50113001</v>
      </c>
      <c r="F517" s="732" t="s">
        <v>629</v>
      </c>
      <c r="G517" s="731" t="s">
        <v>630</v>
      </c>
      <c r="H517" s="731">
        <v>208357</v>
      </c>
      <c r="I517" s="731">
        <v>208357</v>
      </c>
      <c r="J517" s="731" t="s">
        <v>1499</v>
      </c>
      <c r="K517" s="731" t="s">
        <v>1500</v>
      </c>
      <c r="L517" s="734">
        <v>193.39999999999998</v>
      </c>
      <c r="M517" s="734">
        <v>2</v>
      </c>
      <c r="N517" s="735">
        <v>386.79999999999995</v>
      </c>
    </row>
    <row r="518" spans="1:14" ht="14.45" customHeight="1" x14ac:dyDescent="0.2">
      <c r="A518" s="729" t="s">
        <v>586</v>
      </c>
      <c r="B518" s="730" t="s">
        <v>587</v>
      </c>
      <c r="C518" s="731" t="s">
        <v>605</v>
      </c>
      <c r="D518" s="732" t="s">
        <v>606</v>
      </c>
      <c r="E518" s="733">
        <v>50113001</v>
      </c>
      <c r="F518" s="732" t="s">
        <v>629</v>
      </c>
      <c r="G518" s="731" t="s">
        <v>630</v>
      </c>
      <c r="H518" s="731">
        <v>125919</v>
      </c>
      <c r="I518" s="731">
        <v>25919</v>
      </c>
      <c r="J518" s="731" t="s">
        <v>1501</v>
      </c>
      <c r="K518" s="731" t="s">
        <v>1502</v>
      </c>
      <c r="L518" s="734">
        <v>188.72</v>
      </c>
      <c r="M518" s="734">
        <v>1</v>
      </c>
      <c r="N518" s="735">
        <v>188.72</v>
      </c>
    </row>
    <row r="519" spans="1:14" ht="14.45" customHeight="1" x14ac:dyDescent="0.2">
      <c r="A519" s="729" t="s">
        <v>586</v>
      </c>
      <c r="B519" s="730" t="s">
        <v>587</v>
      </c>
      <c r="C519" s="731" t="s">
        <v>605</v>
      </c>
      <c r="D519" s="732" t="s">
        <v>606</v>
      </c>
      <c r="E519" s="733">
        <v>50113001</v>
      </c>
      <c r="F519" s="732" t="s">
        <v>629</v>
      </c>
      <c r="G519" s="731" t="s">
        <v>630</v>
      </c>
      <c r="H519" s="731">
        <v>848770</v>
      </c>
      <c r="I519" s="731">
        <v>155685</v>
      </c>
      <c r="J519" s="731" t="s">
        <v>1503</v>
      </c>
      <c r="K519" s="731" t="s">
        <v>1497</v>
      </c>
      <c r="L519" s="734">
        <v>140.86000000000001</v>
      </c>
      <c r="M519" s="734">
        <v>1</v>
      </c>
      <c r="N519" s="735">
        <v>140.86000000000001</v>
      </c>
    </row>
    <row r="520" spans="1:14" ht="14.45" customHeight="1" x14ac:dyDescent="0.2">
      <c r="A520" s="729" t="s">
        <v>586</v>
      </c>
      <c r="B520" s="730" t="s">
        <v>587</v>
      </c>
      <c r="C520" s="731" t="s">
        <v>605</v>
      </c>
      <c r="D520" s="732" t="s">
        <v>606</v>
      </c>
      <c r="E520" s="733">
        <v>50113002</v>
      </c>
      <c r="F520" s="732" t="s">
        <v>1504</v>
      </c>
      <c r="G520" s="731" t="s">
        <v>630</v>
      </c>
      <c r="H520" s="731">
        <v>195947</v>
      </c>
      <c r="I520" s="731">
        <v>95947</v>
      </c>
      <c r="J520" s="731" t="s">
        <v>1505</v>
      </c>
      <c r="K520" s="731" t="s">
        <v>1506</v>
      </c>
      <c r="L520" s="734">
        <v>2496.8199999999997</v>
      </c>
      <c r="M520" s="734">
        <v>10</v>
      </c>
      <c r="N520" s="735">
        <v>24968.199999999997</v>
      </c>
    </row>
    <row r="521" spans="1:14" ht="14.45" customHeight="1" x14ac:dyDescent="0.2">
      <c r="A521" s="729" t="s">
        <v>586</v>
      </c>
      <c r="B521" s="730" t="s">
        <v>587</v>
      </c>
      <c r="C521" s="731" t="s">
        <v>605</v>
      </c>
      <c r="D521" s="732" t="s">
        <v>606</v>
      </c>
      <c r="E521" s="733">
        <v>50113002</v>
      </c>
      <c r="F521" s="732" t="s">
        <v>1504</v>
      </c>
      <c r="G521" s="731" t="s">
        <v>630</v>
      </c>
      <c r="H521" s="731">
        <v>149415</v>
      </c>
      <c r="I521" s="731">
        <v>49415</v>
      </c>
      <c r="J521" s="731" t="s">
        <v>1507</v>
      </c>
      <c r="K521" s="731" t="s">
        <v>1100</v>
      </c>
      <c r="L521" s="734">
        <v>1728.2500000000005</v>
      </c>
      <c r="M521" s="734">
        <v>9</v>
      </c>
      <c r="N521" s="735">
        <v>15554.250000000004</v>
      </c>
    </row>
    <row r="522" spans="1:14" ht="14.45" customHeight="1" x14ac:dyDescent="0.2">
      <c r="A522" s="729" t="s">
        <v>586</v>
      </c>
      <c r="B522" s="730" t="s">
        <v>587</v>
      </c>
      <c r="C522" s="731" t="s">
        <v>605</v>
      </c>
      <c r="D522" s="732" t="s">
        <v>606</v>
      </c>
      <c r="E522" s="733">
        <v>50113002</v>
      </c>
      <c r="F522" s="732" t="s">
        <v>1504</v>
      </c>
      <c r="G522" s="731" t="s">
        <v>630</v>
      </c>
      <c r="H522" s="731">
        <v>396914</v>
      </c>
      <c r="I522" s="731">
        <v>52301</v>
      </c>
      <c r="J522" s="731" t="s">
        <v>1508</v>
      </c>
      <c r="K522" s="731" t="s">
        <v>1509</v>
      </c>
      <c r="L522" s="734">
        <v>2221.34</v>
      </c>
      <c r="M522" s="734">
        <v>9</v>
      </c>
      <c r="N522" s="735">
        <v>19992.060000000001</v>
      </c>
    </row>
    <row r="523" spans="1:14" ht="14.45" customHeight="1" x14ac:dyDescent="0.2">
      <c r="A523" s="729" t="s">
        <v>586</v>
      </c>
      <c r="B523" s="730" t="s">
        <v>587</v>
      </c>
      <c r="C523" s="731" t="s">
        <v>605</v>
      </c>
      <c r="D523" s="732" t="s">
        <v>606</v>
      </c>
      <c r="E523" s="733">
        <v>50113002</v>
      </c>
      <c r="F523" s="732" t="s">
        <v>1504</v>
      </c>
      <c r="G523" s="731" t="s">
        <v>630</v>
      </c>
      <c r="H523" s="731">
        <v>397297</v>
      </c>
      <c r="I523" s="731">
        <v>192101</v>
      </c>
      <c r="J523" s="731" t="s">
        <v>1510</v>
      </c>
      <c r="K523" s="731" t="s">
        <v>1511</v>
      </c>
      <c r="L523" s="734">
        <v>1671.92</v>
      </c>
      <c r="M523" s="734">
        <v>2</v>
      </c>
      <c r="N523" s="735">
        <v>3343.84</v>
      </c>
    </row>
    <row r="524" spans="1:14" ht="14.45" customHeight="1" x14ac:dyDescent="0.2">
      <c r="A524" s="729" t="s">
        <v>586</v>
      </c>
      <c r="B524" s="730" t="s">
        <v>587</v>
      </c>
      <c r="C524" s="731" t="s">
        <v>605</v>
      </c>
      <c r="D524" s="732" t="s">
        <v>606</v>
      </c>
      <c r="E524" s="733">
        <v>50113002</v>
      </c>
      <c r="F524" s="732" t="s">
        <v>1504</v>
      </c>
      <c r="G524" s="731" t="s">
        <v>630</v>
      </c>
      <c r="H524" s="731">
        <v>142003</v>
      </c>
      <c r="I524" s="731">
        <v>142003</v>
      </c>
      <c r="J524" s="731" t="s">
        <v>1512</v>
      </c>
      <c r="K524" s="731" t="s">
        <v>1100</v>
      </c>
      <c r="L524" s="734">
        <v>3751</v>
      </c>
      <c r="M524" s="734">
        <v>26.2</v>
      </c>
      <c r="N524" s="735">
        <v>98276.2</v>
      </c>
    </row>
    <row r="525" spans="1:14" ht="14.45" customHeight="1" x14ac:dyDescent="0.2">
      <c r="A525" s="729" t="s">
        <v>586</v>
      </c>
      <c r="B525" s="730" t="s">
        <v>587</v>
      </c>
      <c r="C525" s="731" t="s">
        <v>605</v>
      </c>
      <c r="D525" s="732" t="s">
        <v>606</v>
      </c>
      <c r="E525" s="733">
        <v>50113002</v>
      </c>
      <c r="F525" s="732" t="s">
        <v>1504</v>
      </c>
      <c r="G525" s="731" t="s">
        <v>630</v>
      </c>
      <c r="H525" s="731">
        <v>58629</v>
      </c>
      <c r="I525" s="731">
        <v>58629</v>
      </c>
      <c r="J525" s="731" t="s">
        <v>1513</v>
      </c>
      <c r="K525" s="731" t="s">
        <v>1100</v>
      </c>
      <c r="L525" s="734">
        <v>3267</v>
      </c>
      <c r="M525" s="734">
        <v>6</v>
      </c>
      <c r="N525" s="735">
        <v>19602</v>
      </c>
    </row>
    <row r="526" spans="1:14" ht="14.45" customHeight="1" x14ac:dyDescent="0.2">
      <c r="A526" s="729" t="s">
        <v>586</v>
      </c>
      <c r="B526" s="730" t="s">
        <v>587</v>
      </c>
      <c r="C526" s="731" t="s">
        <v>605</v>
      </c>
      <c r="D526" s="732" t="s">
        <v>606</v>
      </c>
      <c r="E526" s="733">
        <v>50113002</v>
      </c>
      <c r="F526" s="732" t="s">
        <v>1504</v>
      </c>
      <c r="G526" s="731" t="s">
        <v>630</v>
      </c>
      <c r="H526" s="731">
        <v>103513</v>
      </c>
      <c r="I526" s="731">
        <v>3513</v>
      </c>
      <c r="J526" s="731" t="s">
        <v>1514</v>
      </c>
      <c r="K526" s="731" t="s">
        <v>1515</v>
      </c>
      <c r="L526" s="734">
        <v>2000</v>
      </c>
      <c r="M526" s="734">
        <v>43</v>
      </c>
      <c r="N526" s="735">
        <v>86000</v>
      </c>
    </row>
    <row r="527" spans="1:14" ht="14.45" customHeight="1" x14ac:dyDescent="0.2">
      <c r="A527" s="729" t="s">
        <v>586</v>
      </c>
      <c r="B527" s="730" t="s">
        <v>587</v>
      </c>
      <c r="C527" s="731" t="s">
        <v>605</v>
      </c>
      <c r="D527" s="732" t="s">
        <v>606</v>
      </c>
      <c r="E527" s="733">
        <v>50113002</v>
      </c>
      <c r="F527" s="732" t="s">
        <v>1504</v>
      </c>
      <c r="G527" s="731" t="s">
        <v>630</v>
      </c>
      <c r="H527" s="731">
        <v>213103</v>
      </c>
      <c r="I527" s="731">
        <v>213103</v>
      </c>
      <c r="J527" s="731" t="s">
        <v>1516</v>
      </c>
      <c r="K527" s="731" t="s">
        <v>1517</v>
      </c>
      <c r="L527" s="734">
        <v>3625.3700000000003</v>
      </c>
      <c r="M527" s="734">
        <v>15</v>
      </c>
      <c r="N527" s="735">
        <v>54380.55</v>
      </c>
    </row>
    <row r="528" spans="1:14" ht="14.45" customHeight="1" x14ac:dyDescent="0.2">
      <c r="A528" s="729" t="s">
        <v>586</v>
      </c>
      <c r="B528" s="730" t="s">
        <v>587</v>
      </c>
      <c r="C528" s="731" t="s">
        <v>605</v>
      </c>
      <c r="D528" s="732" t="s">
        <v>606</v>
      </c>
      <c r="E528" s="733">
        <v>50113002</v>
      </c>
      <c r="F528" s="732" t="s">
        <v>1504</v>
      </c>
      <c r="G528" s="731" t="s">
        <v>630</v>
      </c>
      <c r="H528" s="731">
        <v>211910</v>
      </c>
      <c r="I528" s="731">
        <v>211910</v>
      </c>
      <c r="J528" s="731" t="s">
        <v>1518</v>
      </c>
      <c r="K528" s="731" t="s">
        <v>1517</v>
      </c>
      <c r="L528" s="734">
        <v>3771.24</v>
      </c>
      <c r="M528" s="734">
        <v>1</v>
      </c>
      <c r="N528" s="735">
        <v>3771.24</v>
      </c>
    </row>
    <row r="529" spans="1:14" ht="14.45" customHeight="1" x14ac:dyDescent="0.2">
      <c r="A529" s="729" t="s">
        <v>586</v>
      </c>
      <c r="B529" s="730" t="s">
        <v>587</v>
      </c>
      <c r="C529" s="731" t="s">
        <v>605</v>
      </c>
      <c r="D529" s="732" t="s">
        <v>606</v>
      </c>
      <c r="E529" s="733">
        <v>50113002</v>
      </c>
      <c r="F529" s="732" t="s">
        <v>1504</v>
      </c>
      <c r="G529" s="731" t="s">
        <v>630</v>
      </c>
      <c r="H529" s="731">
        <v>211909</v>
      </c>
      <c r="I529" s="731">
        <v>211909</v>
      </c>
      <c r="J529" s="731" t="s">
        <v>1518</v>
      </c>
      <c r="K529" s="731" t="s">
        <v>1519</v>
      </c>
      <c r="L529" s="734">
        <v>1.1000000000000001</v>
      </c>
      <c r="M529" s="734">
        <v>4</v>
      </c>
      <c r="N529" s="735">
        <v>4.4000000000000004</v>
      </c>
    </row>
    <row r="530" spans="1:14" ht="14.45" customHeight="1" x14ac:dyDescent="0.2">
      <c r="A530" s="729" t="s">
        <v>586</v>
      </c>
      <c r="B530" s="730" t="s">
        <v>587</v>
      </c>
      <c r="C530" s="731" t="s">
        <v>605</v>
      </c>
      <c r="D530" s="732" t="s">
        <v>606</v>
      </c>
      <c r="E530" s="733">
        <v>50113002</v>
      </c>
      <c r="F530" s="732" t="s">
        <v>1504</v>
      </c>
      <c r="G530" s="731" t="s">
        <v>630</v>
      </c>
      <c r="H530" s="731">
        <v>397302</v>
      </c>
      <c r="I530" s="731">
        <v>3290</v>
      </c>
      <c r="J530" s="731" t="s">
        <v>1520</v>
      </c>
      <c r="K530" s="731" t="s">
        <v>1521</v>
      </c>
      <c r="L530" s="734">
        <v>1322.73</v>
      </c>
      <c r="M530" s="734">
        <v>2</v>
      </c>
      <c r="N530" s="735">
        <v>2645.46</v>
      </c>
    </row>
    <row r="531" spans="1:14" ht="14.45" customHeight="1" x14ac:dyDescent="0.2">
      <c r="A531" s="729" t="s">
        <v>586</v>
      </c>
      <c r="B531" s="730" t="s">
        <v>587</v>
      </c>
      <c r="C531" s="731" t="s">
        <v>605</v>
      </c>
      <c r="D531" s="732" t="s">
        <v>606</v>
      </c>
      <c r="E531" s="733">
        <v>50113002</v>
      </c>
      <c r="F531" s="732" t="s">
        <v>1504</v>
      </c>
      <c r="G531" s="731" t="s">
        <v>630</v>
      </c>
      <c r="H531" s="731">
        <v>103414</v>
      </c>
      <c r="I531" s="731">
        <v>3414</v>
      </c>
      <c r="J531" s="731" t="s">
        <v>1520</v>
      </c>
      <c r="K531" s="731" t="s">
        <v>1515</v>
      </c>
      <c r="L531" s="734">
        <v>2513.7399999999989</v>
      </c>
      <c r="M531" s="734">
        <v>20</v>
      </c>
      <c r="N531" s="735">
        <v>50274.799999999981</v>
      </c>
    </row>
    <row r="532" spans="1:14" ht="14.45" customHeight="1" x14ac:dyDescent="0.2">
      <c r="A532" s="729" t="s">
        <v>586</v>
      </c>
      <c r="B532" s="730" t="s">
        <v>587</v>
      </c>
      <c r="C532" s="731" t="s">
        <v>605</v>
      </c>
      <c r="D532" s="732" t="s">
        <v>606</v>
      </c>
      <c r="E532" s="733">
        <v>50113002</v>
      </c>
      <c r="F532" s="732" t="s">
        <v>1504</v>
      </c>
      <c r="G532" s="731" t="s">
        <v>630</v>
      </c>
      <c r="H532" s="731">
        <v>110996</v>
      </c>
      <c r="I532" s="731">
        <v>10996</v>
      </c>
      <c r="J532" s="731" t="s">
        <v>1522</v>
      </c>
      <c r="K532" s="731" t="s">
        <v>1515</v>
      </c>
      <c r="L532" s="734">
        <v>2400</v>
      </c>
      <c r="M532" s="734">
        <v>55</v>
      </c>
      <c r="N532" s="735">
        <v>132000</v>
      </c>
    </row>
    <row r="533" spans="1:14" ht="14.45" customHeight="1" x14ac:dyDescent="0.2">
      <c r="A533" s="729" t="s">
        <v>586</v>
      </c>
      <c r="B533" s="730" t="s">
        <v>587</v>
      </c>
      <c r="C533" s="731" t="s">
        <v>605</v>
      </c>
      <c r="D533" s="732" t="s">
        <v>606</v>
      </c>
      <c r="E533" s="733">
        <v>50113002</v>
      </c>
      <c r="F533" s="732" t="s">
        <v>1504</v>
      </c>
      <c r="G533" s="731" t="s">
        <v>630</v>
      </c>
      <c r="H533" s="731">
        <v>227400</v>
      </c>
      <c r="I533" s="731">
        <v>227400</v>
      </c>
      <c r="J533" s="731" t="s">
        <v>1523</v>
      </c>
      <c r="K533" s="731" t="s">
        <v>1524</v>
      </c>
      <c r="L533" s="734">
        <v>4708</v>
      </c>
      <c r="M533" s="734">
        <v>12</v>
      </c>
      <c r="N533" s="735">
        <v>56496</v>
      </c>
    </row>
    <row r="534" spans="1:14" ht="14.45" customHeight="1" x14ac:dyDescent="0.2">
      <c r="A534" s="729" t="s">
        <v>586</v>
      </c>
      <c r="B534" s="730" t="s">
        <v>587</v>
      </c>
      <c r="C534" s="731" t="s">
        <v>605</v>
      </c>
      <c r="D534" s="732" t="s">
        <v>606</v>
      </c>
      <c r="E534" s="733">
        <v>50113002</v>
      </c>
      <c r="F534" s="732" t="s">
        <v>1504</v>
      </c>
      <c r="G534" s="731" t="s">
        <v>630</v>
      </c>
      <c r="H534" s="731">
        <v>227392</v>
      </c>
      <c r="I534" s="731">
        <v>227392</v>
      </c>
      <c r="J534" s="731" t="s">
        <v>1525</v>
      </c>
      <c r="K534" s="731" t="s">
        <v>1524</v>
      </c>
      <c r="L534" s="734">
        <v>4708</v>
      </c>
      <c r="M534" s="734">
        <v>6</v>
      </c>
      <c r="N534" s="735">
        <v>28248</v>
      </c>
    </row>
    <row r="535" spans="1:14" ht="14.45" customHeight="1" x14ac:dyDescent="0.2">
      <c r="A535" s="729" t="s">
        <v>586</v>
      </c>
      <c r="B535" s="730" t="s">
        <v>587</v>
      </c>
      <c r="C535" s="731" t="s">
        <v>605</v>
      </c>
      <c r="D535" s="732" t="s">
        <v>606</v>
      </c>
      <c r="E535" s="733">
        <v>50113002</v>
      </c>
      <c r="F535" s="732" t="s">
        <v>1504</v>
      </c>
      <c r="G535" s="731" t="s">
        <v>630</v>
      </c>
      <c r="H535" s="731">
        <v>500831</v>
      </c>
      <c r="I535" s="731">
        <v>157109</v>
      </c>
      <c r="J535" s="731" t="s">
        <v>1526</v>
      </c>
      <c r="K535" s="731" t="s">
        <v>1527</v>
      </c>
      <c r="L535" s="734">
        <v>3071.199967916014</v>
      </c>
      <c r="M535" s="734">
        <v>11</v>
      </c>
      <c r="N535" s="735">
        <v>33783.199647076151</v>
      </c>
    </row>
    <row r="536" spans="1:14" ht="14.45" customHeight="1" x14ac:dyDescent="0.2">
      <c r="A536" s="729" t="s">
        <v>586</v>
      </c>
      <c r="B536" s="730" t="s">
        <v>587</v>
      </c>
      <c r="C536" s="731" t="s">
        <v>605</v>
      </c>
      <c r="D536" s="732" t="s">
        <v>606</v>
      </c>
      <c r="E536" s="733">
        <v>50113002</v>
      </c>
      <c r="F536" s="732" t="s">
        <v>1504</v>
      </c>
      <c r="G536" s="731" t="s">
        <v>630</v>
      </c>
      <c r="H536" s="731">
        <v>394774</v>
      </c>
      <c r="I536" s="731">
        <v>157118</v>
      </c>
      <c r="J536" s="731" t="s">
        <v>1528</v>
      </c>
      <c r="K536" s="731" t="s">
        <v>1527</v>
      </c>
      <c r="L536" s="734">
        <v>3115.1999720328058</v>
      </c>
      <c r="M536" s="734">
        <v>32</v>
      </c>
      <c r="N536" s="735">
        <v>99686.399105049786</v>
      </c>
    </row>
    <row r="537" spans="1:14" ht="14.45" customHeight="1" x14ac:dyDescent="0.2">
      <c r="A537" s="729" t="s">
        <v>586</v>
      </c>
      <c r="B537" s="730" t="s">
        <v>587</v>
      </c>
      <c r="C537" s="731" t="s">
        <v>605</v>
      </c>
      <c r="D537" s="732" t="s">
        <v>606</v>
      </c>
      <c r="E537" s="733">
        <v>50113002</v>
      </c>
      <c r="F537" s="732" t="s">
        <v>1504</v>
      </c>
      <c r="G537" s="731" t="s">
        <v>630</v>
      </c>
      <c r="H537" s="731">
        <v>500716</v>
      </c>
      <c r="I537" s="731">
        <v>157112</v>
      </c>
      <c r="J537" s="731" t="s">
        <v>1529</v>
      </c>
      <c r="K537" s="731" t="s">
        <v>1527</v>
      </c>
      <c r="L537" s="734">
        <v>3192.2628361956781</v>
      </c>
      <c r="M537" s="734">
        <v>35</v>
      </c>
      <c r="N537" s="735">
        <v>111729.19926684874</v>
      </c>
    </row>
    <row r="538" spans="1:14" ht="14.45" customHeight="1" x14ac:dyDescent="0.2">
      <c r="A538" s="729" t="s">
        <v>586</v>
      </c>
      <c r="B538" s="730" t="s">
        <v>587</v>
      </c>
      <c r="C538" s="731" t="s">
        <v>605</v>
      </c>
      <c r="D538" s="732" t="s">
        <v>606</v>
      </c>
      <c r="E538" s="733">
        <v>50113002</v>
      </c>
      <c r="F538" s="732" t="s">
        <v>1504</v>
      </c>
      <c r="G538" s="731" t="s">
        <v>630</v>
      </c>
      <c r="H538" s="731">
        <v>902081</v>
      </c>
      <c r="I538" s="731">
        <v>151112</v>
      </c>
      <c r="J538" s="731" t="s">
        <v>1530</v>
      </c>
      <c r="K538" s="731" t="s">
        <v>1531</v>
      </c>
      <c r="L538" s="734">
        <v>4285.8900000000003</v>
      </c>
      <c r="M538" s="734">
        <v>4</v>
      </c>
      <c r="N538" s="735">
        <v>17143.560000000001</v>
      </c>
    </row>
    <row r="539" spans="1:14" ht="14.45" customHeight="1" x14ac:dyDescent="0.2">
      <c r="A539" s="729" t="s">
        <v>586</v>
      </c>
      <c r="B539" s="730" t="s">
        <v>587</v>
      </c>
      <c r="C539" s="731" t="s">
        <v>605</v>
      </c>
      <c r="D539" s="732" t="s">
        <v>606</v>
      </c>
      <c r="E539" s="733">
        <v>50113002</v>
      </c>
      <c r="F539" s="732" t="s">
        <v>1504</v>
      </c>
      <c r="G539" s="731" t="s">
        <v>630</v>
      </c>
      <c r="H539" s="731">
        <v>118735</v>
      </c>
      <c r="I539" s="731">
        <v>18735</v>
      </c>
      <c r="J539" s="731" t="s">
        <v>1532</v>
      </c>
      <c r="K539" s="731" t="s">
        <v>1533</v>
      </c>
      <c r="L539" s="734">
        <v>3787.17</v>
      </c>
      <c r="M539" s="734">
        <v>2</v>
      </c>
      <c r="N539" s="735">
        <v>7574.34</v>
      </c>
    </row>
    <row r="540" spans="1:14" ht="14.45" customHeight="1" x14ac:dyDescent="0.2">
      <c r="A540" s="729" t="s">
        <v>586</v>
      </c>
      <c r="B540" s="730" t="s">
        <v>587</v>
      </c>
      <c r="C540" s="731" t="s">
        <v>605</v>
      </c>
      <c r="D540" s="732" t="s">
        <v>606</v>
      </c>
      <c r="E540" s="733">
        <v>50113002</v>
      </c>
      <c r="F540" s="732" t="s">
        <v>1504</v>
      </c>
      <c r="G540" s="731" t="s">
        <v>630</v>
      </c>
      <c r="H540" s="731">
        <v>118734</v>
      </c>
      <c r="I540" s="731">
        <v>18734</v>
      </c>
      <c r="J540" s="731" t="s">
        <v>1532</v>
      </c>
      <c r="K540" s="731" t="s">
        <v>1534</v>
      </c>
      <c r="L540" s="734">
        <v>2739.17</v>
      </c>
      <c r="M540" s="734">
        <v>3</v>
      </c>
      <c r="N540" s="735">
        <v>8217.51</v>
      </c>
    </row>
    <row r="541" spans="1:14" ht="14.45" customHeight="1" x14ac:dyDescent="0.2">
      <c r="A541" s="729" t="s">
        <v>586</v>
      </c>
      <c r="B541" s="730" t="s">
        <v>587</v>
      </c>
      <c r="C541" s="731" t="s">
        <v>605</v>
      </c>
      <c r="D541" s="732" t="s">
        <v>606</v>
      </c>
      <c r="E541" s="733">
        <v>50113006</v>
      </c>
      <c r="F541" s="732" t="s">
        <v>1535</v>
      </c>
      <c r="G541" s="731" t="s">
        <v>656</v>
      </c>
      <c r="H541" s="731">
        <v>33833</v>
      </c>
      <c r="I541" s="731">
        <v>33833</v>
      </c>
      <c r="J541" s="731" t="s">
        <v>1536</v>
      </c>
      <c r="K541" s="731" t="s">
        <v>1537</v>
      </c>
      <c r="L541" s="734">
        <v>163.81</v>
      </c>
      <c r="M541" s="734">
        <v>36</v>
      </c>
      <c r="N541" s="735">
        <v>5897.16</v>
      </c>
    </row>
    <row r="542" spans="1:14" ht="14.45" customHeight="1" x14ac:dyDescent="0.2">
      <c r="A542" s="729" t="s">
        <v>586</v>
      </c>
      <c r="B542" s="730" t="s">
        <v>587</v>
      </c>
      <c r="C542" s="731" t="s">
        <v>605</v>
      </c>
      <c r="D542" s="732" t="s">
        <v>606</v>
      </c>
      <c r="E542" s="733">
        <v>50113006</v>
      </c>
      <c r="F542" s="732" t="s">
        <v>1535</v>
      </c>
      <c r="G542" s="731" t="s">
        <v>630</v>
      </c>
      <c r="H542" s="731">
        <v>217087</v>
      </c>
      <c r="I542" s="731">
        <v>217087</v>
      </c>
      <c r="J542" s="731" t="s">
        <v>1538</v>
      </c>
      <c r="K542" s="731" t="s">
        <v>1537</v>
      </c>
      <c r="L542" s="734">
        <v>163.81</v>
      </c>
      <c r="M542" s="734">
        <v>9</v>
      </c>
      <c r="N542" s="735">
        <v>1474.29</v>
      </c>
    </row>
    <row r="543" spans="1:14" ht="14.45" customHeight="1" x14ac:dyDescent="0.2">
      <c r="A543" s="729" t="s">
        <v>586</v>
      </c>
      <c r="B543" s="730" t="s">
        <v>587</v>
      </c>
      <c r="C543" s="731" t="s">
        <v>605</v>
      </c>
      <c r="D543" s="732" t="s">
        <v>606</v>
      </c>
      <c r="E543" s="733">
        <v>50113006</v>
      </c>
      <c r="F543" s="732" t="s">
        <v>1535</v>
      </c>
      <c r="G543" s="731" t="s">
        <v>630</v>
      </c>
      <c r="H543" s="731">
        <v>217088</v>
      </c>
      <c r="I543" s="731">
        <v>217088</v>
      </c>
      <c r="J543" s="731" t="s">
        <v>1539</v>
      </c>
      <c r="K543" s="731" t="s">
        <v>1537</v>
      </c>
      <c r="L543" s="734">
        <v>163.81000000000006</v>
      </c>
      <c r="M543" s="734">
        <v>44</v>
      </c>
      <c r="N543" s="735">
        <v>7207.6400000000021</v>
      </c>
    </row>
    <row r="544" spans="1:14" ht="14.45" customHeight="1" x14ac:dyDescent="0.2">
      <c r="A544" s="729" t="s">
        <v>586</v>
      </c>
      <c r="B544" s="730" t="s">
        <v>587</v>
      </c>
      <c r="C544" s="731" t="s">
        <v>605</v>
      </c>
      <c r="D544" s="732" t="s">
        <v>606</v>
      </c>
      <c r="E544" s="733">
        <v>50113006</v>
      </c>
      <c r="F544" s="732" t="s">
        <v>1535</v>
      </c>
      <c r="G544" s="731" t="s">
        <v>630</v>
      </c>
      <c r="H544" s="731">
        <v>217190</v>
      </c>
      <c r="I544" s="731">
        <v>217190</v>
      </c>
      <c r="J544" s="731" t="s">
        <v>1540</v>
      </c>
      <c r="K544" s="731" t="s">
        <v>1541</v>
      </c>
      <c r="L544" s="734">
        <v>92.268333333333331</v>
      </c>
      <c r="M544" s="734">
        <v>96</v>
      </c>
      <c r="N544" s="735">
        <v>8857.76</v>
      </c>
    </row>
    <row r="545" spans="1:14" ht="14.45" customHeight="1" x14ac:dyDescent="0.2">
      <c r="A545" s="729" t="s">
        <v>586</v>
      </c>
      <c r="B545" s="730" t="s">
        <v>587</v>
      </c>
      <c r="C545" s="731" t="s">
        <v>605</v>
      </c>
      <c r="D545" s="732" t="s">
        <v>606</v>
      </c>
      <c r="E545" s="733">
        <v>50113006</v>
      </c>
      <c r="F545" s="732" t="s">
        <v>1535</v>
      </c>
      <c r="G545" s="731" t="s">
        <v>656</v>
      </c>
      <c r="H545" s="731">
        <v>33915</v>
      </c>
      <c r="I545" s="731">
        <v>33915</v>
      </c>
      <c r="J545" s="731" t="s">
        <v>1542</v>
      </c>
      <c r="K545" s="731" t="s">
        <v>1543</v>
      </c>
      <c r="L545" s="734">
        <v>141.29999999999998</v>
      </c>
      <c r="M545" s="734">
        <v>13</v>
      </c>
      <c r="N545" s="735">
        <v>1836.8999999999999</v>
      </c>
    </row>
    <row r="546" spans="1:14" ht="14.45" customHeight="1" x14ac:dyDescent="0.2">
      <c r="A546" s="729" t="s">
        <v>586</v>
      </c>
      <c r="B546" s="730" t="s">
        <v>587</v>
      </c>
      <c r="C546" s="731" t="s">
        <v>605</v>
      </c>
      <c r="D546" s="732" t="s">
        <v>606</v>
      </c>
      <c r="E546" s="733">
        <v>50113006</v>
      </c>
      <c r="F546" s="732" t="s">
        <v>1535</v>
      </c>
      <c r="G546" s="731" t="s">
        <v>656</v>
      </c>
      <c r="H546" s="731">
        <v>33916</v>
      </c>
      <c r="I546" s="731">
        <v>33916</v>
      </c>
      <c r="J546" s="731" t="s">
        <v>1544</v>
      </c>
      <c r="K546" s="731" t="s">
        <v>1543</v>
      </c>
      <c r="L546" s="734">
        <v>141.30000000000001</v>
      </c>
      <c r="M546" s="734">
        <v>13</v>
      </c>
      <c r="N546" s="735">
        <v>1836.9</v>
      </c>
    </row>
    <row r="547" spans="1:14" ht="14.45" customHeight="1" x14ac:dyDescent="0.2">
      <c r="A547" s="729" t="s">
        <v>586</v>
      </c>
      <c r="B547" s="730" t="s">
        <v>587</v>
      </c>
      <c r="C547" s="731" t="s">
        <v>605</v>
      </c>
      <c r="D547" s="732" t="s">
        <v>606</v>
      </c>
      <c r="E547" s="733">
        <v>50113006</v>
      </c>
      <c r="F547" s="732" t="s">
        <v>1535</v>
      </c>
      <c r="G547" s="731" t="s">
        <v>630</v>
      </c>
      <c r="H547" s="731">
        <v>841569</v>
      </c>
      <c r="I547" s="731">
        <v>0</v>
      </c>
      <c r="J547" s="731" t="s">
        <v>1545</v>
      </c>
      <c r="K547" s="731" t="s">
        <v>329</v>
      </c>
      <c r="L547" s="734">
        <v>1225.0999999999999</v>
      </c>
      <c r="M547" s="734">
        <v>1</v>
      </c>
      <c r="N547" s="735">
        <v>1225.0999999999999</v>
      </c>
    </row>
    <row r="548" spans="1:14" ht="14.45" customHeight="1" x14ac:dyDescent="0.2">
      <c r="A548" s="729" t="s">
        <v>586</v>
      </c>
      <c r="B548" s="730" t="s">
        <v>587</v>
      </c>
      <c r="C548" s="731" t="s">
        <v>605</v>
      </c>
      <c r="D548" s="732" t="s">
        <v>606</v>
      </c>
      <c r="E548" s="733">
        <v>50113006</v>
      </c>
      <c r="F548" s="732" t="s">
        <v>1535</v>
      </c>
      <c r="G548" s="731" t="s">
        <v>630</v>
      </c>
      <c r="H548" s="731">
        <v>498995</v>
      </c>
      <c r="I548" s="731">
        <v>0</v>
      </c>
      <c r="J548" s="731" t="s">
        <v>1546</v>
      </c>
      <c r="K548" s="731" t="s">
        <v>329</v>
      </c>
      <c r="L548" s="734">
        <v>195.5</v>
      </c>
      <c r="M548" s="734">
        <v>30</v>
      </c>
      <c r="N548" s="735">
        <v>5865</v>
      </c>
    </row>
    <row r="549" spans="1:14" ht="14.45" customHeight="1" x14ac:dyDescent="0.2">
      <c r="A549" s="729" t="s">
        <v>586</v>
      </c>
      <c r="B549" s="730" t="s">
        <v>587</v>
      </c>
      <c r="C549" s="731" t="s">
        <v>605</v>
      </c>
      <c r="D549" s="732" t="s">
        <v>606</v>
      </c>
      <c r="E549" s="733">
        <v>50113006</v>
      </c>
      <c r="F549" s="732" t="s">
        <v>1535</v>
      </c>
      <c r="G549" s="731" t="s">
        <v>630</v>
      </c>
      <c r="H549" s="731">
        <v>33601</v>
      </c>
      <c r="I549" s="731">
        <v>33601</v>
      </c>
      <c r="J549" s="731" t="s">
        <v>1547</v>
      </c>
      <c r="K549" s="731" t="s">
        <v>1541</v>
      </c>
      <c r="L549" s="734">
        <v>78.510000000000005</v>
      </c>
      <c r="M549" s="734">
        <v>38</v>
      </c>
      <c r="N549" s="735">
        <v>2983.38</v>
      </c>
    </row>
    <row r="550" spans="1:14" ht="14.45" customHeight="1" x14ac:dyDescent="0.2">
      <c r="A550" s="729" t="s">
        <v>586</v>
      </c>
      <c r="B550" s="730" t="s">
        <v>587</v>
      </c>
      <c r="C550" s="731" t="s">
        <v>605</v>
      </c>
      <c r="D550" s="732" t="s">
        <v>606</v>
      </c>
      <c r="E550" s="733">
        <v>50113006</v>
      </c>
      <c r="F550" s="732" t="s">
        <v>1535</v>
      </c>
      <c r="G550" s="731" t="s">
        <v>630</v>
      </c>
      <c r="H550" s="731">
        <v>990223</v>
      </c>
      <c r="I550" s="731">
        <v>217384</v>
      </c>
      <c r="J550" s="731" t="s">
        <v>1548</v>
      </c>
      <c r="K550" s="731" t="s">
        <v>329</v>
      </c>
      <c r="L550" s="734">
        <v>146.27535433070872</v>
      </c>
      <c r="M550" s="734">
        <v>127</v>
      </c>
      <c r="N550" s="735">
        <v>18576.970000000008</v>
      </c>
    </row>
    <row r="551" spans="1:14" ht="14.45" customHeight="1" x14ac:dyDescent="0.2">
      <c r="A551" s="729" t="s">
        <v>586</v>
      </c>
      <c r="B551" s="730" t="s">
        <v>587</v>
      </c>
      <c r="C551" s="731" t="s">
        <v>605</v>
      </c>
      <c r="D551" s="732" t="s">
        <v>606</v>
      </c>
      <c r="E551" s="733">
        <v>50113006</v>
      </c>
      <c r="F551" s="732" t="s">
        <v>1535</v>
      </c>
      <c r="G551" s="731" t="s">
        <v>630</v>
      </c>
      <c r="H551" s="731">
        <v>993236</v>
      </c>
      <c r="I551" s="731">
        <v>0</v>
      </c>
      <c r="J551" s="731" t="s">
        <v>1549</v>
      </c>
      <c r="K551" s="731" t="s">
        <v>1550</v>
      </c>
      <c r="L551" s="734">
        <v>219.00285382830626</v>
      </c>
      <c r="M551" s="734">
        <v>431</v>
      </c>
      <c r="N551" s="735">
        <v>94390.23</v>
      </c>
    </row>
    <row r="552" spans="1:14" ht="14.45" customHeight="1" x14ac:dyDescent="0.2">
      <c r="A552" s="729" t="s">
        <v>586</v>
      </c>
      <c r="B552" s="730" t="s">
        <v>587</v>
      </c>
      <c r="C552" s="731" t="s">
        <v>605</v>
      </c>
      <c r="D552" s="732" t="s">
        <v>606</v>
      </c>
      <c r="E552" s="733">
        <v>50113006</v>
      </c>
      <c r="F552" s="732" t="s">
        <v>1535</v>
      </c>
      <c r="G552" s="731" t="s">
        <v>656</v>
      </c>
      <c r="H552" s="731">
        <v>217112</v>
      </c>
      <c r="I552" s="731">
        <v>217112</v>
      </c>
      <c r="J552" s="731" t="s">
        <v>1551</v>
      </c>
      <c r="K552" s="731" t="s">
        <v>1552</v>
      </c>
      <c r="L552" s="734">
        <v>166.11</v>
      </c>
      <c r="M552" s="734">
        <v>3</v>
      </c>
      <c r="N552" s="735">
        <v>498.33000000000004</v>
      </c>
    </row>
    <row r="553" spans="1:14" ht="14.45" customHeight="1" x14ac:dyDescent="0.2">
      <c r="A553" s="729" t="s">
        <v>586</v>
      </c>
      <c r="B553" s="730" t="s">
        <v>587</v>
      </c>
      <c r="C553" s="731" t="s">
        <v>605</v>
      </c>
      <c r="D553" s="732" t="s">
        <v>606</v>
      </c>
      <c r="E553" s="733">
        <v>50113006</v>
      </c>
      <c r="F553" s="732" t="s">
        <v>1535</v>
      </c>
      <c r="G553" s="731" t="s">
        <v>630</v>
      </c>
      <c r="H553" s="731">
        <v>849637</v>
      </c>
      <c r="I553" s="731">
        <v>0</v>
      </c>
      <c r="J553" s="731" t="s">
        <v>1553</v>
      </c>
      <c r="K553" s="731" t="s">
        <v>329</v>
      </c>
      <c r="L553" s="734">
        <v>284.95</v>
      </c>
      <c r="M553" s="734">
        <v>27</v>
      </c>
      <c r="N553" s="735">
        <v>7693.65</v>
      </c>
    </row>
    <row r="554" spans="1:14" ht="14.45" customHeight="1" x14ac:dyDescent="0.2">
      <c r="A554" s="729" t="s">
        <v>586</v>
      </c>
      <c r="B554" s="730" t="s">
        <v>587</v>
      </c>
      <c r="C554" s="731" t="s">
        <v>605</v>
      </c>
      <c r="D554" s="732" t="s">
        <v>606</v>
      </c>
      <c r="E554" s="733">
        <v>50113006</v>
      </c>
      <c r="F554" s="732" t="s">
        <v>1535</v>
      </c>
      <c r="G554" s="731" t="s">
        <v>656</v>
      </c>
      <c r="H554" s="731">
        <v>33855</v>
      </c>
      <c r="I554" s="731">
        <v>33855</v>
      </c>
      <c r="J554" s="731" t="s">
        <v>1554</v>
      </c>
      <c r="K554" s="731" t="s">
        <v>1555</v>
      </c>
      <c r="L554" s="734">
        <v>183.00076923076924</v>
      </c>
      <c r="M554" s="734">
        <v>26</v>
      </c>
      <c r="N554" s="735">
        <v>4758.0200000000004</v>
      </c>
    </row>
    <row r="555" spans="1:14" ht="14.45" customHeight="1" x14ac:dyDescent="0.2">
      <c r="A555" s="729" t="s">
        <v>586</v>
      </c>
      <c r="B555" s="730" t="s">
        <v>587</v>
      </c>
      <c r="C555" s="731" t="s">
        <v>605</v>
      </c>
      <c r="D555" s="732" t="s">
        <v>606</v>
      </c>
      <c r="E555" s="733">
        <v>50113006</v>
      </c>
      <c r="F555" s="732" t="s">
        <v>1535</v>
      </c>
      <c r="G555" s="731" t="s">
        <v>630</v>
      </c>
      <c r="H555" s="731">
        <v>217463</v>
      </c>
      <c r="I555" s="731">
        <v>217463</v>
      </c>
      <c r="J555" s="731" t="s">
        <v>1556</v>
      </c>
      <c r="K555" s="731" t="s">
        <v>1557</v>
      </c>
      <c r="L555" s="734">
        <v>202.58857142857147</v>
      </c>
      <c r="M555" s="734">
        <v>7</v>
      </c>
      <c r="N555" s="735">
        <v>1418.1200000000003</v>
      </c>
    </row>
    <row r="556" spans="1:14" ht="14.45" customHeight="1" x14ac:dyDescent="0.2">
      <c r="A556" s="729" t="s">
        <v>586</v>
      </c>
      <c r="B556" s="730" t="s">
        <v>587</v>
      </c>
      <c r="C556" s="731" t="s">
        <v>605</v>
      </c>
      <c r="D556" s="732" t="s">
        <v>606</v>
      </c>
      <c r="E556" s="733">
        <v>50113006</v>
      </c>
      <c r="F556" s="732" t="s">
        <v>1535</v>
      </c>
      <c r="G556" s="731" t="s">
        <v>656</v>
      </c>
      <c r="H556" s="731">
        <v>33898</v>
      </c>
      <c r="I556" s="731">
        <v>33898</v>
      </c>
      <c r="J556" s="731" t="s">
        <v>1558</v>
      </c>
      <c r="K556" s="731" t="s">
        <v>1543</v>
      </c>
      <c r="L556" s="734">
        <v>138.54</v>
      </c>
      <c r="M556" s="734">
        <v>1</v>
      </c>
      <c r="N556" s="735">
        <v>138.54</v>
      </c>
    </row>
    <row r="557" spans="1:14" ht="14.45" customHeight="1" x14ac:dyDescent="0.2">
      <c r="A557" s="729" t="s">
        <v>586</v>
      </c>
      <c r="B557" s="730" t="s">
        <v>587</v>
      </c>
      <c r="C557" s="731" t="s">
        <v>605</v>
      </c>
      <c r="D557" s="732" t="s">
        <v>606</v>
      </c>
      <c r="E557" s="733">
        <v>50113006</v>
      </c>
      <c r="F557" s="732" t="s">
        <v>1535</v>
      </c>
      <c r="G557" s="731" t="s">
        <v>656</v>
      </c>
      <c r="H557" s="731">
        <v>846763</v>
      </c>
      <c r="I557" s="731">
        <v>33419</v>
      </c>
      <c r="J557" s="731" t="s">
        <v>1559</v>
      </c>
      <c r="K557" s="731" t="s">
        <v>1543</v>
      </c>
      <c r="L557" s="734">
        <v>138.54000000000002</v>
      </c>
      <c r="M557" s="734">
        <v>1</v>
      </c>
      <c r="N557" s="735">
        <v>138.54000000000002</v>
      </c>
    </row>
    <row r="558" spans="1:14" ht="14.45" customHeight="1" x14ac:dyDescent="0.2">
      <c r="A558" s="729" t="s">
        <v>586</v>
      </c>
      <c r="B558" s="730" t="s">
        <v>587</v>
      </c>
      <c r="C558" s="731" t="s">
        <v>605</v>
      </c>
      <c r="D558" s="732" t="s">
        <v>606</v>
      </c>
      <c r="E558" s="733">
        <v>50113006</v>
      </c>
      <c r="F558" s="732" t="s">
        <v>1535</v>
      </c>
      <c r="G558" s="731" t="s">
        <v>656</v>
      </c>
      <c r="H558" s="731">
        <v>846766</v>
      </c>
      <c r="I558" s="731">
        <v>33420</v>
      </c>
      <c r="J558" s="731" t="s">
        <v>1560</v>
      </c>
      <c r="K558" s="731" t="s">
        <v>1543</v>
      </c>
      <c r="L558" s="734">
        <v>138.54</v>
      </c>
      <c r="M558" s="734">
        <v>7</v>
      </c>
      <c r="N558" s="735">
        <v>969.78</v>
      </c>
    </row>
    <row r="559" spans="1:14" ht="14.45" customHeight="1" x14ac:dyDescent="0.2">
      <c r="A559" s="729" t="s">
        <v>586</v>
      </c>
      <c r="B559" s="730" t="s">
        <v>587</v>
      </c>
      <c r="C559" s="731" t="s">
        <v>605</v>
      </c>
      <c r="D559" s="732" t="s">
        <v>606</v>
      </c>
      <c r="E559" s="733">
        <v>50113006</v>
      </c>
      <c r="F559" s="732" t="s">
        <v>1535</v>
      </c>
      <c r="G559" s="731" t="s">
        <v>656</v>
      </c>
      <c r="H559" s="731">
        <v>987792</v>
      </c>
      <c r="I559" s="731">
        <v>33749</v>
      </c>
      <c r="J559" s="731" t="s">
        <v>1561</v>
      </c>
      <c r="K559" s="731" t="s">
        <v>1562</v>
      </c>
      <c r="L559" s="734">
        <v>96.550000000000011</v>
      </c>
      <c r="M559" s="734">
        <v>3</v>
      </c>
      <c r="N559" s="735">
        <v>289.65000000000003</v>
      </c>
    </row>
    <row r="560" spans="1:14" ht="14.45" customHeight="1" x14ac:dyDescent="0.2">
      <c r="A560" s="729" t="s">
        <v>586</v>
      </c>
      <c r="B560" s="730" t="s">
        <v>587</v>
      </c>
      <c r="C560" s="731" t="s">
        <v>605</v>
      </c>
      <c r="D560" s="732" t="s">
        <v>606</v>
      </c>
      <c r="E560" s="733">
        <v>50113006</v>
      </c>
      <c r="F560" s="732" t="s">
        <v>1535</v>
      </c>
      <c r="G560" s="731" t="s">
        <v>656</v>
      </c>
      <c r="H560" s="731">
        <v>33751</v>
      </c>
      <c r="I560" s="731">
        <v>33751</v>
      </c>
      <c r="J560" s="731" t="s">
        <v>1563</v>
      </c>
      <c r="K560" s="731" t="s">
        <v>1562</v>
      </c>
      <c r="L560" s="734">
        <v>96.549999999999983</v>
      </c>
      <c r="M560" s="734">
        <v>10</v>
      </c>
      <c r="N560" s="735">
        <v>965.49999999999977</v>
      </c>
    </row>
    <row r="561" spans="1:14" ht="14.45" customHeight="1" x14ac:dyDescent="0.2">
      <c r="A561" s="729" t="s">
        <v>586</v>
      </c>
      <c r="B561" s="730" t="s">
        <v>587</v>
      </c>
      <c r="C561" s="731" t="s">
        <v>605</v>
      </c>
      <c r="D561" s="732" t="s">
        <v>606</v>
      </c>
      <c r="E561" s="733">
        <v>50113006</v>
      </c>
      <c r="F561" s="732" t="s">
        <v>1535</v>
      </c>
      <c r="G561" s="731" t="s">
        <v>656</v>
      </c>
      <c r="H561" s="731">
        <v>395579</v>
      </c>
      <c r="I561" s="731">
        <v>33752</v>
      </c>
      <c r="J561" s="731" t="s">
        <v>1564</v>
      </c>
      <c r="K561" s="731" t="s">
        <v>1565</v>
      </c>
      <c r="L561" s="734">
        <v>96.55</v>
      </c>
      <c r="M561" s="734">
        <v>2</v>
      </c>
      <c r="N561" s="735">
        <v>193.1</v>
      </c>
    </row>
    <row r="562" spans="1:14" ht="14.45" customHeight="1" x14ac:dyDescent="0.2">
      <c r="A562" s="729" t="s">
        <v>586</v>
      </c>
      <c r="B562" s="730" t="s">
        <v>587</v>
      </c>
      <c r="C562" s="731" t="s">
        <v>605</v>
      </c>
      <c r="D562" s="732" t="s">
        <v>606</v>
      </c>
      <c r="E562" s="733">
        <v>50113006</v>
      </c>
      <c r="F562" s="732" t="s">
        <v>1535</v>
      </c>
      <c r="G562" s="731" t="s">
        <v>656</v>
      </c>
      <c r="H562" s="731">
        <v>33750</v>
      </c>
      <c r="I562" s="731">
        <v>33750</v>
      </c>
      <c r="J562" s="731" t="s">
        <v>1566</v>
      </c>
      <c r="K562" s="731" t="s">
        <v>1562</v>
      </c>
      <c r="L562" s="734">
        <v>96.55</v>
      </c>
      <c r="M562" s="734">
        <v>24</v>
      </c>
      <c r="N562" s="735">
        <v>2317.1999999999998</v>
      </c>
    </row>
    <row r="563" spans="1:14" ht="14.45" customHeight="1" x14ac:dyDescent="0.2">
      <c r="A563" s="729" t="s">
        <v>586</v>
      </c>
      <c r="B563" s="730" t="s">
        <v>587</v>
      </c>
      <c r="C563" s="731" t="s">
        <v>605</v>
      </c>
      <c r="D563" s="732" t="s">
        <v>606</v>
      </c>
      <c r="E563" s="733">
        <v>50113006</v>
      </c>
      <c r="F563" s="732" t="s">
        <v>1535</v>
      </c>
      <c r="G563" s="731" t="s">
        <v>329</v>
      </c>
      <c r="H563" s="731">
        <v>33859</v>
      </c>
      <c r="I563" s="731">
        <v>33859</v>
      </c>
      <c r="J563" s="731" t="s">
        <v>1567</v>
      </c>
      <c r="K563" s="731" t="s">
        <v>1537</v>
      </c>
      <c r="L563" s="734">
        <v>141.41999999999996</v>
      </c>
      <c r="M563" s="734">
        <v>5</v>
      </c>
      <c r="N563" s="735">
        <v>707.0999999999998</v>
      </c>
    </row>
    <row r="564" spans="1:14" ht="14.45" customHeight="1" x14ac:dyDescent="0.2">
      <c r="A564" s="729" t="s">
        <v>586</v>
      </c>
      <c r="B564" s="730" t="s">
        <v>587</v>
      </c>
      <c r="C564" s="731" t="s">
        <v>605</v>
      </c>
      <c r="D564" s="732" t="s">
        <v>606</v>
      </c>
      <c r="E564" s="733">
        <v>50113006</v>
      </c>
      <c r="F564" s="732" t="s">
        <v>1535</v>
      </c>
      <c r="G564" s="731" t="s">
        <v>329</v>
      </c>
      <c r="H564" s="731">
        <v>33858</v>
      </c>
      <c r="I564" s="731">
        <v>33858</v>
      </c>
      <c r="J564" s="731" t="s">
        <v>1568</v>
      </c>
      <c r="K564" s="731" t="s">
        <v>1537</v>
      </c>
      <c r="L564" s="734">
        <v>141.41999999999999</v>
      </c>
      <c r="M564" s="734">
        <v>2</v>
      </c>
      <c r="N564" s="735">
        <v>282.83999999999997</v>
      </c>
    </row>
    <row r="565" spans="1:14" ht="14.45" customHeight="1" x14ac:dyDescent="0.2">
      <c r="A565" s="729" t="s">
        <v>586</v>
      </c>
      <c r="B565" s="730" t="s">
        <v>587</v>
      </c>
      <c r="C565" s="731" t="s">
        <v>605</v>
      </c>
      <c r="D565" s="732" t="s">
        <v>606</v>
      </c>
      <c r="E565" s="733">
        <v>50113006</v>
      </c>
      <c r="F565" s="732" t="s">
        <v>1535</v>
      </c>
      <c r="G565" s="731" t="s">
        <v>656</v>
      </c>
      <c r="H565" s="731">
        <v>33850</v>
      </c>
      <c r="I565" s="731">
        <v>33850</v>
      </c>
      <c r="J565" s="731" t="s">
        <v>1569</v>
      </c>
      <c r="K565" s="731" t="s">
        <v>1537</v>
      </c>
      <c r="L565" s="734">
        <v>107.71</v>
      </c>
      <c r="M565" s="734">
        <v>1</v>
      </c>
      <c r="N565" s="735">
        <v>107.71</v>
      </c>
    </row>
    <row r="566" spans="1:14" ht="14.45" customHeight="1" x14ac:dyDescent="0.2">
      <c r="A566" s="729" t="s">
        <v>586</v>
      </c>
      <c r="B566" s="730" t="s">
        <v>587</v>
      </c>
      <c r="C566" s="731" t="s">
        <v>605</v>
      </c>
      <c r="D566" s="732" t="s">
        <v>606</v>
      </c>
      <c r="E566" s="733">
        <v>50113006</v>
      </c>
      <c r="F566" s="732" t="s">
        <v>1535</v>
      </c>
      <c r="G566" s="731" t="s">
        <v>656</v>
      </c>
      <c r="H566" s="731">
        <v>33852</v>
      </c>
      <c r="I566" s="731">
        <v>33852</v>
      </c>
      <c r="J566" s="731" t="s">
        <v>1570</v>
      </c>
      <c r="K566" s="731" t="s">
        <v>1537</v>
      </c>
      <c r="L566" s="734">
        <v>107.71</v>
      </c>
      <c r="M566" s="734">
        <v>1</v>
      </c>
      <c r="N566" s="735">
        <v>107.71</v>
      </c>
    </row>
    <row r="567" spans="1:14" ht="14.45" customHeight="1" x14ac:dyDescent="0.2">
      <c r="A567" s="729" t="s">
        <v>586</v>
      </c>
      <c r="B567" s="730" t="s">
        <v>587</v>
      </c>
      <c r="C567" s="731" t="s">
        <v>605</v>
      </c>
      <c r="D567" s="732" t="s">
        <v>606</v>
      </c>
      <c r="E567" s="733">
        <v>50113006</v>
      </c>
      <c r="F567" s="732" t="s">
        <v>1535</v>
      </c>
      <c r="G567" s="731" t="s">
        <v>656</v>
      </c>
      <c r="H567" s="731">
        <v>33851</v>
      </c>
      <c r="I567" s="731">
        <v>33851</v>
      </c>
      <c r="J567" s="731" t="s">
        <v>1571</v>
      </c>
      <c r="K567" s="731" t="s">
        <v>1537</v>
      </c>
      <c r="L567" s="734">
        <v>107.71</v>
      </c>
      <c r="M567" s="734">
        <v>4</v>
      </c>
      <c r="N567" s="735">
        <v>430.84</v>
      </c>
    </row>
    <row r="568" spans="1:14" ht="14.45" customHeight="1" x14ac:dyDescent="0.2">
      <c r="A568" s="729" t="s">
        <v>586</v>
      </c>
      <c r="B568" s="730" t="s">
        <v>587</v>
      </c>
      <c r="C568" s="731" t="s">
        <v>605</v>
      </c>
      <c r="D568" s="732" t="s">
        <v>606</v>
      </c>
      <c r="E568" s="733">
        <v>50113006</v>
      </c>
      <c r="F568" s="732" t="s">
        <v>1535</v>
      </c>
      <c r="G568" s="731" t="s">
        <v>656</v>
      </c>
      <c r="H568" s="731">
        <v>33848</v>
      </c>
      <c r="I568" s="731">
        <v>33848</v>
      </c>
      <c r="J568" s="731" t="s">
        <v>1572</v>
      </c>
      <c r="K568" s="731" t="s">
        <v>1537</v>
      </c>
      <c r="L568" s="734">
        <v>125.36</v>
      </c>
      <c r="M568" s="734">
        <v>4</v>
      </c>
      <c r="N568" s="735">
        <v>501.44</v>
      </c>
    </row>
    <row r="569" spans="1:14" ht="14.45" customHeight="1" x14ac:dyDescent="0.2">
      <c r="A569" s="729" t="s">
        <v>586</v>
      </c>
      <c r="B569" s="730" t="s">
        <v>587</v>
      </c>
      <c r="C569" s="731" t="s">
        <v>605</v>
      </c>
      <c r="D569" s="732" t="s">
        <v>606</v>
      </c>
      <c r="E569" s="733">
        <v>50113006</v>
      </c>
      <c r="F569" s="732" t="s">
        <v>1535</v>
      </c>
      <c r="G569" s="731" t="s">
        <v>656</v>
      </c>
      <c r="H569" s="731">
        <v>33847</v>
      </c>
      <c r="I569" s="731">
        <v>33847</v>
      </c>
      <c r="J569" s="731" t="s">
        <v>1573</v>
      </c>
      <c r="K569" s="731" t="s">
        <v>1537</v>
      </c>
      <c r="L569" s="734">
        <v>125.35999999999999</v>
      </c>
      <c r="M569" s="734">
        <v>2</v>
      </c>
      <c r="N569" s="735">
        <v>250.71999999999997</v>
      </c>
    </row>
    <row r="570" spans="1:14" ht="14.45" customHeight="1" x14ac:dyDescent="0.2">
      <c r="A570" s="729" t="s">
        <v>586</v>
      </c>
      <c r="B570" s="730" t="s">
        <v>587</v>
      </c>
      <c r="C570" s="731" t="s">
        <v>605</v>
      </c>
      <c r="D570" s="732" t="s">
        <v>606</v>
      </c>
      <c r="E570" s="733">
        <v>50113006</v>
      </c>
      <c r="F570" s="732" t="s">
        <v>1535</v>
      </c>
      <c r="G570" s="731" t="s">
        <v>656</v>
      </c>
      <c r="H570" s="731">
        <v>33856</v>
      </c>
      <c r="I570" s="731">
        <v>33856</v>
      </c>
      <c r="J570" s="731" t="s">
        <v>1574</v>
      </c>
      <c r="K570" s="731" t="s">
        <v>1537</v>
      </c>
      <c r="L570" s="734">
        <v>132.79</v>
      </c>
      <c r="M570" s="734">
        <v>1</v>
      </c>
      <c r="N570" s="735">
        <v>132.79</v>
      </c>
    </row>
    <row r="571" spans="1:14" ht="14.45" customHeight="1" x14ac:dyDescent="0.2">
      <c r="A571" s="729" t="s">
        <v>586</v>
      </c>
      <c r="B571" s="730" t="s">
        <v>587</v>
      </c>
      <c r="C571" s="731" t="s">
        <v>605</v>
      </c>
      <c r="D571" s="732" t="s">
        <v>606</v>
      </c>
      <c r="E571" s="733">
        <v>50113006</v>
      </c>
      <c r="F571" s="732" t="s">
        <v>1535</v>
      </c>
      <c r="G571" s="731" t="s">
        <v>656</v>
      </c>
      <c r="H571" s="731">
        <v>217054</v>
      </c>
      <c r="I571" s="731">
        <v>217054</v>
      </c>
      <c r="J571" s="731" t="s">
        <v>1575</v>
      </c>
      <c r="K571" s="731" t="s">
        <v>1576</v>
      </c>
      <c r="L571" s="734">
        <v>1115.2700000000002</v>
      </c>
      <c r="M571" s="734">
        <v>23</v>
      </c>
      <c r="N571" s="735">
        <v>25651.210000000006</v>
      </c>
    </row>
    <row r="572" spans="1:14" ht="14.45" customHeight="1" x14ac:dyDescent="0.2">
      <c r="A572" s="729" t="s">
        <v>586</v>
      </c>
      <c r="B572" s="730" t="s">
        <v>587</v>
      </c>
      <c r="C572" s="731" t="s">
        <v>605</v>
      </c>
      <c r="D572" s="732" t="s">
        <v>606</v>
      </c>
      <c r="E572" s="733">
        <v>50113006</v>
      </c>
      <c r="F572" s="732" t="s">
        <v>1535</v>
      </c>
      <c r="G572" s="731" t="s">
        <v>630</v>
      </c>
      <c r="H572" s="731">
        <v>988740</v>
      </c>
      <c r="I572" s="731">
        <v>0</v>
      </c>
      <c r="J572" s="731" t="s">
        <v>1577</v>
      </c>
      <c r="K572" s="731" t="s">
        <v>329</v>
      </c>
      <c r="L572" s="734">
        <v>177.62999999999997</v>
      </c>
      <c r="M572" s="734">
        <v>224</v>
      </c>
      <c r="N572" s="735">
        <v>39789.119999999995</v>
      </c>
    </row>
    <row r="573" spans="1:14" ht="14.45" customHeight="1" x14ac:dyDescent="0.2">
      <c r="A573" s="729" t="s">
        <v>586</v>
      </c>
      <c r="B573" s="730" t="s">
        <v>587</v>
      </c>
      <c r="C573" s="731" t="s">
        <v>605</v>
      </c>
      <c r="D573" s="732" t="s">
        <v>606</v>
      </c>
      <c r="E573" s="733">
        <v>50113006</v>
      </c>
      <c r="F573" s="732" t="s">
        <v>1535</v>
      </c>
      <c r="G573" s="731" t="s">
        <v>656</v>
      </c>
      <c r="H573" s="731">
        <v>848250</v>
      </c>
      <c r="I573" s="731">
        <v>33423</v>
      </c>
      <c r="J573" s="731" t="s">
        <v>1578</v>
      </c>
      <c r="K573" s="731" t="s">
        <v>1579</v>
      </c>
      <c r="L573" s="734">
        <v>301.61999999999995</v>
      </c>
      <c r="M573" s="734">
        <v>11</v>
      </c>
      <c r="N573" s="735">
        <v>3317.8199999999997</v>
      </c>
    </row>
    <row r="574" spans="1:14" ht="14.45" customHeight="1" x14ac:dyDescent="0.2">
      <c r="A574" s="729" t="s">
        <v>586</v>
      </c>
      <c r="B574" s="730" t="s">
        <v>587</v>
      </c>
      <c r="C574" s="731" t="s">
        <v>605</v>
      </c>
      <c r="D574" s="732" t="s">
        <v>606</v>
      </c>
      <c r="E574" s="733">
        <v>50113006</v>
      </c>
      <c r="F574" s="732" t="s">
        <v>1535</v>
      </c>
      <c r="G574" s="731" t="s">
        <v>656</v>
      </c>
      <c r="H574" s="731">
        <v>133146</v>
      </c>
      <c r="I574" s="731">
        <v>33530</v>
      </c>
      <c r="J574" s="731" t="s">
        <v>1580</v>
      </c>
      <c r="K574" s="731" t="s">
        <v>1581</v>
      </c>
      <c r="L574" s="734">
        <v>158.71933333333334</v>
      </c>
      <c r="M574" s="734">
        <v>30</v>
      </c>
      <c r="N574" s="735">
        <v>4761.58</v>
      </c>
    </row>
    <row r="575" spans="1:14" ht="14.45" customHeight="1" x14ac:dyDescent="0.2">
      <c r="A575" s="729" t="s">
        <v>586</v>
      </c>
      <c r="B575" s="730" t="s">
        <v>587</v>
      </c>
      <c r="C575" s="731" t="s">
        <v>605</v>
      </c>
      <c r="D575" s="732" t="s">
        <v>606</v>
      </c>
      <c r="E575" s="733">
        <v>50113006</v>
      </c>
      <c r="F575" s="732" t="s">
        <v>1535</v>
      </c>
      <c r="G575" s="731" t="s">
        <v>630</v>
      </c>
      <c r="H575" s="731">
        <v>994516</v>
      </c>
      <c r="I575" s="731">
        <v>0</v>
      </c>
      <c r="J575" s="731" t="s">
        <v>1582</v>
      </c>
      <c r="K575" s="731" t="s">
        <v>329</v>
      </c>
      <c r="L575" s="734">
        <v>196.63</v>
      </c>
      <c r="M575" s="734">
        <v>372</v>
      </c>
      <c r="N575" s="735">
        <v>73146.36</v>
      </c>
    </row>
    <row r="576" spans="1:14" ht="14.45" customHeight="1" x14ac:dyDescent="0.2">
      <c r="A576" s="729" t="s">
        <v>586</v>
      </c>
      <c r="B576" s="730" t="s">
        <v>587</v>
      </c>
      <c r="C576" s="731" t="s">
        <v>605</v>
      </c>
      <c r="D576" s="732" t="s">
        <v>606</v>
      </c>
      <c r="E576" s="733">
        <v>50113006</v>
      </c>
      <c r="F576" s="732" t="s">
        <v>1535</v>
      </c>
      <c r="G576" s="731" t="s">
        <v>630</v>
      </c>
      <c r="H576" s="731">
        <v>993484</v>
      </c>
      <c r="I576" s="731">
        <v>0</v>
      </c>
      <c r="J576" s="731" t="s">
        <v>1583</v>
      </c>
      <c r="K576" s="731" t="s">
        <v>329</v>
      </c>
      <c r="L576" s="734">
        <v>1991.0999999999997</v>
      </c>
      <c r="M576" s="734">
        <v>19</v>
      </c>
      <c r="N576" s="735">
        <v>37830.899999999994</v>
      </c>
    </row>
    <row r="577" spans="1:14" ht="14.45" customHeight="1" x14ac:dyDescent="0.2">
      <c r="A577" s="729" t="s">
        <v>586</v>
      </c>
      <c r="B577" s="730" t="s">
        <v>587</v>
      </c>
      <c r="C577" s="731" t="s">
        <v>605</v>
      </c>
      <c r="D577" s="732" t="s">
        <v>606</v>
      </c>
      <c r="E577" s="733">
        <v>50113006</v>
      </c>
      <c r="F577" s="732" t="s">
        <v>1535</v>
      </c>
      <c r="G577" s="731" t="s">
        <v>656</v>
      </c>
      <c r="H577" s="731">
        <v>133220</v>
      </c>
      <c r="I577" s="731">
        <v>33220</v>
      </c>
      <c r="J577" s="731" t="s">
        <v>1584</v>
      </c>
      <c r="K577" s="731" t="s">
        <v>1585</v>
      </c>
      <c r="L577" s="734">
        <v>194.86</v>
      </c>
      <c r="M577" s="734">
        <v>2</v>
      </c>
      <c r="N577" s="735">
        <v>389.72</v>
      </c>
    </row>
    <row r="578" spans="1:14" ht="14.45" customHeight="1" x14ac:dyDescent="0.2">
      <c r="A578" s="729" t="s">
        <v>586</v>
      </c>
      <c r="B578" s="730" t="s">
        <v>587</v>
      </c>
      <c r="C578" s="731" t="s">
        <v>605</v>
      </c>
      <c r="D578" s="732" t="s">
        <v>606</v>
      </c>
      <c r="E578" s="733">
        <v>50113006</v>
      </c>
      <c r="F578" s="732" t="s">
        <v>1535</v>
      </c>
      <c r="G578" s="731" t="s">
        <v>630</v>
      </c>
      <c r="H578" s="731">
        <v>33525</v>
      </c>
      <c r="I578" s="731">
        <v>33525</v>
      </c>
      <c r="J578" s="731" t="s">
        <v>1586</v>
      </c>
      <c r="K578" s="731" t="s">
        <v>1541</v>
      </c>
      <c r="L578" s="734">
        <v>94.439692307692297</v>
      </c>
      <c r="M578" s="734">
        <v>260</v>
      </c>
      <c r="N578" s="735">
        <v>24554.319999999996</v>
      </c>
    </row>
    <row r="579" spans="1:14" ht="14.45" customHeight="1" x14ac:dyDescent="0.2">
      <c r="A579" s="729" t="s">
        <v>586</v>
      </c>
      <c r="B579" s="730" t="s">
        <v>587</v>
      </c>
      <c r="C579" s="731" t="s">
        <v>605</v>
      </c>
      <c r="D579" s="732" t="s">
        <v>606</v>
      </c>
      <c r="E579" s="733">
        <v>50113006</v>
      </c>
      <c r="F579" s="732" t="s">
        <v>1535</v>
      </c>
      <c r="G579" s="731" t="s">
        <v>656</v>
      </c>
      <c r="H579" s="731">
        <v>33952</v>
      </c>
      <c r="I579" s="731">
        <v>33952</v>
      </c>
      <c r="J579" s="731" t="s">
        <v>1587</v>
      </c>
      <c r="K579" s="731" t="s">
        <v>1537</v>
      </c>
      <c r="L579" s="734">
        <v>178.07</v>
      </c>
      <c r="M579" s="734">
        <v>1</v>
      </c>
      <c r="N579" s="735">
        <v>178.07</v>
      </c>
    </row>
    <row r="580" spans="1:14" ht="14.45" customHeight="1" x14ac:dyDescent="0.2">
      <c r="A580" s="729" t="s">
        <v>586</v>
      </c>
      <c r="B580" s="730" t="s">
        <v>587</v>
      </c>
      <c r="C580" s="731" t="s">
        <v>605</v>
      </c>
      <c r="D580" s="732" t="s">
        <v>606</v>
      </c>
      <c r="E580" s="733">
        <v>50113008</v>
      </c>
      <c r="F580" s="732" t="s">
        <v>1588</v>
      </c>
      <c r="G580" s="731"/>
      <c r="H580" s="731"/>
      <c r="I580" s="731">
        <v>230459</v>
      </c>
      <c r="J580" s="731" t="s">
        <v>1589</v>
      </c>
      <c r="K580" s="731" t="s">
        <v>1590</v>
      </c>
      <c r="L580" s="734">
        <v>2099.02001953125</v>
      </c>
      <c r="M580" s="734">
        <v>36</v>
      </c>
      <c r="N580" s="735">
        <v>75564.720703125</v>
      </c>
    </row>
    <row r="581" spans="1:14" ht="14.45" customHeight="1" x14ac:dyDescent="0.2">
      <c r="A581" s="729" t="s">
        <v>586</v>
      </c>
      <c r="B581" s="730" t="s">
        <v>587</v>
      </c>
      <c r="C581" s="731" t="s">
        <v>605</v>
      </c>
      <c r="D581" s="732" t="s">
        <v>606</v>
      </c>
      <c r="E581" s="733">
        <v>50113008</v>
      </c>
      <c r="F581" s="732" t="s">
        <v>1588</v>
      </c>
      <c r="G581" s="731"/>
      <c r="H581" s="731"/>
      <c r="I581" s="731">
        <v>230458</v>
      </c>
      <c r="J581" s="731" t="s">
        <v>1589</v>
      </c>
      <c r="K581" s="731" t="s">
        <v>1591</v>
      </c>
      <c r="L581" s="734">
        <v>1049.510009765625</v>
      </c>
      <c r="M581" s="734">
        <v>59</v>
      </c>
      <c r="N581" s="735">
        <v>61921.090576171875</v>
      </c>
    </row>
    <row r="582" spans="1:14" ht="14.45" customHeight="1" x14ac:dyDescent="0.2">
      <c r="A582" s="729" t="s">
        <v>586</v>
      </c>
      <c r="B582" s="730" t="s">
        <v>587</v>
      </c>
      <c r="C582" s="731" t="s">
        <v>605</v>
      </c>
      <c r="D582" s="732" t="s">
        <v>606</v>
      </c>
      <c r="E582" s="733">
        <v>50113008</v>
      </c>
      <c r="F582" s="732" t="s">
        <v>1588</v>
      </c>
      <c r="G582" s="731"/>
      <c r="H582" s="731"/>
      <c r="I582" s="731">
        <v>29980</v>
      </c>
      <c r="J582" s="731" t="s">
        <v>1592</v>
      </c>
      <c r="K582" s="731" t="s">
        <v>1593</v>
      </c>
      <c r="L582" s="734">
        <v>11517</v>
      </c>
      <c r="M582" s="734">
        <v>7</v>
      </c>
      <c r="N582" s="735">
        <v>80619</v>
      </c>
    </row>
    <row r="583" spans="1:14" ht="14.45" customHeight="1" x14ac:dyDescent="0.2">
      <c r="A583" s="729" t="s">
        <v>586</v>
      </c>
      <c r="B583" s="730" t="s">
        <v>587</v>
      </c>
      <c r="C583" s="731" t="s">
        <v>605</v>
      </c>
      <c r="D583" s="732" t="s">
        <v>606</v>
      </c>
      <c r="E583" s="733">
        <v>50113008</v>
      </c>
      <c r="F583" s="732" t="s">
        <v>1588</v>
      </c>
      <c r="G583" s="731"/>
      <c r="H583" s="731"/>
      <c r="I583" s="731">
        <v>62464</v>
      </c>
      <c r="J583" s="731" t="s">
        <v>1594</v>
      </c>
      <c r="K583" s="731" t="s">
        <v>1595</v>
      </c>
      <c r="L583" s="734">
        <v>9158.2699218750004</v>
      </c>
      <c r="M583" s="734">
        <v>20</v>
      </c>
      <c r="N583" s="735">
        <v>183165.3984375</v>
      </c>
    </row>
    <row r="584" spans="1:14" ht="14.45" customHeight="1" x14ac:dyDescent="0.2">
      <c r="A584" s="729" t="s">
        <v>586</v>
      </c>
      <c r="B584" s="730" t="s">
        <v>587</v>
      </c>
      <c r="C584" s="731" t="s">
        <v>605</v>
      </c>
      <c r="D584" s="732" t="s">
        <v>606</v>
      </c>
      <c r="E584" s="733">
        <v>50113008</v>
      </c>
      <c r="F584" s="732" t="s">
        <v>1588</v>
      </c>
      <c r="G584" s="731"/>
      <c r="H584" s="731"/>
      <c r="I584" s="731">
        <v>230687</v>
      </c>
      <c r="J584" s="731" t="s">
        <v>1596</v>
      </c>
      <c r="K584" s="731" t="s">
        <v>1597</v>
      </c>
      <c r="L584" s="734">
        <v>4305.39990234375</v>
      </c>
      <c r="M584" s="734">
        <v>10</v>
      </c>
      <c r="N584" s="735">
        <v>43053.9990234375</v>
      </c>
    </row>
    <row r="585" spans="1:14" ht="14.45" customHeight="1" x14ac:dyDescent="0.2">
      <c r="A585" s="729" t="s">
        <v>586</v>
      </c>
      <c r="B585" s="730" t="s">
        <v>587</v>
      </c>
      <c r="C585" s="731" t="s">
        <v>605</v>
      </c>
      <c r="D585" s="732" t="s">
        <v>606</v>
      </c>
      <c r="E585" s="733">
        <v>50113008</v>
      </c>
      <c r="F585" s="732" t="s">
        <v>1588</v>
      </c>
      <c r="G585" s="731"/>
      <c r="H585" s="731"/>
      <c r="I585" s="731">
        <v>230686</v>
      </c>
      <c r="J585" s="731" t="s">
        <v>1596</v>
      </c>
      <c r="K585" s="731" t="s">
        <v>1598</v>
      </c>
      <c r="L585" s="734">
        <v>8610.7998046875</v>
      </c>
      <c r="M585" s="734">
        <v>5</v>
      </c>
      <c r="N585" s="735">
        <v>43053.9990234375</v>
      </c>
    </row>
    <row r="586" spans="1:14" ht="14.45" customHeight="1" x14ac:dyDescent="0.2">
      <c r="A586" s="729" t="s">
        <v>586</v>
      </c>
      <c r="B586" s="730" t="s">
        <v>587</v>
      </c>
      <c r="C586" s="731" t="s">
        <v>605</v>
      </c>
      <c r="D586" s="732" t="s">
        <v>606</v>
      </c>
      <c r="E586" s="733">
        <v>50113011</v>
      </c>
      <c r="F586" s="732" t="s">
        <v>1599</v>
      </c>
      <c r="G586" s="731"/>
      <c r="H586" s="731"/>
      <c r="I586" s="731">
        <v>158152</v>
      </c>
      <c r="J586" s="731" t="s">
        <v>1600</v>
      </c>
      <c r="K586" s="731" t="s">
        <v>1601</v>
      </c>
      <c r="L586" s="734">
        <v>912.98999467329543</v>
      </c>
      <c r="M586" s="734">
        <v>275</v>
      </c>
      <c r="N586" s="735">
        <v>251072.24853515625</v>
      </c>
    </row>
    <row r="587" spans="1:14" ht="14.45" customHeight="1" x14ac:dyDescent="0.2">
      <c r="A587" s="729" t="s">
        <v>586</v>
      </c>
      <c r="B587" s="730" t="s">
        <v>587</v>
      </c>
      <c r="C587" s="731" t="s">
        <v>605</v>
      </c>
      <c r="D587" s="732" t="s">
        <v>606</v>
      </c>
      <c r="E587" s="733">
        <v>50113012</v>
      </c>
      <c r="F587" s="732" t="s">
        <v>1602</v>
      </c>
      <c r="G587" s="731" t="s">
        <v>630</v>
      </c>
      <c r="H587" s="731">
        <v>193650</v>
      </c>
      <c r="I587" s="731">
        <v>93650</v>
      </c>
      <c r="J587" s="731" t="s">
        <v>1603</v>
      </c>
      <c r="K587" s="731" t="s">
        <v>1604</v>
      </c>
      <c r="L587" s="734">
        <v>9818.75</v>
      </c>
      <c r="M587" s="734">
        <v>7</v>
      </c>
      <c r="N587" s="735">
        <v>68731.25</v>
      </c>
    </row>
    <row r="588" spans="1:14" ht="14.45" customHeight="1" x14ac:dyDescent="0.2">
      <c r="A588" s="729" t="s">
        <v>586</v>
      </c>
      <c r="B588" s="730" t="s">
        <v>587</v>
      </c>
      <c r="C588" s="731" t="s">
        <v>605</v>
      </c>
      <c r="D588" s="732" t="s">
        <v>606</v>
      </c>
      <c r="E588" s="733">
        <v>50113013</v>
      </c>
      <c r="F588" s="732" t="s">
        <v>1605</v>
      </c>
      <c r="G588" s="731" t="s">
        <v>630</v>
      </c>
      <c r="H588" s="731">
        <v>995739</v>
      </c>
      <c r="I588" s="731">
        <v>183827</v>
      </c>
      <c r="J588" s="731" t="s">
        <v>1606</v>
      </c>
      <c r="K588" s="731" t="s">
        <v>1607</v>
      </c>
      <c r="L588" s="734">
        <v>1983.86</v>
      </c>
      <c r="M588" s="734">
        <v>2</v>
      </c>
      <c r="N588" s="735">
        <v>3967.72</v>
      </c>
    </row>
    <row r="589" spans="1:14" ht="14.45" customHeight="1" x14ac:dyDescent="0.2">
      <c r="A589" s="729" t="s">
        <v>586</v>
      </c>
      <c r="B589" s="730" t="s">
        <v>587</v>
      </c>
      <c r="C589" s="731" t="s">
        <v>605</v>
      </c>
      <c r="D589" s="732" t="s">
        <v>606</v>
      </c>
      <c r="E589" s="733">
        <v>50113013</v>
      </c>
      <c r="F589" s="732" t="s">
        <v>1605</v>
      </c>
      <c r="G589" s="731" t="s">
        <v>630</v>
      </c>
      <c r="H589" s="731">
        <v>183822</v>
      </c>
      <c r="I589" s="731">
        <v>183822</v>
      </c>
      <c r="J589" s="731" t="s">
        <v>1606</v>
      </c>
      <c r="K589" s="731" t="s">
        <v>1608</v>
      </c>
      <c r="L589" s="734">
        <v>1032.71</v>
      </c>
      <c r="M589" s="734">
        <v>2</v>
      </c>
      <c r="N589" s="735">
        <v>2065.42</v>
      </c>
    </row>
    <row r="590" spans="1:14" ht="14.45" customHeight="1" x14ac:dyDescent="0.2">
      <c r="A590" s="729" t="s">
        <v>586</v>
      </c>
      <c r="B590" s="730" t="s">
        <v>587</v>
      </c>
      <c r="C590" s="731" t="s">
        <v>605</v>
      </c>
      <c r="D590" s="732" t="s">
        <v>606</v>
      </c>
      <c r="E590" s="733">
        <v>50113013</v>
      </c>
      <c r="F590" s="732" t="s">
        <v>1605</v>
      </c>
      <c r="G590" s="731" t="s">
        <v>630</v>
      </c>
      <c r="H590" s="731">
        <v>183821</v>
      </c>
      <c r="I590" s="731">
        <v>183821</v>
      </c>
      <c r="J590" s="731" t="s">
        <v>1609</v>
      </c>
      <c r="K590" s="731" t="s">
        <v>1610</v>
      </c>
      <c r="L590" s="734">
        <v>78.459999999999994</v>
      </c>
      <c r="M590" s="734">
        <v>20</v>
      </c>
      <c r="N590" s="735">
        <v>1569.1999999999998</v>
      </c>
    </row>
    <row r="591" spans="1:14" ht="14.45" customHeight="1" x14ac:dyDescent="0.2">
      <c r="A591" s="729" t="s">
        <v>586</v>
      </c>
      <c r="B591" s="730" t="s">
        <v>587</v>
      </c>
      <c r="C591" s="731" t="s">
        <v>605</v>
      </c>
      <c r="D591" s="732" t="s">
        <v>606</v>
      </c>
      <c r="E591" s="733">
        <v>50113013</v>
      </c>
      <c r="F591" s="732" t="s">
        <v>1605</v>
      </c>
      <c r="G591" s="731" t="s">
        <v>329</v>
      </c>
      <c r="H591" s="731">
        <v>243369</v>
      </c>
      <c r="I591" s="731">
        <v>243369</v>
      </c>
      <c r="J591" s="731" t="s">
        <v>1611</v>
      </c>
      <c r="K591" s="731" t="s">
        <v>1612</v>
      </c>
      <c r="L591" s="734">
        <v>544.39</v>
      </c>
      <c r="M591" s="734">
        <v>36.9</v>
      </c>
      <c r="N591" s="735">
        <v>20087.990999999998</v>
      </c>
    </row>
    <row r="592" spans="1:14" ht="14.45" customHeight="1" x14ac:dyDescent="0.2">
      <c r="A592" s="729" t="s">
        <v>586</v>
      </c>
      <c r="B592" s="730" t="s">
        <v>587</v>
      </c>
      <c r="C592" s="731" t="s">
        <v>605</v>
      </c>
      <c r="D592" s="732" t="s">
        <v>606</v>
      </c>
      <c r="E592" s="733">
        <v>50113013</v>
      </c>
      <c r="F592" s="732" t="s">
        <v>1605</v>
      </c>
      <c r="G592" s="731" t="s">
        <v>630</v>
      </c>
      <c r="H592" s="731">
        <v>172972</v>
      </c>
      <c r="I592" s="731">
        <v>72972</v>
      </c>
      <c r="J592" s="731" t="s">
        <v>1613</v>
      </c>
      <c r="K592" s="731" t="s">
        <v>1614</v>
      </c>
      <c r="L592" s="734">
        <v>204.68169014084503</v>
      </c>
      <c r="M592" s="734">
        <v>71</v>
      </c>
      <c r="N592" s="735">
        <v>14532.399999999998</v>
      </c>
    </row>
    <row r="593" spans="1:14" ht="14.45" customHeight="1" x14ac:dyDescent="0.2">
      <c r="A593" s="729" t="s">
        <v>586</v>
      </c>
      <c r="B593" s="730" t="s">
        <v>587</v>
      </c>
      <c r="C593" s="731" t="s">
        <v>605</v>
      </c>
      <c r="D593" s="732" t="s">
        <v>606</v>
      </c>
      <c r="E593" s="733">
        <v>50113013</v>
      </c>
      <c r="F593" s="732" t="s">
        <v>1605</v>
      </c>
      <c r="G593" s="731" t="s">
        <v>656</v>
      </c>
      <c r="H593" s="731">
        <v>136083</v>
      </c>
      <c r="I593" s="731">
        <v>136083</v>
      </c>
      <c r="J593" s="731" t="s">
        <v>1615</v>
      </c>
      <c r="K593" s="731" t="s">
        <v>1616</v>
      </c>
      <c r="L593" s="734">
        <v>526.75</v>
      </c>
      <c r="M593" s="734">
        <v>7.5</v>
      </c>
      <c r="N593" s="735">
        <v>3950.625</v>
      </c>
    </row>
    <row r="594" spans="1:14" ht="14.45" customHeight="1" x14ac:dyDescent="0.2">
      <c r="A594" s="729" t="s">
        <v>586</v>
      </c>
      <c r="B594" s="730" t="s">
        <v>587</v>
      </c>
      <c r="C594" s="731" t="s">
        <v>605</v>
      </c>
      <c r="D594" s="732" t="s">
        <v>606</v>
      </c>
      <c r="E594" s="733">
        <v>50113013</v>
      </c>
      <c r="F594" s="732" t="s">
        <v>1605</v>
      </c>
      <c r="G594" s="731" t="s">
        <v>630</v>
      </c>
      <c r="H594" s="731">
        <v>498791</v>
      </c>
      <c r="I594" s="731">
        <v>9999999</v>
      </c>
      <c r="J594" s="731" t="s">
        <v>1617</v>
      </c>
      <c r="K594" s="731" t="s">
        <v>1618</v>
      </c>
      <c r="L594" s="734">
        <v>1316.87</v>
      </c>
      <c r="M594" s="734">
        <v>2.4000000000000004</v>
      </c>
      <c r="N594" s="735">
        <v>3160.4880000000003</v>
      </c>
    </row>
    <row r="595" spans="1:14" ht="14.45" customHeight="1" x14ac:dyDescent="0.2">
      <c r="A595" s="729" t="s">
        <v>586</v>
      </c>
      <c r="B595" s="730" t="s">
        <v>587</v>
      </c>
      <c r="C595" s="731" t="s">
        <v>605</v>
      </c>
      <c r="D595" s="732" t="s">
        <v>606</v>
      </c>
      <c r="E595" s="733">
        <v>50113013</v>
      </c>
      <c r="F595" s="732" t="s">
        <v>1605</v>
      </c>
      <c r="G595" s="731" t="s">
        <v>656</v>
      </c>
      <c r="H595" s="731">
        <v>164831</v>
      </c>
      <c r="I595" s="731">
        <v>64831</v>
      </c>
      <c r="J595" s="731" t="s">
        <v>1619</v>
      </c>
      <c r="K595" s="731" t="s">
        <v>1620</v>
      </c>
      <c r="L595" s="734">
        <v>196.02</v>
      </c>
      <c r="M595" s="734">
        <v>4</v>
      </c>
      <c r="N595" s="735">
        <v>784.08</v>
      </c>
    </row>
    <row r="596" spans="1:14" ht="14.45" customHeight="1" x14ac:dyDescent="0.2">
      <c r="A596" s="729" t="s">
        <v>586</v>
      </c>
      <c r="B596" s="730" t="s">
        <v>587</v>
      </c>
      <c r="C596" s="731" t="s">
        <v>605</v>
      </c>
      <c r="D596" s="732" t="s">
        <v>606</v>
      </c>
      <c r="E596" s="733">
        <v>50113013</v>
      </c>
      <c r="F596" s="732" t="s">
        <v>1605</v>
      </c>
      <c r="G596" s="731" t="s">
        <v>630</v>
      </c>
      <c r="H596" s="731">
        <v>183926</v>
      </c>
      <c r="I596" s="731">
        <v>183926</v>
      </c>
      <c r="J596" s="731" t="s">
        <v>1621</v>
      </c>
      <c r="K596" s="731" t="s">
        <v>1622</v>
      </c>
      <c r="L596" s="734">
        <v>128.81</v>
      </c>
      <c r="M596" s="734">
        <v>2</v>
      </c>
      <c r="N596" s="735">
        <v>257.62</v>
      </c>
    </row>
    <row r="597" spans="1:14" ht="14.45" customHeight="1" x14ac:dyDescent="0.2">
      <c r="A597" s="729" t="s">
        <v>586</v>
      </c>
      <c r="B597" s="730" t="s">
        <v>587</v>
      </c>
      <c r="C597" s="731" t="s">
        <v>605</v>
      </c>
      <c r="D597" s="732" t="s">
        <v>606</v>
      </c>
      <c r="E597" s="733">
        <v>50113013</v>
      </c>
      <c r="F597" s="732" t="s">
        <v>1605</v>
      </c>
      <c r="G597" s="731" t="s">
        <v>630</v>
      </c>
      <c r="H597" s="731">
        <v>117171</v>
      </c>
      <c r="I597" s="731">
        <v>17171</v>
      </c>
      <c r="J597" s="731" t="s">
        <v>1623</v>
      </c>
      <c r="K597" s="731" t="s">
        <v>1624</v>
      </c>
      <c r="L597" s="734">
        <v>72.84</v>
      </c>
      <c r="M597" s="734">
        <v>5</v>
      </c>
      <c r="N597" s="735">
        <v>364.20000000000005</v>
      </c>
    </row>
    <row r="598" spans="1:14" ht="14.45" customHeight="1" x14ac:dyDescent="0.2">
      <c r="A598" s="729" t="s">
        <v>586</v>
      </c>
      <c r="B598" s="730" t="s">
        <v>587</v>
      </c>
      <c r="C598" s="731" t="s">
        <v>605</v>
      </c>
      <c r="D598" s="732" t="s">
        <v>606</v>
      </c>
      <c r="E598" s="733">
        <v>50113013</v>
      </c>
      <c r="F598" s="732" t="s">
        <v>1605</v>
      </c>
      <c r="G598" s="731" t="s">
        <v>630</v>
      </c>
      <c r="H598" s="731">
        <v>103378</v>
      </c>
      <c r="I598" s="731">
        <v>3378</v>
      </c>
      <c r="J598" s="731" t="s">
        <v>1625</v>
      </c>
      <c r="K598" s="731" t="s">
        <v>1626</v>
      </c>
      <c r="L598" s="734">
        <v>37.35</v>
      </c>
      <c r="M598" s="734">
        <v>3</v>
      </c>
      <c r="N598" s="735">
        <v>112.05000000000001</v>
      </c>
    </row>
    <row r="599" spans="1:14" ht="14.45" customHeight="1" x14ac:dyDescent="0.2">
      <c r="A599" s="729" t="s">
        <v>586</v>
      </c>
      <c r="B599" s="730" t="s">
        <v>587</v>
      </c>
      <c r="C599" s="731" t="s">
        <v>605</v>
      </c>
      <c r="D599" s="732" t="s">
        <v>606</v>
      </c>
      <c r="E599" s="733">
        <v>50113013</v>
      </c>
      <c r="F599" s="732" t="s">
        <v>1605</v>
      </c>
      <c r="G599" s="731" t="s">
        <v>630</v>
      </c>
      <c r="H599" s="731">
        <v>111706</v>
      </c>
      <c r="I599" s="731">
        <v>11706</v>
      </c>
      <c r="J599" s="731" t="s">
        <v>1627</v>
      </c>
      <c r="K599" s="731" t="s">
        <v>1413</v>
      </c>
      <c r="L599" s="734">
        <v>496.20418571428604</v>
      </c>
      <c r="M599" s="734">
        <v>98</v>
      </c>
      <c r="N599" s="735">
        <v>48628.010200000033</v>
      </c>
    </row>
    <row r="600" spans="1:14" ht="14.45" customHeight="1" x14ac:dyDescent="0.2">
      <c r="A600" s="729" t="s">
        <v>586</v>
      </c>
      <c r="B600" s="730" t="s">
        <v>587</v>
      </c>
      <c r="C600" s="731" t="s">
        <v>605</v>
      </c>
      <c r="D600" s="732" t="s">
        <v>606</v>
      </c>
      <c r="E600" s="733">
        <v>50113013</v>
      </c>
      <c r="F600" s="732" t="s">
        <v>1605</v>
      </c>
      <c r="G600" s="731" t="s">
        <v>656</v>
      </c>
      <c r="H600" s="731">
        <v>223809</v>
      </c>
      <c r="I600" s="731">
        <v>223809</v>
      </c>
      <c r="J600" s="731" t="s">
        <v>1628</v>
      </c>
      <c r="K600" s="731" t="s">
        <v>1629</v>
      </c>
      <c r="L600" s="734">
        <v>132.07000000000002</v>
      </c>
      <c r="M600" s="734">
        <v>43</v>
      </c>
      <c r="N600" s="735">
        <v>5679.0100000000011</v>
      </c>
    </row>
    <row r="601" spans="1:14" ht="14.45" customHeight="1" x14ac:dyDescent="0.2">
      <c r="A601" s="729" t="s">
        <v>586</v>
      </c>
      <c r="B601" s="730" t="s">
        <v>587</v>
      </c>
      <c r="C601" s="731" t="s">
        <v>605</v>
      </c>
      <c r="D601" s="732" t="s">
        <v>606</v>
      </c>
      <c r="E601" s="733">
        <v>50113013</v>
      </c>
      <c r="F601" s="732" t="s">
        <v>1605</v>
      </c>
      <c r="G601" s="731" t="s">
        <v>630</v>
      </c>
      <c r="H601" s="731">
        <v>223810</v>
      </c>
      <c r="I601" s="731">
        <v>223810</v>
      </c>
      <c r="J601" s="731" t="s">
        <v>1628</v>
      </c>
      <c r="K601" s="731" t="s">
        <v>1608</v>
      </c>
      <c r="L601" s="734">
        <v>1349.9969999999998</v>
      </c>
      <c r="M601" s="734">
        <v>1.7</v>
      </c>
      <c r="N601" s="735">
        <v>2294.9948999999997</v>
      </c>
    </row>
    <row r="602" spans="1:14" ht="14.45" customHeight="1" x14ac:dyDescent="0.2">
      <c r="A602" s="729" t="s">
        <v>586</v>
      </c>
      <c r="B602" s="730" t="s">
        <v>587</v>
      </c>
      <c r="C602" s="731" t="s">
        <v>605</v>
      </c>
      <c r="D602" s="732" t="s">
        <v>606</v>
      </c>
      <c r="E602" s="733">
        <v>50113013</v>
      </c>
      <c r="F602" s="732" t="s">
        <v>1605</v>
      </c>
      <c r="G602" s="731" t="s">
        <v>630</v>
      </c>
      <c r="H602" s="731">
        <v>131654</v>
      </c>
      <c r="I602" s="731">
        <v>131654</v>
      </c>
      <c r="J602" s="731" t="s">
        <v>1630</v>
      </c>
      <c r="K602" s="731" t="s">
        <v>1631</v>
      </c>
      <c r="L602" s="734">
        <v>719.28999999999985</v>
      </c>
      <c r="M602" s="734">
        <v>7</v>
      </c>
      <c r="N602" s="735">
        <v>5035.0299999999988</v>
      </c>
    </row>
    <row r="603" spans="1:14" ht="14.45" customHeight="1" x14ac:dyDescent="0.2">
      <c r="A603" s="729" t="s">
        <v>586</v>
      </c>
      <c r="B603" s="730" t="s">
        <v>587</v>
      </c>
      <c r="C603" s="731" t="s">
        <v>605</v>
      </c>
      <c r="D603" s="732" t="s">
        <v>606</v>
      </c>
      <c r="E603" s="733">
        <v>50113013</v>
      </c>
      <c r="F603" s="732" t="s">
        <v>1605</v>
      </c>
      <c r="G603" s="731" t="s">
        <v>630</v>
      </c>
      <c r="H603" s="731">
        <v>131656</v>
      </c>
      <c r="I603" s="731">
        <v>131656</v>
      </c>
      <c r="J603" s="731" t="s">
        <v>1632</v>
      </c>
      <c r="K603" s="731" t="s">
        <v>1633</v>
      </c>
      <c r="L603" s="734">
        <v>959.34732977461397</v>
      </c>
      <c r="M603" s="734">
        <v>22</v>
      </c>
      <c r="N603" s="735">
        <v>21105.641255041508</v>
      </c>
    </row>
    <row r="604" spans="1:14" ht="14.45" customHeight="1" x14ac:dyDescent="0.2">
      <c r="A604" s="729" t="s">
        <v>586</v>
      </c>
      <c r="B604" s="730" t="s">
        <v>587</v>
      </c>
      <c r="C604" s="731" t="s">
        <v>605</v>
      </c>
      <c r="D604" s="732" t="s">
        <v>606</v>
      </c>
      <c r="E604" s="733">
        <v>50113013</v>
      </c>
      <c r="F604" s="732" t="s">
        <v>1605</v>
      </c>
      <c r="G604" s="731" t="s">
        <v>656</v>
      </c>
      <c r="H604" s="731">
        <v>243378</v>
      </c>
      <c r="I604" s="731">
        <v>243378</v>
      </c>
      <c r="J604" s="731" t="s">
        <v>1634</v>
      </c>
      <c r="K604" s="731" t="s">
        <v>1607</v>
      </c>
      <c r="L604" s="734">
        <v>247.80999999999997</v>
      </c>
      <c r="M604" s="734">
        <v>4</v>
      </c>
      <c r="N604" s="735">
        <v>991.2399999999999</v>
      </c>
    </row>
    <row r="605" spans="1:14" ht="14.45" customHeight="1" x14ac:dyDescent="0.2">
      <c r="A605" s="729" t="s">
        <v>586</v>
      </c>
      <c r="B605" s="730" t="s">
        <v>587</v>
      </c>
      <c r="C605" s="731" t="s">
        <v>605</v>
      </c>
      <c r="D605" s="732" t="s">
        <v>606</v>
      </c>
      <c r="E605" s="733">
        <v>50113013</v>
      </c>
      <c r="F605" s="732" t="s">
        <v>1605</v>
      </c>
      <c r="G605" s="731" t="s">
        <v>656</v>
      </c>
      <c r="H605" s="731">
        <v>206609</v>
      </c>
      <c r="I605" s="731">
        <v>206609</v>
      </c>
      <c r="J605" s="731" t="s">
        <v>1635</v>
      </c>
      <c r="K605" s="731" t="s">
        <v>1636</v>
      </c>
      <c r="L605" s="734">
        <v>246.6</v>
      </c>
      <c r="M605" s="734">
        <v>1.5</v>
      </c>
      <c r="N605" s="735">
        <v>369.9</v>
      </c>
    </row>
    <row r="606" spans="1:14" ht="14.45" customHeight="1" x14ac:dyDescent="0.2">
      <c r="A606" s="729" t="s">
        <v>586</v>
      </c>
      <c r="B606" s="730" t="s">
        <v>587</v>
      </c>
      <c r="C606" s="731" t="s">
        <v>605</v>
      </c>
      <c r="D606" s="732" t="s">
        <v>606</v>
      </c>
      <c r="E606" s="733">
        <v>50113013</v>
      </c>
      <c r="F606" s="732" t="s">
        <v>1605</v>
      </c>
      <c r="G606" s="731" t="s">
        <v>656</v>
      </c>
      <c r="H606" s="731">
        <v>196039</v>
      </c>
      <c r="I606" s="731">
        <v>96039</v>
      </c>
      <c r="J606" s="731" t="s">
        <v>1637</v>
      </c>
      <c r="K606" s="731" t="s">
        <v>1638</v>
      </c>
      <c r="L606" s="734">
        <v>49.63</v>
      </c>
      <c r="M606" s="734">
        <v>2</v>
      </c>
      <c r="N606" s="735">
        <v>99.26</v>
      </c>
    </row>
    <row r="607" spans="1:14" ht="14.45" customHeight="1" x14ac:dyDescent="0.2">
      <c r="A607" s="729" t="s">
        <v>586</v>
      </c>
      <c r="B607" s="730" t="s">
        <v>587</v>
      </c>
      <c r="C607" s="731" t="s">
        <v>605</v>
      </c>
      <c r="D607" s="732" t="s">
        <v>606</v>
      </c>
      <c r="E607" s="733">
        <v>50113013</v>
      </c>
      <c r="F607" s="732" t="s">
        <v>1605</v>
      </c>
      <c r="G607" s="731" t="s">
        <v>656</v>
      </c>
      <c r="H607" s="731">
        <v>162180</v>
      </c>
      <c r="I607" s="731">
        <v>162180</v>
      </c>
      <c r="J607" s="731" t="s">
        <v>1639</v>
      </c>
      <c r="K607" s="731" t="s">
        <v>1640</v>
      </c>
      <c r="L607" s="734">
        <v>341</v>
      </c>
      <c r="M607" s="734">
        <v>3</v>
      </c>
      <c r="N607" s="735">
        <v>1023</v>
      </c>
    </row>
    <row r="608" spans="1:14" ht="14.45" customHeight="1" x14ac:dyDescent="0.2">
      <c r="A608" s="729" t="s">
        <v>586</v>
      </c>
      <c r="B608" s="730" t="s">
        <v>587</v>
      </c>
      <c r="C608" s="731" t="s">
        <v>605</v>
      </c>
      <c r="D608" s="732" t="s">
        <v>606</v>
      </c>
      <c r="E608" s="733">
        <v>50113013</v>
      </c>
      <c r="F608" s="732" t="s">
        <v>1605</v>
      </c>
      <c r="G608" s="731" t="s">
        <v>656</v>
      </c>
      <c r="H608" s="731">
        <v>162187</v>
      </c>
      <c r="I608" s="731">
        <v>162187</v>
      </c>
      <c r="J608" s="731" t="s">
        <v>1641</v>
      </c>
      <c r="K608" s="731" t="s">
        <v>1642</v>
      </c>
      <c r="L608" s="734">
        <v>671</v>
      </c>
      <c r="M608" s="734">
        <v>12.4</v>
      </c>
      <c r="N608" s="735">
        <v>8320.4</v>
      </c>
    </row>
    <row r="609" spans="1:14" ht="14.45" customHeight="1" x14ac:dyDescent="0.2">
      <c r="A609" s="729" t="s">
        <v>586</v>
      </c>
      <c r="B609" s="730" t="s">
        <v>587</v>
      </c>
      <c r="C609" s="731" t="s">
        <v>605</v>
      </c>
      <c r="D609" s="732" t="s">
        <v>606</v>
      </c>
      <c r="E609" s="733">
        <v>50113013</v>
      </c>
      <c r="F609" s="732" t="s">
        <v>1605</v>
      </c>
      <c r="G609" s="731" t="s">
        <v>630</v>
      </c>
      <c r="H609" s="731">
        <v>499251</v>
      </c>
      <c r="I609" s="731">
        <v>999999</v>
      </c>
      <c r="J609" s="731" t="s">
        <v>1643</v>
      </c>
      <c r="K609" s="731" t="s">
        <v>1644</v>
      </c>
      <c r="L609" s="734">
        <v>3416.5153000000037</v>
      </c>
      <c r="M609" s="734">
        <v>249.6</v>
      </c>
      <c r="N609" s="735">
        <v>852762.21888000087</v>
      </c>
    </row>
    <row r="610" spans="1:14" ht="14.45" customHeight="1" x14ac:dyDescent="0.2">
      <c r="A610" s="729" t="s">
        <v>586</v>
      </c>
      <c r="B610" s="730" t="s">
        <v>587</v>
      </c>
      <c r="C610" s="731" t="s">
        <v>605</v>
      </c>
      <c r="D610" s="732" t="s">
        <v>606</v>
      </c>
      <c r="E610" s="733">
        <v>50113013</v>
      </c>
      <c r="F610" s="732" t="s">
        <v>1605</v>
      </c>
      <c r="G610" s="731" t="s">
        <v>656</v>
      </c>
      <c r="H610" s="731">
        <v>849887</v>
      </c>
      <c r="I610" s="731">
        <v>129834</v>
      </c>
      <c r="J610" s="731" t="s">
        <v>1645</v>
      </c>
      <c r="K610" s="731" t="s">
        <v>1646</v>
      </c>
      <c r="L610" s="734">
        <v>150.70000000000002</v>
      </c>
      <c r="M610" s="734">
        <v>3</v>
      </c>
      <c r="N610" s="735">
        <v>452.1</v>
      </c>
    </row>
    <row r="611" spans="1:14" ht="14.45" customHeight="1" x14ac:dyDescent="0.2">
      <c r="A611" s="729" t="s">
        <v>586</v>
      </c>
      <c r="B611" s="730" t="s">
        <v>587</v>
      </c>
      <c r="C611" s="731" t="s">
        <v>605</v>
      </c>
      <c r="D611" s="732" t="s">
        <v>606</v>
      </c>
      <c r="E611" s="733">
        <v>50113013</v>
      </c>
      <c r="F611" s="732" t="s">
        <v>1605</v>
      </c>
      <c r="G611" s="731" t="s">
        <v>656</v>
      </c>
      <c r="H611" s="731">
        <v>849655</v>
      </c>
      <c r="I611" s="731">
        <v>129836</v>
      </c>
      <c r="J611" s="731" t="s">
        <v>1647</v>
      </c>
      <c r="K611" s="731" t="s">
        <v>1646</v>
      </c>
      <c r="L611" s="734">
        <v>264</v>
      </c>
      <c r="M611" s="734">
        <v>5</v>
      </c>
      <c r="N611" s="735">
        <v>1320</v>
      </c>
    </row>
    <row r="612" spans="1:14" ht="14.45" customHeight="1" x14ac:dyDescent="0.2">
      <c r="A612" s="729" t="s">
        <v>586</v>
      </c>
      <c r="B612" s="730" t="s">
        <v>587</v>
      </c>
      <c r="C612" s="731" t="s">
        <v>605</v>
      </c>
      <c r="D612" s="732" t="s">
        <v>606</v>
      </c>
      <c r="E612" s="733">
        <v>50113013</v>
      </c>
      <c r="F612" s="732" t="s">
        <v>1605</v>
      </c>
      <c r="G612" s="731" t="s">
        <v>630</v>
      </c>
      <c r="H612" s="731">
        <v>502470</v>
      </c>
      <c r="I612" s="731">
        <v>9999999</v>
      </c>
      <c r="J612" s="731" t="s">
        <v>1648</v>
      </c>
      <c r="K612" s="731" t="s">
        <v>1649</v>
      </c>
      <c r="L612" s="734">
        <v>1518</v>
      </c>
      <c r="M612" s="734">
        <v>36</v>
      </c>
      <c r="N612" s="735">
        <v>54648</v>
      </c>
    </row>
    <row r="613" spans="1:14" ht="14.45" customHeight="1" x14ac:dyDescent="0.2">
      <c r="A613" s="729" t="s">
        <v>586</v>
      </c>
      <c r="B613" s="730" t="s">
        <v>587</v>
      </c>
      <c r="C613" s="731" t="s">
        <v>605</v>
      </c>
      <c r="D613" s="732" t="s">
        <v>606</v>
      </c>
      <c r="E613" s="733">
        <v>50113013</v>
      </c>
      <c r="F613" s="732" t="s">
        <v>1605</v>
      </c>
      <c r="G613" s="731" t="s">
        <v>656</v>
      </c>
      <c r="H613" s="731">
        <v>218400</v>
      </c>
      <c r="I613" s="731">
        <v>218400</v>
      </c>
      <c r="J613" s="731" t="s">
        <v>1650</v>
      </c>
      <c r="K613" s="731" t="s">
        <v>1651</v>
      </c>
      <c r="L613" s="734">
        <v>679.10543089430894</v>
      </c>
      <c r="M613" s="734">
        <v>184.5</v>
      </c>
      <c r="N613" s="735">
        <v>125294.952</v>
      </c>
    </row>
    <row r="614" spans="1:14" ht="14.45" customHeight="1" x14ac:dyDescent="0.2">
      <c r="A614" s="729" t="s">
        <v>586</v>
      </c>
      <c r="B614" s="730" t="s">
        <v>587</v>
      </c>
      <c r="C614" s="731" t="s">
        <v>605</v>
      </c>
      <c r="D614" s="732" t="s">
        <v>606</v>
      </c>
      <c r="E614" s="733">
        <v>50113013</v>
      </c>
      <c r="F614" s="732" t="s">
        <v>1605</v>
      </c>
      <c r="G614" s="731" t="s">
        <v>630</v>
      </c>
      <c r="H614" s="731">
        <v>175023</v>
      </c>
      <c r="I614" s="731">
        <v>75023</v>
      </c>
      <c r="J614" s="731" t="s">
        <v>1652</v>
      </c>
      <c r="K614" s="731" t="s">
        <v>1653</v>
      </c>
      <c r="L614" s="734">
        <v>60.579999999999991</v>
      </c>
      <c r="M614" s="734">
        <v>1</v>
      </c>
      <c r="N614" s="735">
        <v>60.579999999999991</v>
      </c>
    </row>
    <row r="615" spans="1:14" ht="14.45" customHeight="1" x14ac:dyDescent="0.2">
      <c r="A615" s="729" t="s">
        <v>586</v>
      </c>
      <c r="B615" s="730" t="s">
        <v>587</v>
      </c>
      <c r="C615" s="731" t="s">
        <v>605</v>
      </c>
      <c r="D615" s="732" t="s">
        <v>606</v>
      </c>
      <c r="E615" s="733">
        <v>50113013</v>
      </c>
      <c r="F615" s="732" t="s">
        <v>1605</v>
      </c>
      <c r="G615" s="731" t="s">
        <v>630</v>
      </c>
      <c r="H615" s="731">
        <v>190986</v>
      </c>
      <c r="I615" s="731">
        <v>90986</v>
      </c>
      <c r="J615" s="731" t="s">
        <v>1654</v>
      </c>
      <c r="K615" s="731" t="s">
        <v>1655</v>
      </c>
      <c r="L615" s="734">
        <v>57.150000000000027</v>
      </c>
      <c r="M615" s="734">
        <v>1</v>
      </c>
      <c r="N615" s="735">
        <v>57.150000000000027</v>
      </c>
    </row>
    <row r="616" spans="1:14" ht="14.45" customHeight="1" x14ac:dyDescent="0.2">
      <c r="A616" s="729" t="s">
        <v>586</v>
      </c>
      <c r="B616" s="730" t="s">
        <v>587</v>
      </c>
      <c r="C616" s="731" t="s">
        <v>605</v>
      </c>
      <c r="D616" s="732" t="s">
        <v>606</v>
      </c>
      <c r="E616" s="733">
        <v>50113013</v>
      </c>
      <c r="F616" s="732" t="s">
        <v>1605</v>
      </c>
      <c r="G616" s="731" t="s">
        <v>630</v>
      </c>
      <c r="H616" s="731">
        <v>168860</v>
      </c>
      <c r="I616" s="731">
        <v>168860</v>
      </c>
      <c r="J616" s="731" t="s">
        <v>1656</v>
      </c>
      <c r="K616" s="731" t="s">
        <v>1657</v>
      </c>
      <c r="L616" s="734">
        <v>29059.495555555557</v>
      </c>
      <c r="M616" s="734">
        <v>9</v>
      </c>
      <c r="N616" s="735">
        <v>261535.46000000002</v>
      </c>
    </row>
    <row r="617" spans="1:14" ht="14.45" customHeight="1" x14ac:dyDescent="0.2">
      <c r="A617" s="729" t="s">
        <v>586</v>
      </c>
      <c r="B617" s="730" t="s">
        <v>587</v>
      </c>
      <c r="C617" s="731" t="s">
        <v>605</v>
      </c>
      <c r="D617" s="732" t="s">
        <v>606</v>
      </c>
      <c r="E617" s="733">
        <v>50113013</v>
      </c>
      <c r="F617" s="732" t="s">
        <v>1605</v>
      </c>
      <c r="G617" s="731" t="s">
        <v>630</v>
      </c>
      <c r="H617" s="731">
        <v>132953</v>
      </c>
      <c r="I617" s="731">
        <v>32953</v>
      </c>
      <c r="J617" s="731" t="s">
        <v>1658</v>
      </c>
      <c r="K617" s="731" t="s">
        <v>1655</v>
      </c>
      <c r="L617" s="734">
        <v>49.630000000000017</v>
      </c>
      <c r="M617" s="734">
        <v>2</v>
      </c>
      <c r="N617" s="735">
        <v>99.260000000000034</v>
      </c>
    </row>
    <row r="618" spans="1:14" ht="14.45" customHeight="1" x14ac:dyDescent="0.2">
      <c r="A618" s="729" t="s">
        <v>586</v>
      </c>
      <c r="B618" s="730" t="s">
        <v>587</v>
      </c>
      <c r="C618" s="731" t="s">
        <v>605</v>
      </c>
      <c r="D618" s="732" t="s">
        <v>606</v>
      </c>
      <c r="E618" s="733">
        <v>50113013</v>
      </c>
      <c r="F618" s="732" t="s">
        <v>1605</v>
      </c>
      <c r="G618" s="731" t="s">
        <v>630</v>
      </c>
      <c r="H618" s="731">
        <v>132954</v>
      </c>
      <c r="I618" s="731">
        <v>32954</v>
      </c>
      <c r="J618" s="731" t="s">
        <v>1658</v>
      </c>
      <c r="K618" s="731" t="s">
        <v>1659</v>
      </c>
      <c r="L618" s="734">
        <v>84.390000000000015</v>
      </c>
      <c r="M618" s="734">
        <v>1</v>
      </c>
      <c r="N618" s="735">
        <v>84.390000000000015</v>
      </c>
    </row>
    <row r="619" spans="1:14" ht="14.45" customHeight="1" x14ac:dyDescent="0.2">
      <c r="A619" s="729" t="s">
        <v>586</v>
      </c>
      <c r="B619" s="730" t="s">
        <v>587</v>
      </c>
      <c r="C619" s="731" t="s">
        <v>605</v>
      </c>
      <c r="D619" s="732" t="s">
        <v>606</v>
      </c>
      <c r="E619" s="733">
        <v>50113013</v>
      </c>
      <c r="F619" s="732" t="s">
        <v>1605</v>
      </c>
      <c r="G619" s="731" t="s">
        <v>630</v>
      </c>
      <c r="H619" s="731">
        <v>102427</v>
      </c>
      <c r="I619" s="731">
        <v>2427</v>
      </c>
      <c r="J619" s="731" t="s">
        <v>1660</v>
      </c>
      <c r="K619" s="731" t="s">
        <v>914</v>
      </c>
      <c r="L619" s="734">
        <v>105.26800233632216</v>
      </c>
      <c r="M619" s="734">
        <v>10</v>
      </c>
      <c r="N619" s="735">
        <v>1052.6800233632216</v>
      </c>
    </row>
    <row r="620" spans="1:14" ht="14.45" customHeight="1" x14ac:dyDescent="0.2">
      <c r="A620" s="729" t="s">
        <v>586</v>
      </c>
      <c r="B620" s="730" t="s">
        <v>587</v>
      </c>
      <c r="C620" s="731" t="s">
        <v>605</v>
      </c>
      <c r="D620" s="732" t="s">
        <v>606</v>
      </c>
      <c r="E620" s="733">
        <v>50113013</v>
      </c>
      <c r="F620" s="732" t="s">
        <v>1605</v>
      </c>
      <c r="G620" s="731" t="s">
        <v>630</v>
      </c>
      <c r="H620" s="731">
        <v>101066</v>
      </c>
      <c r="I620" s="731">
        <v>1066</v>
      </c>
      <c r="J620" s="731" t="s">
        <v>1661</v>
      </c>
      <c r="K620" s="731" t="s">
        <v>1662</v>
      </c>
      <c r="L620" s="734">
        <v>57.123846319768674</v>
      </c>
      <c r="M620" s="734">
        <v>26</v>
      </c>
      <c r="N620" s="735">
        <v>1485.2200043139856</v>
      </c>
    </row>
    <row r="621" spans="1:14" ht="14.45" customHeight="1" x14ac:dyDescent="0.2">
      <c r="A621" s="729" t="s">
        <v>586</v>
      </c>
      <c r="B621" s="730" t="s">
        <v>587</v>
      </c>
      <c r="C621" s="731" t="s">
        <v>605</v>
      </c>
      <c r="D621" s="732" t="s">
        <v>606</v>
      </c>
      <c r="E621" s="733">
        <v>50113013</v>
      </c>
      <c r="F621" s="732" t="s">
        <v>1605</v>
      </c>
      <c r="G621" s="731" t="s">
        <v>630</v>
      </c>
      <c r="H621" s="731">
        <v>847476</v>
      </c>
      <c r="I621" s="731">
        <v>112782</v>
      </c>
      <c r="J621" s="731" t="s">
        <v>1663</v>
      </c>
      <c r="K621" s="731" t="s">
        <v>1664</v>
      </c>
      <c r="L621" s="734">
        <v>728.75</v>
      </c>
      <c r="M621" s="734">
        <v>1.5</v>
      </c>
      <c r="N621" s="735">
        <v>1093.125</v>
      </c>
    </row>
    <row r="622" spans="1:14" ht="14.45" customHeight="1" x14ac:dyDescent="0.2">
      <c r="A622" s="729" t="s">
        <v>586</v>
      </c>
      <c r="B622" s="730" t="s">
        <v>587</v>
      </c>
      <c r="C622" s="731" t="s">
        <v>605</v>
      </c>
      <c r="D622" s="732" t="s">
        <v>606</v>
      </c>
      <c r="E622" s="733">
        <v>50113013</v>
      </c>
      <c r="F622" s="732" t="s">
        <v>1605</v>
      </c>
      <c r="G622" s="731" t="s">
        <v>630</v>
      </c>
      <c r="H622" s="731">
        <v>96414</v>
      </c>
      <c r="I622" s="731">
        <v>96414</v>
      </c>
      <c r="J622" s="731" t="s">
        <v>1665</v>
      </c>
      <c r="K622" s="731" t="s">
        <v>1666</v>
      </c>
      <c r="L622" s="734">
        <v>58.195</v>
      </c>
      <c r="M622" s="734">
        <v>2</v>
      </c>
      <c r="N622" s="735">
        <v>116.39</v>
      </c>
    </row>
    <row r="623" spans="1:14" ht="14.45" customHeight="1" x14ac:dyDescent="0.2">
      <c r="A623" s="729" t="s">
        <v>586</v>
      </c>
      <c r="B623" s="730" t="s">
        <v>587</v>
      </c>
      <c r="C623" s="731" t="s">
        <v>605</v>
      </c>
      <c r="D623" s="732" t="s">
        <v>606</v>
      </c>
      <c r="E623" s="733">
        <v>50113013</v>
      </c>
      <c r="F623" s="732" t="s">
        <v>1605</v>
      </c>
      <c r="G623" s="731" t="s">
        <v>630</v>
      </c>
      <c r="H623" s="731">
        <v>151664</v>
      </c>
      <c r="I623" s="731">
        <v>51664</v>
      </c>
      <c r="J623" s="731" t="s">
        <v>1667</v>
      </c>
      <c r="K623" s="731" t="s">
        <v>1668</v>
      </c>
      <c r="L623" s="734">
        <v>47.744995441688474</v>
      </c>
      <c r="M623" s="734">
        <v>2</v>
      </c>
      <c r="N623" s="735">
        <v>95.489990883376947</v>
      </c>
    </row>
    <row r="624" spans="1:14" ht="14.45" customHeight="1" x14ac:dyDescent="0.2">
      <c r="A624" s="729" t="s">
        <v>586</v>
      </c>
      <c r="B624" s="730" t="s">
        <v>587</v>
      </c>
      <c r="C624" s="731" t="s">
        <v>605</v>
      </c>
      <c r="D624" s="732" t="s">
        <v>606</v>
      </c>
      <c r="E624" s="733">
        <v>50113013</v>
      </c>
      <c r="F624" s="732" t="s">
        <v>1605</v>
      </c>
      <c r="G624" s="731" t="s">
        <v>656</v>
      </c>
      <c r="H624" s="731">
        <v>216704</v>
      </c>
      <c r="I624" s="731">
        <v>216704</v>
      </c>
      <c r="J624" s="731" t="s">
        <v>1669</v>
      </c>
      <c r="K624" s="731" t="s">
        <v>1173</v>
      </c>
      <c r="L624" s="734">
        <v>1111.0000000000002</v>
      </c>
      <c r="M624" s="734">
        <v>18.899999999999999</v>
      </c>
      <c r="N624" s="735">
        <v>20997.9</v>
      </c>
    </row>
    <row r="625" spans="1:14" ht="14.45" customHeight="1" x14ac:dyDescent="0.2">
      <c r="A625" s="729" t="s">
        <v>586</v>
      </c>
      <c r="B625" s="730" t="s">
        <v>587</v>
      </c>
      <c r="C625" s="731" t="s">
        <v>605</v>
      </c>
      <c r="D625" s="732" t="s">
        <v>606</v>
      </c>
      <c r="E625" s="733">
        <v>50113013</v>
      </c>
      <c r="F625" s="732" t="s">
        <v>1605</v>
      </c>
      <c r="G625" s="731" t="s">
        <v>630</v>
      </c>
      <c r="H625" s="731">
        <v>846019</v>
      </c>
      <c r="I625" s="731">
        <v>107744</v>
      </c>
      <c r="J625" s="731" t="s">
        <v>1670</v>
      </c>
      <c r="K625" s="731" t="s">
        <v>1671</v>
      </c>
      <c r="L625" s="734">
        <v>162.8000000000001</v>
      </c>
      <c r="M625" s="734">
        <v>1</v>
      </c>
      <c r="N625" s="735">
        <v>162.8000000000001</v>
      </c>
    </row>
    <row r="626" spans="1:14" ht="14.45" customHeight="1" x14ac:dyDescent="0.2">
      <c r="A626" s="729" t="s">
        <v>586</v>
      </c>
      <c r="B626" s="730" t="s">
        <v>587</v>
      </c>
      <c r="C626" s="731" t="s">
        <v>605</v>
      </c>
      <c r="D626" s="732" t="s">
        <v>606</v>
      </c>
      <c r="E626" s="733">
        <v>50113013</v>
      </c>
      <c r="F626" s="732" t="s">
        <v>1605</v>
      </c>
      <c r="G626" s="731" t="s">
        <v>630</v>
      </c>
      <c r="H626" s="731">
        <v>141146</v>
      </c>
      <c r="I626" s="731">
        <v>41146</v>
      </c>
      <c r="J626" s="731" t="s">
        <v>1670</v>
      </c>
      <c r="K626" s="731" t="s">
        <v>1672</v>
      </c>
      <c r="L626" s="734">
        <v>181.53</v>
      </c>
      <c r="M626" s="734">
        <v>2</v>
      </c>
      <c r="N626" s="735">
        <v>363.06</v>
      </c>
    </row>
    <row r="627" spans="1:14" ht="14.45" customHeight="1" x14ac:dyDescent="0.2">
      <c r="A627" s="729" t="s">
        <v>586</v>
      </c>
      <c r="B627" s="730" t="s">
        <v>587</v>
      </c>
      <c r="C627" s="731" t="s">
        <v>605</v>
      </c>
      <c r="D627" s="732" t="s">
        <v>606</v>
      </c>
      <c r="E627" s="733">
        <v>50113013</v>
      </c>
      <c r="F627" s="732" t="s">
        <v>1605</v>
      </c>
      <c r="G627" s="731" t="s">
        <v>295</v>
      </c>
      <c r="H627" s="731">
        <v>134595</v>
      </c>
      <c r="I627" s="731">
        <v>134595</v>
      </c>
      <c r="J627" s="731" t="s">
        <v>1673</v>
      </c>
      <c r="K627" s="731" t="s">
        <v>1674</v>
      </c>
      <c r="L627" s="734">
        <v>413.60024999999996</v>
      </c>
      <c r="M627" s="734">
        <v>60.000000000000007</v>
      </c>
      <c r="N627" s="735">
        <v>24816.014999999999</v>
      </c>
    </row>
    <row r="628" spans="1:14" ht="14.45" customHeight="1" x14ac:dyDescent="0.2">
      <c r="A628" s="729" t="s">
        <v>586</v>
      </c>
      <c r="B628" s="730" t="s">
        <v>587</v>
      </c>
      <c r="C628" s="731" t="s">
        <v>605</v>
      </c>
      <c r="D628" s="732" t="s">
        <v>606</v>
      </c>
      <c r="E628" s="733">
        <v>50113013</v>
      </c>
      <c r="F628" s="732" t="s">
        <v>1605</v>
      </c>
      <c r="G628" s="731" t="s">
        <v>656</v>
      </c>
      <c r="H628" s="731">
        <v>173750</v>
      </c>
      <c r="I628" s="731">
        <v>173750</v>
      </c>
      <c r="J628" s="731" t="s">
        <v>1675</v>
      </c>
      <c r="K628" s="731" t="s">
        <v>1608</v>
      </c>
      <c r="L628" s="734">
        <v>716.58265008889623</v>
      </c>
      <c r="M628" s="734">
        <v>290</v>
      </c>
      <c r="N628" s="735">
        <v>207808.9685257799</v>
      </c>
    </row>
    <row r="629" spans="1:14" ht="14.45" customHeight="1" x14ac:dyDescent="0.2">
      <c r="A629" s="729" t="s">
        <v>586</v>
      </c>
      <c r="B629" s="730" t="s">
        <v>587</v>
      </c>
      <c r="C629" s="731" t="s">
        <v>605</v>
      </c>
      <c r="D629" s="732" t="s">
        <v>606</v>
      </c>
      <c r="E629" s="733">
        <v>50113013</v>
      </c>
      <c r="F629" s="732" t="s">
        <v>1605</v>
      </c>
      <c r="G629" s="731" t="s">
        <v>329</v>
      </c>
      <c r="H629" s="731">
        <v>245255</v>
      </c>
      <c r="I629" s="731">
        <v>245255</v>
      </c>
      <c r="J629" s="731" t="s">
        <v>1676</v>
      </c>
      <c r="K629" s="731" t="s">
        <v>1677</v>
      </c>
      <c r="L629" s="734">
        <v>188.60278846153844</v>
      </c>
      <c r="M629" s="734">
        <v>83.2</v>
      </c>
      <c r="N629" s="735">
        <v>15691.751999999999</v>
      </c>
    </row>
    <row r="630" spans="1:14" ht="14.45" customHeight="1" x14ac:dyDescent="0.2">
      <c r="A630" s="729" t="s">
        <v>586</v>
      </c>
      <c r="B630" s="730" t="s">
        <v>587</v>
      </c>
      <c r="C630" s="731" t="s">
        <v>605</v>
      </c>
      <c r="D630" s="732" t="s">
        <v>606</v>
      </c>
      <c r="E630" s="733">
        <v>50113013</v>
      </c>
      <c r="F630" s="732" t="s">
        <v>1605</v>
      </c>
      <c r="G630" s="731" t="s">
        <v>656</v>
      </c>
      <c r="H630" s="731">
        <v>242332</v>
      </c>
      <c r="I630" s="731">
        <v>242332</v>
      </c>
      <c r="J630" s="731" t="s">
        <v>1676</v>
      </c>
      <c r="K630" s="731" t="s">
        <v>1678</v>
      </c>
      <c r="L630" s="734">
        <v>376.92</v>
      </c>
      <c r="M630" s="734">
        <v>15</v>
      </c>
      <c r="N630" s="735">
        <v>5653.8</v>
      </c>
    </row>
    <row r="631" spans="1:14" ht="14.45" customHeight="1" x14ac:dyDescent="0.2">
      <c r="A631" s="729" t="s">
        <v>586</v>
      </c>
      <c r="B631" s="730" t="s">
        <v>587</v>
      </c>
      <c r="C631" s="731" t="s">
        <v>605</v>
      </c>
      <c r="D631" s="732" t="s">
        <v>606</v>
      </c>
      <c r="E631" s="733">
        <v>50113013</v>
      </c>
      <c r="F631" s="732" t="s">
        <v>1605</v>
      </c>
      <c r="G631" s="731" t="s">
        <v>656</v>
      </c>
      <c r="H631" s="731">
        <v>224407</v>
      </c>
      <c r="I631" s="731">
        <v>224407</v>
      </c>
      <c r="J631" s="731" t="s">
        <v>1676</v>
      </c>
      <c r="K631" s="731" t="s">
        <v>1679</v>
      </c>
      <c r="L631" s="734">
        <v>188.46</v>
      </c>
      <c r="M631" s="734">
        <v>6</v>
      </c>
      <c r="N631" s="735">
        <v>1130.76</v>
      </c>
    </row>
    <row r="632" spans="1:14" ht="14.45" customHeight="1" x14ac:dyDescent="0.2">
      <c r="A632" s="729" t="s">
        <v>586</v>
      </c>
      <c r="B632" s="730" t="s">
        <v>587</v>
      </c>
      <c r="C632" s="731" t="s">
        <v>605</v>
      </c>
      <c r="D632" s="732" t="s">
        <v>606</v>
      </c>
      <c r="E632" s="733">
        <v>50113013</v>
      </c>
      <c r="F632" s="732" t="s">
        <v>1605</v>
      </c>
      <c r="G632" s="731" t="s">
        <v>656</v>
      </c>
      <c r="H632" s="731">
        <v>236842</v>
      </c>
      <c r="I632" s="731">
        <v>236842</v>
      </c>
      <c r="J632" s="731" t="s">
        <v>1680</v>
      </c>
      <c r="K632" s="731" t="s">
        <v>672</v>
      </c>
      <c r="L632" s="734">
        <v>1655.7799999999995</v>
      </c>
      <c r="M632" s="734">
        <v>10</v>
      </c>
      <c r="N632" s="735">
        <v>16557.799999999996</v>
      </c>
    </row>
    <row r="633" spans="1:14" ht="14.45" customHeight="1" x14ac:dyDescent="0.2">
      <c r="A633" s="729" t="s">
        <v>586</v>
      </c>
      <c r="B633" s="730" t="s">
        <v>587</v>
      </c>
      <c r="C633" s="731" t="s">
        <v>605</v>
      </c>
      <c r="D633" s="732" t="s">
        <v>606</v>
      </c>
      <c r="E633" s="733">
        <v>50113013</v>
      </c>
      <c r="F633" s="732" t="s">
        <v>1605</v>
      </c>
      <c r="G633" s="731" t="s">
        <v>630</v>
      </c>
      <c r="H633" s="731">
        <v>225543</v>
      </c>
      <c r="I633" s="731">
        <v>225543</v>
      </c>
      <c r="J633" s="731" t="s">
        <v>1681</v>
      </c>
      <c r="K633" s="731" t="s">
        <v>1682</v>
      </c>
      <c r="L633" s="734">
        <v>390.6400000000001</v>
      </c>
      <c r="M633" s="734">
        <v>2</v>
      </c>
      <c r="N633" s="735">
        <v>781.2800000000002</v>
      </c>
    </row>
    <row r="634" spans="1:14" ht="14.45" customHeight="1" x14ac:dyDescent="0.2">
      <c r="A634" s="729" t="s">
        <v>586</v>
      </c>
      <c r="B634" s="730" t="s">
        <v>587</v>
      </c>
      <c r="C634" s="731" t="s">
        <v>605</v>
      </c>
      <c r="D634" s="732" t="s">
        <v>606</v>
      </c>
      <c r="E634" s="733">
        <v>50113013</v>
      </c>
      <c r="F634" s="732" t="s">
        <v>1605</v>
      </c>
      <c r="G634" s="731" t="s">
        <v>329</v>
      </c>
      <c r="H634" s="731">
        <v>232628</v>
      </c>
      <c r="I634" s="731">
        <v>232628</v>
      </c>
      <c r="J634" s="731" t="s">
        <v>1683</v>
      </c>
      <c r="K634" s="731" t="s">
        <v>1684</v>
      </c>
      <c r="L634" s="734">
        <v>4201.2327777777773</v>
      </c>
      <c r="M634" s="734">
        <v>3.6</v>
      </c>
      <c r="N634" s="735">
        <v>15124.437999999998</v>
      </c>
    </row>
    <row r="635" spans="1:14" ht="14.45" customHeight="1" x14ac:dyDescent="0.2">
      <c r="A635" s="729" t="s">
        <v>586</v>
      </c>
      <c r="B635" s="730" t="s">
        <v>587</v>
      </c>
      <c r="C635" s="731" t="s">
        <v>605</v>
      </c>
      <c r="D635" s="732" t="s">
        <v>606</v>
      </c>
      <c r="E635" s="733">
        <v>50113013</v>
      </c>
      <c r="F635" s="732" t="s">
        <v>1605</v>
      </c>
      <c r="G635" s="731" t="s">
        <v>329</v>
      </c>
      <c r="H635" s="731">
        <v>232627</v>
      </c>
      <c r="I635" s="731">
        <v>232627</v>
      </c>
      <c r="J635" s="731" t="s">
        <v>1685</v>
      </c>
      <c r="K635" s="731" t="s">
        <v>1684</v>
      </c>
      <c r="L635" s="734">
        <v>4218.54</v>
      </c>
      <c r="M635" s="734">
        <v>1.5</v>
      </c>
      <c r="N635" s="735">
        <v>6327.8099999999995</v>
      </c>
    </row>
    <row r="636" spans="1:14" ht="14.45" customHeight="1" x14ac:dyDescent="0.2">
      <c r="A636" s="729" t="s">
        <v>586</v>
      </c>
      <c r="B636" s="730" t="s">
        <v>587</v>
      </c>
      <c r="C636" s="731" t="s">
        <v>605</v>
      </c>
      <c r="D636" s="732" t="s">
        <v>606</v>
      </c>
      <c r="E636" s="733">
        <v>50113013</v>
      </c>
      <c r="F636" s="732" t="s">
        <v>1605</v>
      </c>
      <c r="G636" s="731" t="s">
        <v>630</v>
      </c>
      <c r="H636" s="731">
        <v>155636</v>
      </c>
      <c r="I636" s="731">
        <v>55636</v>
      </c>
      <c r="J636" s="731" t="s">
        <v>1686</v>
      </c>
      <c r="K636" s="731" t="s">
        <v>1687</v>
      </c>
      <c r="L636" s="734">
        <v>52.609999999999992</v>
      </c>
      <c r="M636" s="734">
        <v>4</v>
      </c>
      <c r="N636" s="735">
        <v>210.43999999999997</v>
      </c>
    </row>
    <row r="637" spans="1:14" ht="14.45" customHeight="1" x14ac:dyDescent="0.2">
      <c r="A637" s="729" t="s">
        <v>586</v>
      </c>
      <c r="B637" s="730" t="s">
        <v>587</v>
      </c>
      <c r="C637" s="731" t="s">
        <v>605</v>
      </c>
      <c r="D637" s="732" t="s">
        <v>606</v>
      </c>
      <c r="E637" s="733">
        <v>50113013</v>
      </c>
      <c r="F637" s="732" t="s">
        <v>1605</v>
      </c>
      <c r="G637" s="731" t="s">
        <v>630</v>
      </c>
      <c r="H637" s="731">
        <v>101076</v>
      </c>
      <c r="I637" s="731">
        <v>1076</v>
      </c>
      <c r="J637" s="731" t="s">
        <v>1688</v>
      </c>
      <c r="K637" s="731" t="s">
        <v>1259</v>
      </c>
      <c r="L637" s="734">
        <v>78.11464285714284</v>
      </c>
      <c r="M637" s="734">
        <v>28</v>
      </c>
      <c r="N637" s="735">
        <v>2187.2099999999996</v>
      </c>
    </row>
    <row r="638" spans="1:14" ht="14.45" customHeight="1" x14ac:dyDescent="0.2">
      <c r="A638" s="729" t="s">
        <v>586</v>
      </c>
      <c r="B638" s="730" t="s">
        <v>587</v>
      </c>
      <c r="C638" s="731" t="s">
        <v>605</v>
      </c>
      <c r="D638" s="732" t="s">
        <v>606</v>
      </c>
      <c r="E638" s="733">
        <v>50113013</v>
      </c>
      <c r="F638" s="732" t="s">
        <v>1605</v>
      </c>
      <c r="G638" s="731" t="s">
        <v>329</v>
      </c>
      <c r="H638" s="731">
        <v>113453</v>
      </c>
      <c r="I638" s="731">
        <v>113453</v>
      </c>
      <c r="J638" s="731" t="s">
        <v>1689</v>
      </c>
      <c r="K638" s="731" t="s">
        <v>1690</v>
      </c>
      <c r="L638" s="734">
        <v>748</v>
      </c>
      <c r="M638" s="734">
        <v>121</v>
      </c>
      <c r="N638" s="735">
        <v>90508</v>
      </c>
    </row>
    <row r="639" spans="1:14" ht="14.45" customHeight="1" x14ac:dyDescent="0.2">
      <c r="A639" s="729" t="s">
        <v>586</v>
      </c>
      <c r="B639" s="730" t="s">
        <v>587</v>
      </c>
      <c r="C639" s="731" t="s">
        <v>605</v>
      </c>
      <c r="D639" s="732" t="s">
        <v>606</v>
      </c>
      <c r="E639" s="733">
        <v>50113013</v>
      </c>
      <c r="F639" s="732" t="s">
        <v>1605</v>
      </c>
      <c r="G639" s="731" t="s">
        <v>656</v>
      </c>
      <c r="H639" s="731">
        <v>173857</v>
      </c>
      <c r="I639" s="731">
        <v>173857</v>
      </c>
      <c r="J639" s="731" t="s">
        <v>1691</v>
      </c>
      <c r="K639" s="731" t="s">
        <v>1692</v>
      </c>
      <c r="L639" s="734">
        <v>875.47173913043503</v>
      </c>
      <c r="M639" s="734">
        <v>46</v>
      </c>
      <c r="N639" s="735">
        <v>40271.700000000012</v>
      </c>
    </row>
    <row r="640" spans="1:14" ht="14.45" customHeight="1" x14ac:dyDescent="0.2">
      <c r="A640" s="729" t="s">
        <v>586</v>
      </c>
      <c r="B640" s="730" t="s">
        <v>587</v>
      </c>
      <c r="C640" s="731" t="s">
        <v>605</v>
      </c>
      <c r="D640" s="732" t="s">
        <v>606</v>
      </c>
      <c r="E640" s="733">
        <v>50113013</v>
      </c>
      <c r="F640" s="732" t="s">
        <v>1605</v>
      </c>
      <c r="G640" s="731" t="s">
        <v>656</v>
      </c>
      <c r="H640" s="731">
        <v>206563</v>
      </c>
      <c r="I640" s="731">
        <v>206563</v>
      </c>
      <c r="J640" s="731" t="s">
        <v>1693</v>
      </c>
      <c r="K640" s="731" t="s">
        <v>1629</v>
      </c>
      <c r="L640" s="734">
        <v>20.22609026128265</v>
      </c>
      <c r="M640" s="734">
        <v>4210</v>
      </c>
      <c r="N640" s="735">
        <v>85151.839999999953</v>
      </c>
    </row>
    <row r="641" spans="1:14" ht="14.45" customHeight="1" x14ac:dyDescent="0.2">
      <c r="A641" s="729" t="s">
        <v>586</v>
      </c>
      <c r="B641" s="730" t="s">
        <v>587</v>
      </c>
      <c r="C641" s="731" t="s">
        <v>605</v>
      </c>
      <c r="D641" s="732" t="s">
        <v>606</v>
      </c>
      <c r="E641" s="733">
        <v>50113013</v>
      </c>
      <c r="F641" s="732" t="s">
        <v>1605</v>
      </c>
      <c r="G641" s="731" t="s">
        <v>656</v>
      </c>
      <c r="H641" s="731">
        <v>126127</v>
      </c>
      <c r="I641" s="731">
        <v>26127</v>
      </c>
      <c r="J641" s="731" t="s">
        <v>1694</v>
      </c>
      <c r="K641" s="731" t="s">
        <v>1695</v>
      </c>
      <c r="L641" s="734">
        <v>2237.7300000000009</v>
      </c>
      <c r="M641" s="734">
        <v>82</v>
      </c>
      <c r="N641" s="735">
        <v>183493.86000000007</v>
      </c>
    </row>
    <row r="642" spans="1:14" ht="14.45" customHeight="1" x14ac:dyDescent="0.2">
      <c r="A642" s="729" t="s">
        <v>586</v>
      </c>
      <c r="B642" s="730" t="s">
        <v>587</v>
      </c>
      <c r="C642" s="731" t="s">
        <v>605</v>
      </c>
      <c r="D642" s="732" t="s">
        <v>606</v>
      </c>
      <c r="E642" s="733">
        <v>50113013</v>
      </c>
      <c r="F642" s="732" t="s">
        <v>1605</v>
      </c>
      <c r="G642" s="731" t="s">
        <v>656</v>
      </c>
      <c r="H642" s="731">
        <v>166269</v>
      </c>
      <c r="I642" s="731">
        <v>166269</v>
      </c>
      <c r="J642" s="731" t="s">
        <v>1696</v>
      </c>
      <c r="K642" s="731" t="s">
        <v>1697</v>
      </c>
      <c r="L642" s="734">
        <v>52.88</v>
      </c>
      <c r="M642" s="734">
        <v>131.4</v>
      </c>
      <c r="N642" s="735">
        <v>6948.4320000000007</v>
      </c>
    </row>
    <row r="643" spans="1:14" ht="14.45" customHeight="1" x14ac:dyDescent="0.2">
      <c r="A643" s="729" t="s">
        <v>586</v>
      </c>
      <c r="B643" s="730" t="s">
        <v>587</v>
      </c>
      <c r="C643" s="731" t="s">
        <v>605</v>
      </c>
      <c r="D643" s="732" t="s">
        <v>606</v>
      </c>
      <c r="E643" s="733">
        <v>50113013</v>
      </c>
      <c r="F643" s="732" t="s">
        <v>1605</v>
      </c>
      <c r="G643" s="731" t="s">
        <v>656</v>
      </c>
      <c r="H643" s="731">
        <v>166265</v>
      </c>
      <c r="I643" s="731">
        <v>166265</v>
      </c>
      <c r="J643" s="731" t="s">
        <v>1698</v>
      </c>
      <c r="K643" s="731" t="s">
        <v>1699</v>
      </c>
      <c r="L643" s="734">
        <v>33.389072463768102</v>
      </c>
      <c r="M643" s="734">
        <v>345</v>
      </c>
      <c r="N643" s="735">
        <v>11519.229999999996</v>
      </c>
    </row>
    <row r="644" spans="1:14" ht="14.45" customHeight="1" x14ac:dyDescent="0.2">
      <c r="A644" s="729" t="s">
        <v>586</v>
      </c>
      <c r="B644" s="730" t="s">
        <v>587</v>
      </c>
      <c r="C644" s="731" t="s">
        <v>605</v>
      </c>
      <c r="D644" s="732" t="s">
        <v>606</v>
      </c>
      <c r="E644" s="733">
        <v>50113013</v>
      </c>
      <c r="F644" s="732" t="s">
        <v>1605</v>
      </c>
      <c r="G644" s="731" t="s">
        <v>329</v>
      </c>
      <c r="H644" s="731">
        <v>247338</v>
      </c>
      <c r="I644" s="731">
        <v>247338</v>
      </c>
      <c r="J644" s="731" t="s">
        <v>1700</v>
      </c>
      <c r="K644" s="731" t="s">
        <v>1701</v>
      </c>
      <c r="L644" s="734">
        <v>391.19</v>
      </c>
      <c r="M644" s="734">
        <v>15</v>
      </c>
      <c r="N644" s="735">
        <v>5867.85</v>
      </c>
    </row>
    <row r="645" spans="1:14" ht="14.45" customHeight="1" x14ac:dyDescent="0.2">
      <c r="A645" s="729" t="s">
        <v>586</v>
      </c>
      <c r="B645" s="730" t="s">
        <v>587</v>
      </c>
      <c r="C645" s="731" t="s">
        <v>605</v>
      </c>
      <c r="D645" s="732" t="s">
        <v>606</v>
      </c>
      <c r="E645" s="733">
        <v>50113013</v>
      </c>
      <c r="F645" s="732" t="s">
        <v>1605</v>
      </c>
      <c r="G645" s="731" t="s">
        <v>630</v>
      </c>
      <c r="H645" s="731">
        <v>209414</v>
      </c>
      <c r="I645" s="731">
        <v>209414</v>
      </c>
      <c r="J645" s="731" t="s">
        <v>1702</v>
      </c>
      <c r="K645" s="731" t="s">
        <v>1703</v>
      </c>
      <c r="L645" s="734">
        <v>20672.960000000003</v>
      </c>
      <c r="M645" s="734">
        <v>13.5</v>
      </c>
      <c r="N645" s="735">
        <v>279084.96000000002</v>
      </c>
    </row>
    <row r="646" spans="1:14" ht="14.45" customHeight="1" x14ac:dyDescent="0.2">
      <c r="A646" s="729" t="s">
        <v>586</v>
      </c>
      <c r="B646" s="730" t="s">
        <v>587</v>
      </c>
      <c r="C646" s="731" t="s">
        <v>605</v>
      </c>
      <c r="D646" s="732" t="s">
        <v>606</v>
      </c>
      <c r="E646" s="733">
        <v>50113014</v>
      </c>
      <c r="F646" s="732" t="s">
        <v>1704</v>
      </c>
      <c r="G646" s="731" t="s">
        <v>630</v>
      </c>
      <c r="H646" s="731">
        <v>846672</v>
      </c>
      <c r="I646" s="731">
        <v>137114</v>
      </c>
      <c r="J646" s="731" t="s">
        <v>1705</v>
      </c>
      <c r="K646" s="731" t="s">
        <v>329</v>
      </c>
      <c r="L646" s="734">
        <v>150.61000000000004</v>
      </c>
      <c r="M646" s="734">
        <v>1</v>
      </c>
      <c r="N646" s="735">
        <v>150.61000000000004</v>
      </c>
    </row>
    <row r="647" spans="1:14" ht="14.45" customHeight="1" x14ac:dyDescent="0.2">
      <c r="A647" s="729" t="s">
        <v>586</v>
      </c>
      <c r="B647" s="730" t="s">
        <v>587</v>
      </c>
      <c r="C647" s="731" t="s">
        <v>605</v>
      </c>
      <c r="D647" s="732" t="s">
        <v>606</v>
      </c>
      <c r="E647" s="733">
        <v>50113014</v>
      </c>
      <c r="F647" s="732" t="s">
        <v>1704</v>
      </c>
      <c r="G647" s="731" t="s">
        <v>630</v>
      </c>
      <c r="H647" s="731">
        <v>186397</v>
      </c>
      <c r="I647" s="731">
        <v>86397</v>
      </c>
      <c r="J647" s="731" t="s">
        <v>1706</v>
      </c>
      <c r="K647" s="731" t="s">
        <v>1707</v>
      </c>
      <c r="L647" s="734">
        <v>65.59999999999998</v>
      </c>
      <c r="M647" s="734">
        <v>2</v>
      </c>
      <c r="N647" s="735">
        <v>131.19999999999996</v>
      </c>
    </row>
    <row r="648" spans="1:14" ht="14.45" customHeight="1" x14ac:dyDescent="0.2">
      <c r="A648" s="729" t="s">
        <v>586</v>
      </c>
      <c r="B648" s="730" t="s">
        <v>587</v>
      </c>
      <c r="C648" s="731" t="s">
        <v>605</v>
      </c>
      <c r="D648" s="732" t="s">
        <v>606</v>
      </c>
      <c r="E648" s="733">
        <v>50113014</v>
      </c>
      <c r="F648" s="732" t="s">
        <v>1704</v>
      </c>
      <c r="G648" s="731" t="s">
        <v>656</v>
      </c>
      <c r="H648" s="731">
        <v>64942</v>
      </c>
      <c r="I648" s="731">
        <v>64942</v>
      </c>
      <c r="J648" s="731" t="s">
        <v>1708</v>
      </c>
      <c r="K648" s="731" t="s">
        <v>1709</v>
      </c>
      <c r="L648" s="734">
        <v>1132.9099999999999</v>
      </c>
      <c r="M648" s="734">
        <v>6</v>
      </c>
      <c r="N648" s="735">
        <v>6797.4599999999991</v>
      </c>
    </row>
    <row r="649" spans="1:14" ht="14.45" customHeight="1" x14ac:dyDescent="0.2">
      <c r="A649" s="729" t="s">
        <v>586</v>
      </c>
      <c r="B649" s="730" t="s">
        <v>587</v>
      </c>
      <c r="C649" s="731" t="s">
        <v>605</v>
      </c>
      <c r="D649" s="732" t="s">
        <v>606</v>
      </c>
      <c r="E649" s="733">
        <v>50113014</v>
      </c>
      <c r="F649" s="732" t="s">
        <v>1704</v>
      </c>
      <c r="G649" s="731" t="s">
        <v>656</v>
      </c>
      <c r="H649" s="731">
        <v>164407</v>
      </c>
      <c r="I649" s="731">
        <v>164407</v>
      </c>
      <c r="J649" s="731" t="s">
        <v>1710</v>
      </c>
      <c r="K649" s="731" t="s">
        <v>1711</v>
      </c>
      <c r="L649" s="734">
        <v>638</v>
      </c>
      <c r="M649" s="734">
        <v>107.3</v>
      </c>
      <c r="N649" s="735">
        <v>68457.399999999994</v>
      </c>
    </row>
    <row r="650" spans="1:14" ht="14.45" customHeight="1" x14ac:dyDescent="0.2">
      <c r="A650" s="729" t="s">
        <v>586</v>
      </c>
      <c r="B650" s="730" t="s">
        <v>587</v>
      </c>
      <c r="C650" s="731" t="s">
        <v>605</v>
      </c>
      <c r="D650" s="732" t="s">
        <v>606</v>
      </c>
      <c r="E650" s="733">
        <v>50113014</v>
      </c>
      <c r="F650" s="732" t="s">
        <v>1704</v>
      </c>
      <c r="G650" s="731" t="s">
        <v>656</v>
      </c>
      <c r="H650" s="731">
        <v>164401</v>
      </c>
      <c r="I650" s="731">
        <v>164401</v>
      </c>
      <c r="J650" s="731" t="s">
        <v>1710</v>
      </c>
      <c r="K650" s="731" t="s">
        <v>1712</v>
      </c>
      <c r="L650" s="734">
        <v>319.00000000000006</v>
      </c>
      <c r="M650" s="734">
        <v>51.8</v>
      </c>
      <c r="N650" s="735">
        <v>16524.2</v>
      </c>
    </row>
    <row r="651" spans="1:14" ht="14.45" customHeight="1" x14ac:dyDescent="0.2">
      <c r="A651" s="729" t="s">
        <v>586</v>
      </c>
      <c r="B651" s="730" t="s">
        <v>587</v>
      </c>
      <c r="C651" s="731" t="s">
        <v>605</v>
      </c>
      <c r="D651" s="732" t="s">
        <v>606</v>
      </c>
      <c r="E651" s="733">
        <v>50113014</v>
      </c>
      <c r="F651" s="732" t="s">
        <v>1704</v>
      </c>
      <c r="G651" s="731" t="s">
        <v>329</v>
      </c>
      <c r="H651" s="731">
        <v>129428</v>
      </c>
      <c r="I651" s="731">
        <v>500720</v>
      </c>
      <c r="J651" s="731" t="s">
        <v>1713</v>
      </c>
      <c r="K651" s="731" t="s">
        <v>1714</v>
      </c>
      <c r="L651" s="734">
        <v>3630</v>
      </c>
      <c r="M651" s="734">
        <v>30</v>
      </c>
      <c r="N651" s="735">
        <v>108900</v>
      </c>
    </row>
    <row r="652" spans="1:14" ht="14.45" customHeight="1" x14ac:dyDescent="0.2">
      <c r="A652" s="729" t="s">
        <v>586</v>
      </c>
      <c r="B652" s="730" t="s">
        <v>587</v>
      </c>
      <c r="C652" s="731" t="s">
        <v>605</v>
      </c>
      <c r="D652" s="732" t="s">
        <v>606</v>
      </c>
      <c r="E652" s="733">
        <v>50113014</v>
      </c>
      <c r="F652" s="732" t="s">
        <v>1704</v>
      </c>
      <c r="G652" s="731" t="s">
        <v>630</v>
      </c>
      <c r="H652" s="731">
        <v>126902</v>
      </c>
      <c r="I652" s="731">
        <v>26902</v>
      </c>
      <c r="J652" s="731" t="s">
        <v>1715</v>
      </c>
      <c r="K652" s="731" t="s">
        <v>1716</v>
      </c>
      <c r="L652" s="734">
        <v>333.90925913621265</v>
      </c>
      <c r="M652" s="734">
        <v>301</v>
      </c>
      <c r="N652" s="735">
        <v>100506.68700000001</v>
      </c>
    </row>
    <row r="653" spans="1:14" ht="14.45" customHeight="1" x14ac:dyDescent="0.2">
      <c r="A653" s="729" t="s">
        <v>586</v>
      </c>
      <c r="B653" s="730" t="s">
        <v>587</v>
      </c>
      <c r="C653" s="731" t="s">
        <v>605</v>
      </c>
      <c r="D653" s="732" t="s">
        <v>606</v>
      </c>
      <c r="E653" s="733">
        <v>50113014</v>
      </c>
      <c r="F653" s="732" t="s">
        <v>1704</v>
      </c>
      <c r="G653" s="731" t="s">
        <v>656</v>
      </c>
      <c r="H653" s="731">
        <v>189220</v>
      </c>
      <c r="I653" s="731">
        <v>189220</v>
      </c>
      <c r="J653" s="731" t="s">
        <v>1717</v>
      </c>
      <c r="K653" s="731" t="s">
        <v>1718</v>
      </c>
      <c r="L653" s="734">
        <v>6764.33</v>
      </c>
      <c r="M653" s="734">
        <v>1</v>
      </c>
      <c r="N653" s="735">
        <v>6764.33</v>
      </c>
    </row>
    <row r="654" spans="1:14" ht="14.45" customHeight="1" x14ac:dyDescent="0.2">
      <c r="A654" s="729" t="s">
        <v>586</v>
      </c>
      <c r="B654" s="730" t="s">
        <v>587</v>
      </c>
      <c r="C654" s="731" t="s">
        <v>605</v>
      </c>
      <c r="D654" s="732" t="s">
        <v>606</v>
      </c>
      <c r="E654" s="733">
        <v>50113014</v>
      </c>
      <c r="F654" s="732" t="s">
        <v>1704</v>
      </c>
      <c r="G654" s="731" t="s">
        <v>329</v>
      </c>
      <c r="H654" s="731">
        <v>196852</v>
      </c>
      <c r="I654" s="731">
        <v>196852</v>
      </c>
      <c r="J654" s="731" t="s">
        <v>1719</v>
      </c>
      <c r="K654" s="731" t="s">
        <v>1716</v>
      </c>
      <c r="L654" s="734">
        <v>611.04</v>
      </c>
      <c r="M654" s="734">
        <v>146</v>
      </c>
      <c r="N654" s="735">
        <v>89211.839999999997</v>
      </c>
    </row>
    <row r="655" spans="1:14" ht="14.45" customHeight="1" x14ac:dyDescent="0.2">
      <c r="A655" s="729" t="s">
        <v>586</v>
      </c>
      <c r="B655" s="730" t="s">
        <v>587</v>
      </c>
      <c r="C655" s="731" t="s">
        <v>623</v>
      </c>
      <c r="D655" s="732" t="s">
        <v>624</v>
      </c>
      <c r="E655" s="733">
        <v>50113008</v>
      </c>
      <c r="F655" s="732" t="s">
        <v>1588</v>
      </c>
      <c r="G655" s="731"/>
      <c r="H655" s="731"/>
      <c r="I655" s="731">
        <v>230458</v>
      </c>
      <c r="J655" s="731" t="s">
        <v>1589</v>
      </c>
      <c r="K655" s="731" t="s">
        <v>1591</v>
      </c>
      <c r="L655" s="734">
        <v>1049.5099609375</v>
      </c>
      <c r="M655" s="734">
        <v>5</v>
      </c>
      <c r="N655" s="735">
        <v>5247.5498046875</v>
      </c>
    </row>
    <row r="656" spans="1:14" ht="14.45" customHeight="1" x14ac:dyDescent="0.2">
      <c r="A656" s="729" t="s">
        <v>586</v>
      </c>
      <c r="B656" s="730" t="s">
        <v>587</v>
      </c>
      <c r="C656" s="731" t="s">
        <v>623</v>
      </c>
      <c r="D656" s="732" t="s">
        <v>624</v>
      </c>
      <c r="E656" s="733">
        <v>50113008</v>
      </c>
      <c r="F656" s="732" t="s">
        <v>1588</v>
      </c>
      <c r="G656" s="731"/>
      <c r="H656" s="731"/>
      <c r="I656" s="731">
        <v>62464</v>
      </c>
      <c r="J656" s="731" t="s">
        <v>1594</v>
      </c>
      <c r="K656" s="731" t="s">
        <v>1595</v>
      </c>
      <c r="L656" s="734">
        <v>9158.2701822916661</v>
      </c>
      <c r="M656" s="734">
        <v>3</v>
      </c>
      <c r="N656" s="735">
        <v>27474.810546875</v>
      </c>
    </row>
    <row r="657" spans="1:14" ht="14.45" customHeight="1" x14ac:dyDescent="0.2">
      <c r="A657" s="729" t="s">
        <v>586</v>
      </c>
      <c r="B657" s="730" t="s">
        <v>587</v>
      </c>
      <c r="C657" s="731" t="s">
        <v>626</v>
      </c>
      <c r="D657" s="732" t="s">
        <v>627</v>
      </c>
      <c r="E657" s="733">
        <v>50113001</v>
      </c>
      <c r="F657" s="732" t="s">
        <v>629</v>
      </c>
      <c r="G657" s="731" t="s">
        <v>630</v>
      </c>
      <c r="H657" s="731">
        <v>846758</v>
      </c>
      <c r="I657" s="731">
        <v>103387</v>
      </c>
      <c r="J657" s="731" t="s">
        <v>673</v>
      </c>
      <c r="K657" s="731" t="s">
        <v>674</v>
      </c>
      <c r="L657" s="734">
        <v>81.233749999999986</v>
      </c>
      <c r="M657" s="734">
        <v>16</v>
      </c>
      <c r="N657" s="735">
        <v>1299.7399999999998</v>
      </c>
    </row>
    <row r="658" spans="1:14" ht="14.45" customHeight="1" x14ac:dyDescent="0.2">
      <c r="A658" s="729" t="s">
        <v>586</v>
      </c>
      <c r="B658" s="730" t="s">
        <v>587</v>
      </c>
      <c r="C658" s="731" t="s">
        <v>626</v>
      </c>
      <c r="D658" s="732" t="s">
        <v>627</v>
      </c>
      <c r="E658" s="733">
        <v>50113001</v>
      </c>
      <c r="F658" s="732" t="s">
        <v>629</v>
      </c>
      <c r="G658" s="731" t="s">
        <v>630</v>
      </c>
      <c r="H658" s="731">
        <v>176954</v>
      </c>
      <c r="I658" s="731">
        <v>176954</v>
      </c>
      <c r="J658" s="731" t="s">
        <v>697</v>
      </c>
      <c r="K658" s="731" t="s">
        <v>698</v>
      </c>
      <c r="L658" s="734">
        <v>94.3</v>
      </c>
      <c r="M658" s="734">
        <v>2</v>
      </c>
      <c r="N658" s="735">
        <v>188.6</v>
      </c>
    </row>
    <row r="659" spans="1:14" ht="14.45" customHeight="1" x14ac:dyDescent="0.2">
      <c r="A659" s="729" t="s">
        <v>586</v>
      </c>
      <c r="B659" s="730" t="s">
        <v>587</v>
      </c>
      <c r="C659" s="731" t="s">
        <v>626</v>
      </c>
      <c r="D659" s="732" t="s">
        <v>627</v>
      </c>
      <c r="E659" s="733">
        <v>50113001</v>
      </c>
      <c r="F659" s="732" t="s">
        <v>629</v>
      </c>
      <c r="G659" s="731" t="s">
        <v>656</v>
      </c>
      <c r="H659" s="731">
        <v>231687</v>
      </c>
      <c r="I659" s="731">
        <v>231687</v>
      </c>
      <c r="J659" s="731" t="s">
        <v>785</v>
      </c>
      <c r="K659" s="731" t="s">
        <v>1720</v>
      </c>
      <c r="L659" s="734">
        <v>204.68999999999997</v>
      </c>
      <c r="M659" s="734">
        <v>1</v>
      </c>
      <c r="N659" s="735">
        <v>204.68999999999997</v>
      </c>
    </row>
    <row r="660" spans="1:14" ht="14.45" customHeight="1" x14ac:dyDescent="0.2">
      <c r="A660" s="729" t="s">
        <v>586</v>
      </c>
      <c r="B660" s="730" t="s">
        <v>587</v>
      </c>
      <c r="C660" s="731" t="s">
        <v>626</v>
      </c>
      <c r="D660" s="732" t="s">
        <v>627</v>
      </c>
      <c r="E660" s="733">
        <v>50113001</v>
      </c>
      <c r="F660" s="732" t="s">
        <v>629</v>
      </c>
      <c r="G660" s="731" t="s">
        <v>630</v>
      </c>
      <c r="H660" s="731">
        <v>191730</v>
      </c>
      <c r="I660" s="731">
        <v>191730</v>
      </c>
      <c r="J660" s="731" t="s">
        <v>795</v>
      </c>
      <c r="K660" s="731" t="s">
        <v>797</v>
      </c>
      <c r="L660" s="734">
        <v>169.51</v>
      </c>
      <c r="M660" s="734">
        <v>1</v>
      </c>
      <c r="N660" s="735">
        <v>169.51</v>
      </c>
    </row>
    <row r="661" spans="1:14" ht="14.45" customHeight="1" x14ac:dyDescent="0.2">
      <c r="A661" s="729" t="s">
        <v>586</v>
      </c>
      <c r="B661" s="730" t="s">
        <v>587</v>
      </c>
      <c r="C661" s="731" t="s">
        <v>626</v>
      </c>
      <c r="D661" s="732" t="s">
        <v>627</v>
      </c>
      <c r="E661" s="733">
        <v>50113001</v>
      </c>
      <c r="F661" s="732" t="s">
        <v>629</v>
      </c>
      <c r="G661" s="731" t="s">
        <v>630</v>
      </c>
      <c r="H661" s="731">
        <v>993603</v>
      </c>
      <c r="I661" s="731">
        <v>0</v>
      </c>
      <c r="J661" s="731" t="s">
        <v>799</v>
      </c>
      <c r="K661" s="731" t="s">
        <v>329</v>
      </c>
      <c r="L661" s="734">
        <v>238.03</v>
      </c>
      <c r="M661" s="734">
        <v>7</v>
      </c>
      <c r="N661" s="735">
        <v>1666.21</v>
      </c>
    </row>
    <row r="662" spans="1:14" ht="14.45" customHeight="1" x14ac:dyDescent="0.2">
      <c r="A662" s="729" t="s">
        <v>586</v>
      </c>
      <c r="B662" s="730" t="s">
        <v>587</v>
      </c>
      <c r="C662" s="731" t="s">
        <v>626</v>
      </c>
      <c r="D662" s="732" t="s">
        <v>627</v>
      </c>
      <c r="E662" s="733">
        <v>50113001</v>
      </c>
      <c r="F662" s="732" t="s">
        <v>629</v>
      </c>
      <c r="G662" s="731" t="s">
        <v>630</v>
      </c>
      <c r="H662" s="731">
        <v>100409</v>
      </c>
      <c r="I662" s="731">
        <v>409</v>
      </c>
      <c r="J662" s="731" t="s">
        <v>822</v>
      </c>
      <c r="K662" s="731" t="s">
        <v>823</v>
      </c>
      <c r="L662" s="734">
        <v>79.67</v>
      </c>
      <c r="M662" s="734">
        <v>5</v>
      </c>
      <c r="N662" s="735">
        <v>398.35</v>
      </c>
    </row>
    <row r="663" spans="1:14" ht="14.45" customHeight="1" x14ac:dyDescent="0.2">
      <c r="A663" s="729" t="s">
        <v>586</v>
      </c>
      <c r="B663" s="730" t="s">
        <v>587</v>
      </c>
      <c r="C663" s="731" t="s">
        <v>626</v>
      </c>
      <c r="D663" s="732" t="s">
        <v>627</v>
      </c>
      <c r="E663" s="733">
        <v>50113001</v>
      </c>
      <c r="F663" s="732" t="s">
        <v>629</v>
      </c>
      <c r="G663" s="731" t="s">
        <v>656</v>
      </c>
      <c r="H663" s="731">
        <v>214427</v>
      </c>
      <c r="I663" s="731">
        <v>214427</v>
      </c>
      <c r="J663" s="731" t="s">
        <v>873</v>
      </c>
      <c r="K663" s="731" t="s">
        <v>874</v>
      </c>
      <c r="L663" s="734">
        <v>16.569999999999997</v>
      </c>
      <c r="M663" s="734">
        <v>40</v>
      </c>
      <c r="N663" s="735">
        <v>662.79999999999984</v>
      </c>
    </row>
    <row r="664" spans="1:14" ht="14.45" customHeight="1" x14ac:dyDescent="0.2">
      <c r="A664" s="729" t="s">
        <v>586</v>
      </c>
      <c r="B664" s="730" t="s">
        <v>587</v>
      </c>
      <c r="C664" s="731" t="s">
        <v>626</v>
      </c>
      <c r="D664" s="732" t="s">
        <v>627</v>
      </c>
      <c r="E664" s="733">
        <v>50113001</v>
      </c>
      <c r="F664" s="732" t="s">
        <v>629</v>
      </c>
      <c r="G664" s="731" t="s">
        <v>630</v>
      </c>
      <c r="H664" s="731">
        <v>101328</v>
      </c>
      <c r="I664" s="731">
        <v>1328</v>
      </c>
      <c r="J664" s="731" t="s">
        <v>1721</v>
      </c>
      <c r="K664" s="731" t="s">
        <v>1722</v>
      </c>
      <c r="L664" s="734">
        <v>126.64000000000001</v>
      </c>
      <c r="M664" s="734">
        <v>1</v>
      </c>
      <c r="N664" s="735">
        <v>126.64000000000001</v>
      </c>
    </row>
    <row r="665" spans="1:14" ht="14.45" customHeight="1" x14ac:dyDescent="0.2">
      <c r="A665" s="729" t="s">
        <v>586</v>
      </c>
      <c r="B665" s="730" t="s">
        <v>587</v>
      </c>
      <c r="C665" s="731" t="s">
        <v>626</v>
      </c>
      <c r="D665" s="732" t="s">
        <v>627</v>
      </c>
      <c r="E665" s="733">
        <v>50113001</v>
      </c>
      <c r="F665" s="732" t="s">
        <v>629</v>
      </c>
      <c r="G665" s="731" t="s">
        <v>656</v>
      </c>
      <c r="H665" s="731">
        <v>210095</v>
      </c>
      <c r="I665" s="731">
        <v>210095</v>
      </c>
      <c r="J665" s="731" t="s">
        <v>1723</v>
      </c>
      <c r="K665" s="731" t="s">
        <v>1724</v>
      </c>
      <c r="L665" s="734">
        <v>2603.4699999999998</v>
      </c>
      <c r="M665" s="734">
        <v>1</v>
      </c>
      <c r="N665" s="735">
        <v>2603.4699999999998</v>
      </c>
    </row>
    <row r="666" spans="1:14" ht="14.45" customHeight="1" x14ac:dyDescent="0.2">
      <c r="A666" s="729" t="s">
        <v>586</v>
      </c>
      <c r="B666" s="730" t="s">
        <v>587</v>
      </c>
      <c r="C666" s="731" t="s">
        <v>626</v>
      </c>
      <c r="D666" s="732" t="s">
        <v>627</v>
      </c>
      <c r="E666" s="733">
        <v>50113001</v>
      </c>
      <c r="F666" s="732" t="s">
        <v>629</v>
      </c>
      <c r="G666" s="731" t="s">
        <v>630</v>
      </c>
      <c r="H666" s="731">
        <v>848560</v>
      </c>
      <c r="I666" s="731">
        <v>125752</v>
      </c>
      <c r="J666" s="731" t="s">
        <v>962</v>
      </c>
      <c r="K666" s="731" t="s">
        <v>963</v>
      </c>
      <c r="L666" s="734">
        <v>224.11</v>
      </c>
      <c r="M666" s="734">
        <v>1</v>
      </c>
      <c r="N666" s="735">
        <v>224.11</v>
      </c>
    </row>
    <row r="667" spans="1:14" ht="14.45" customHeight="1" x14ac:dyDescent="0.2">
      <c r="A667" s="729" t="s">
        <v>586</v>
      </c>
      <c r="B667" s="730" t="s">
        <v>587</v>
      </c>
      <c r="C667" s="731" t="s">
        <v>626</v>
      </c>
      <c r="D667" s="732" t="s">
        <v>627</v>
      </c>
      <c r="E667" s="733">
        <v>50113001</v>
      </c>
      <c r="F667" s="732" t="s">
        <v>629</v>
      </c>
      <c r="G667" s="731" t="s">
        <v>630</v>
      </c>
      <c r="H667" s="731">
        <v>181293</v>
      </c>
      <c r="I667" s="731">
        <v>181293</v>
      </c>
      <c r="J667" s="731" t="s">
        <v>964</v>
      </c>
      <c r="K667" s="731" t="s">
        <v>965</v>
      </c>
      <c r="L667" s="734">
        <v>224.1100000000001</v>
      </c>
      <c r="M667" s="734">
        <v>1</v>
      </c>
      <c r="N667" s="735">
        <v>224.1100000000001</v>
      </c>
    </row>
    <row r="668" spans="1:14" ht="14.45" customHeight="1" x14ac:dyDescent="0.2">
      <c r="A668" s="729" t="s">
        <v>586</v>
      </c>
      <c r="B668" s="730" t="s">
        <v>587</v>
      </c>
      <c r="C668" s="731" t="s">
        <v>626</v>
      </c>
      <c r="D668" s="732" t="s">
        <v>627</v>
      </c>
      <c r="E668" s="733">
        <v>50113001</v>
      </c>
      <c r="F668" s="732" t="s">
        <v>629</v>
      </c>
      <c r="G668" s="731" t="s">
        <v>630</v>
      </c>
      <c r="H668" s="731">
        <v>221744</v>
      </c>
      <c r="I668" s="731">
        <v>221744</v>
      </c>
      <c r="J668" s="731" t="s">
        <v>1005</v>
      </c>
      <c r="K668" s="731" t="s">
        <v>1006</v>
      </c>
      <c r="L668" s="734">
        <v>32.999999999999993</v>
      </c>
      <c r="M668" s="734">
        <v>10</v>
      </c>
      <c r="N668" s="735">
        <v>329.99999999999994</v>
      </c>
    </row>
    <row r="669" spans="1:14" ht="14.45" customHeight="1" x14ac:dyDescent="0.2">
      <c r="A669" s="729" t="s">
        <v>586</v>
      </c>
      <c r="B669" s="730" t="s">
        <v>587</v>
      </c>
      <c r="C669" s="731" t="s">
        <v>626</v>
      </c>
      <c r="D669" s="732" t="s">
        <v>627</v>
      </c>
      <c r="E669" s="733">
        <v>50113001</v>
      </c>
      <c r="F669" s="732" t="s">
        <v>629</v>
      </c>
      <c r="G669" s="731" t="s">
        <v>630</v>
      </c>
      <c r="H669" s="731">
        <v>198872</v>
      </c>
      <c r="I669" s="731">
        <v>98872</v>
      </c>
      <c r="J669" s="731" t="s">
        <v>645</v>
      </c>
      <c r="K669" s="731" t="s">
        <v>648</v>
      </c>
      <c r="L669" s="734">
        <v>312.84000000000003</v>
      </c>
      <c r="M669" s="734">
        <v>1</v>
      </c>
      <c r="N669" s="735">
        <v>312.84000000000003</v>
      </c>
    </row>
    <row r="670" spans="1:14" ht="14.45" customHeight="1" x14ac:dyDescent="0.2">
      <c r="A670" s="729" t="s">
        <v>586</v>
      </c>
      <c r="B670" s="730" t="s">
        <v>587</v>
      </c>
      <c r="C670" s="731" t="s">
        <v>626</v>
      </c>
      <c r="D670" s="732" t="s">
        <v>627</v>
      </c>
      <c r="E670" s="733">
        <v>50113001</v>
      </c>
      <c r="F670" s="732" t="s">
        <v>629</v>
      </c>
      <c r="G670" s="731" t="s">
        <v>630</v>
      </c>
      <c r="H670" s="731">
        <v>394712</v>
      </c>
      <c r="I670" s="731">
        <v>0</v>
      </c>
      <c r="J670" s="731" t="s">
        <v>1084</v>
      </c>
      <c r="K670" s="731" t="s">
        <v>1085</v>
      </c>
      <c r="L670" s="734">
        <v>28.75</v>
      </c>
      <c r="M670" s="734">
        <v>12</v>
      </c>
      <c r="N670" s="735">
        <v>345</v>
      </c>
    </row>
    <row r="671" spans="1:14" ht="14.45" customHeight="1" x14ac:dyDescent="0.2">
      <c r="A671" s="729" t="s">
        <v>586</v>
      </c>
      <c r="B671" s="730" t="s">
        <v>587</v>
      </c>
      <c r="C671" s="731" t="s">
        <v>626</v>
      </c>
      <c r="D671" s="732" t="s">
        <v>627</v>
      </c>
      <c r="E671" s="733">
        <v>50113001</v>
      </c>
      <c r="F671" s="732" t="s">
        <v>629</v>
      </c>
      <c r="G671" s="731" t="s">
        <v>630</v>
      </c>
      <c r="H671" s="731">
        <v>134822</v>
      </c>
      <c r="I671" s="731">
        <v>134822</v>
      </c>
      <c r="J671" s="731" t="s">
        <v>1099</v>
      </c>
      <c r="K671" s="731" t="s">
        <v>1100</v>
      </c>
      <c r="L671" s="734">
        <v>207.56000000000003</v>
      </c>
      <c r="M671" s="734">
        <v>6</v>
      </c>
      <c r="N671" s="735">
        <v>1245.3600000000001</v>
      </c>
    </row>
    <row r="672" spans="1:14" ht="14.45" customHeight="1" x14ac:dyDescent="0.2">
      <c r="A672" s="729" t="s">
        <v>586</v>
      </c>
      <c r="B672" s="730" t="s">
        <v>587</v>
      </c>
      <c r="C672" s="731" t="s">
        <v>626</v>
      </c>
      <c r="D672" s="732" t="s">
        <v>627</v>
      </c>
      <c r="E672" s="733">
        <v>50113001</v>
      </c>
      <c r="F672" s="732" t="s">
        <v>629</v>
      </c>
      <c r="G672" s="731" t="s">
        <v>630</v>
      </c>
      <c r="H672" s="731">
        <v>134824</v>
      </c>
      <c r="I672" s="731">
        <v>134824</v>
      </c>
      <c r="J672" s="731" t="s">
        <v>1101</v>
      </c>
      <c r="K672" s="731" t="s">
        <v>1102</v>
      </c>
      <c r="L672" s="734">
        <v>326.46999999999997</v>
      </c>
      <c r="M672" s="734">
        <v>14</v>
      </c>
      <c r="N672" s="735">
        <v>4570.58</v>
      </c>
    </row>
    <row r="673" spans="1:14" ht="14.45" customHeight="1" x14ac:dyDescent="0.2">
      <c r="A673" s="729" t="s">
        <v>586</v>
      </c>
      <c r="B673" s="730" t="s">
        <v>587</v>
      </c>
      <c r="C673" s="731" t="s">
        <v>626</v>
      </c>
      <c r="D673" s="732" t="s">
        <v>627</v>
      </c>
      <c r="E673" s="733">
        <v>50113001</v>
      </c>
      <c r="F673" s="732" t="s">
        <v>629</v>
      </c>
      <c r="G673" s="731" t="s">
        <v>630</v>
      </c>
      <c r="H673" s="731">
        <v>100489</v>
      </c>
      <c r="I673" s="731">
        <v>489</v>
      </c>
      <c r="J673" s="731" t="s">
        <v>1121</v>
      </c>
      <c r="K673" s="731" t="s">
        <v>1123</v>
      </c>
      <c r="L673" s="734">
        <v>47.14</v>
      </c>
      <c r="M673" s="734">
        <v>2</v>
      </c>
      <c r="N673" s="735">
        <v>94.28</v>
      </c>
    </row>
    <row r="674" spans="1:14" ht="14.45" customHeight="1" x14ac:dyDescent="0.2">
      <c r="A674" s="729" t="s">
        <v>586</v>
      </c>
      <c r="B674" s="730" t="s">
        <v>587</v>
      </c>
      <c r="C674" s="731" t="s">
        <v>626</v>
      </c>
      <c r="D674" s="732" t="s">
        <v>627</v>
      </c>
      <c r="E674" s="733">
        <v>50113001</v>
      </c>
      <c r="F674" s="732" t="s">
        <v>629</v>
      </c>
      <c r="G674" s="731" t="s">
        <v>630</v>
      </c>
      <c r="H674" s="731">
        <v>502429</v>
      </c>
      <c r="I674" s="731">
        <v>0</v>
      </c>
      <c r="J674" s="731" t="s">
        <v>1130</v>
      </c>
      <c r="K674" s="731" t="s">
        <v>329</v>
      </c>
      <c r="L674" s="734">
        <v>560.39729471900944</v>
      </c>
      <c r="M674" s="734">
        <v>1</v>
      </c>
      <c r="N674" s="735">
        <v>560.39729471900944</v>
      </c>
    </row>
    <row r="675" spans="1:14" ht="14.45" customHeight="1" x14ac:dyDescent="0.2">
      <c r="A675" s="729" t="s">
        <v>586</v>
      </c>
      <c r="B675" s="730" t="s">
        <v>587</v>
      </c>
      <c r="C675" s="731" t="s">
        <v>626</v>
      </c>
      <c r="D675" s="732" t="s">
        <v>627</v>
      </c>
      <c r="E675" s="733">
        <v>50113001</v>
      </c>
      <c r="F675" s="732" t="s">
        <v>629</v>
      </c>
      <c r="G675" s="731" t="s">
        <v>656</v>
      </c>
      <c r="H675" s="731">
        <v>128148</v>
      </c>
      <c r="I675" s="731">
        <v>28148</v>
      </c>
      <c r="J675" s="731" t="s">
        <v>1725</v>
      </c>
      <c r="K675" s="731" t="s">
        <v>1248</v>
      </c>
      <c r="L675" s="734">
        <v>1039.8900000000006</v>
      </c>
      <c r="M675" s="734">
        <v>1</v>
      </c>
      <c r="N675" s="735">
        <v>1039.8900000000006</v>
      </c>
    </row>
    <row r="676" spans="1:14" ht="14.45" customHeight="1" x14ac:dyDescent="0.2">
      <c r="A676" s="729" t="s">
        <v>586</v>
      </c>
      <c r="B676" s="730" t="s">
        <v>587</v>
      </c>
      <c r="C676" s="731" t="s">
        <v>626</v>
      </c>
      <c r="D676" s="732" t="s">
        <v>627</v>
      </c>
      <c r="E676" s="733">
        <v>50113001</v>
      </c>
      <c r="F676" s="732" t="s">
        <v>629</v>
      </c>
      <c r="G676" s="731" t="s">
        <v>630</v>
      </c>
      <c r="H676" s="731">
        <v>188219</v>
      </c>
      <c r="I676" s="731">
        <v>88219</v>
      </c>
      <c r="J676" s="731" t="s">
        <v>1168</v>
      </c>
      <c r="K676" s="731" t="s">
        <v>1169</v>
      </c>
      <c r="L676" s="734">
        <v>141.27999999999997</v>
      </c>
      <c r="M676" s="734">
        <v>2</v>
      </c>
      <c r="N676" s="735">
        <v>282.55999999999995</v>
      </c>
    </row>
    <row r="677" spans="1:14" ht="14.45" customHeight="1" x14ac:dyDescent="0.2">
      <c r="A677" s="729" t="s">
        <v>586</v>
      </c>
      <c r="B677" s="730" t="s">
        <v>587</v>
      </c>
      <c r="C677" s="731" t="s">
        <v>626</v>
      </c>
      <c r="D677" s="732" t="s">
        <v>627</v>
      </c>
      <c r="E677" s="733">
        <v>50113001</v>
      </c>
      <c r="F677" s="732" t="s">
        <v>629</v>
      </c>
      <c r="G677" s="731" t="s">
        <v>630</v>
      </c>
      <c r="H677" s="731">
        <v>100502</v>
      </c>
      <c r="I677" s="731">
        <v>502</v>
      </c>
      <c r="J677" s="731" t="s">
        <v>654</v>
      </c>
      <c r="K677" s="731" t="s">
        <v>655</v>
      </c>
      <c r="L677" s="734">
        <v>268.94</v>
      </c>
      <c r="M677" s="734">
        <v>8</v>
      </c>
      <c r="N677" s="735">
        <v>2151.52</v>
      </c>
    </row>
    <row r="678" spans="1:14" ht="14.45" customHeight="1" x14ac:dyDescent="0.2">
      <c r="A678" s="729" t="s">
        <v>586</v>
      </c>
      <c r="B678" s="730" t="s">
        <v>587</v>
      </c>
      <c r="C678" s="731" t="s">
        <v>626</v>
      </c>
      <c r="D678" s="732" t="s">
        <v>627</v>
      </c>
      <c r="E678" s="733">
        <v>50113001</v>
      </c>
      <c r="F678" s="732" t="s">
        <v>629</v>
      </c>
      <c r="G678" s="731" t="s">
        <v>630</v>
      </c>
      <c r="H678" s="731">
        <v>101127</v>
      </c>
      <c r="I678" s="731">
        <v>1127</v>
      </c>
      <c r="J678" s="731" t="s">
        <v>1208</v>
      </c>
      <c r="K678" s="731" t="s">
        <v>1209</v>
      </c>
      <c r="L678" s="734">
        <v>89.38</v>
      </c>
      <c r="M678" s="734">
        <v>5</v>
      </c>
      <c r="N678" s="735">
        <v>446.9</v>
      </c>
    </row>
    <row r="679" spans="1:14" ht="14.45" customHeight="1" x14ac:dyDescent="0.2">
      <c r="A679" s="729" t="s">
        <v>586</v>
      </c>
      <c r="B679" s="730" t="s">
        <v>587</v>
      </c>
      <c r="C679" s="731" t="s">
        <v>626</v>
      </c>
      <c r="D679" s="732" t="s">
        <v>627</v>
      </c>
      <c r="E679" s="733">
        <v>50113001</v>
      </c>
      <c r="F679" s="732" t="s">
        <v>629</v>
      </c>
      <c r="G679" s="731" t="s">
        <v>656</v>
      </c>
      <c r="H679" s="731">
        <v>216900</v>
      </c>
      <c r="I679" s="731">
        <v>216900</v>
      </c>
      <c r="J679" s="731" t="s">
        <v>1242</v>
      </c>
      <c r="K679" s="731" t="s">
        <v>1243</v>
      </c>
      <c r="L679" s="734">
        <v>700.57</v>
      </c>
      <c r="M679" s="734">
        <v>10</v>
      </c>
      <c r="N679" s="735">
        <v>7005.7000000000007</v>
      </c>
    </row>
    <row r="680" spans="1:14" ht="14.45" customHeight="1" x14ac:dyDescent="0.2">
      <c r="A680" s="729" t="s">
        <v>586</v>
      </c>
      <c r="B680" s="730" t="s">
        <v>587</v>
      </c>
      <c r="C680" s="731" t="s">
        <v>626</v>
      </c>
      <c r="D680" s="732" t="s">
        <v>627</v>
      </c>
      <c r="E680" s="733">
        <v>50113001</v>
      </c>
      <c r="F680" s="732" t="s">
        <v>629</v>
      </c>
      <c r="G680" s="731" t="s">
        <v>656</v>
      </c>
      <c r="H680" s="731">
        <v>107981</v>
      </c>
      <c r="I680" s="731">
        <v>7981</v>
      </c>
      <c r="J680" s="731" t="s">
        <v>659</v>
      </c>
      <c r="K680" s="731" t="s">
        <v>660</v>
      </c>
      <c r="L680" s="734">
        <v>41.88</v>
      </c>
      <c r="M680" s="734">
        <v>6</v>
      </c>
      <c r="N680" s="735">
        <v>251.28000000000003</v>
      </c>
    </row>
    <row r="681" spans="1:14" ht="14.45" customHeight="1" x14ac:dyDescent="0.2">
      <c r="A681" s="729" t="s">
        <v>586</v>
      </c>
      <c r="B681" s="730" t="s">
        <v>587</v>
      </c>
      <c r="C681" s="731" t="s">
        <v>626</v>
      </c>
      <c r="D681" s="732" t="s">
        <v>627</v>
      </c>
      <c r="E681" s="733">
        <v>50113001</v>
      </c>
      <c r="F681" s="732" t="s">
        <v>629</v>
      </c>
      <c r="G681" s="731" t="s">
        <v>630</v>
      </c>
      <c r="H681" s="731">
        <v>117926</v>
      </c>
      <c r="I681" s="731">
        <v>201609</v>
      </c>
      <c r="J681" s="731" t="s">
        <v>1485</v>
      </c>
      <c r="K681" s="731" t="s">
        <v>1487</v>
      </c>
      <c r="L681" s="734">
        <v>44.459999999999994</v>
      </c>
      <c r="M681" s="734">
        <v>1</v>
      </c>
      <c r="N681" s="735">
        <v>44.459999999999994</v>
      </c>
    </row>
    <row r="682" spans="1:14" ht="14.45" customHeight="1" x14ac:dyDescent="0.2">
      <c r="A682" s="729" t="s">
        <v>586</v>
      </c>
      <c r="B682" s="730" t="s">
        <v>587</v>
      </c>
      <c r="C682" s="731" t="s">
        <v>626</v>
      </c>
      <c r="D682" s="732" t="s">
        <v>627</v>
      </c>
      <c r="E682" s="733">
        <v>50113002</v>
      </c>
      <c r="F682" s="732" t="s">
        <v>1504</v>
      </c>
      <c r="G682" s="731" t="s">
        <v>630</v>
      </c>
      <c r="H682" s="731">
        <v>103414</v>
      </c>
      <c r="I682" s="731">
        <v>3414</v>
      </c>
      <c r="J682" s="731" t="s">
        <v>1520</v>
      </c>
      <c r="K682" s="731" t="s">
        <v>1515</v>
      </c>
      <c r="L682" s="734">
        <v>2513.7400000000002</v>
      </c>
      <c r="M682" s="734">
        <v>1</v>
      </c>
      <c r="N682" s="735">
        <v>2513.7400000000002</v>
      </c>
    </row>
    <row r="683" spans="1:14" ht="14.45" customHeight="1" x14ac:dyDescent="0.2">
      <c r="A683" s="729" t="s">
        <v>586</v>
      </c>
      <c r="B683" s="730" t="s">
        <v>587</v>
      </c>
      <c r="C683" s="731" t="s">
        <v>626</v>
      </c>
      <c r="D683" s="732" t="s">
        <v>627</v>
      </c>
      <c r="E683" s="733">
        <v>50113006</v>
      </c>
      <c r="F683" s="732" t="s">
        <v>1535</v>
      </c>
      <c r="G683" s="731" t="s">
        <v>630</v>
      </c>
      <c r="H683" s="731">
        <v>217088</v>
      </c>
      <c r="I683" s="731">
        <v>217088</v>
      </c>
      <c r="J683" s="731" t="s">
        <v>1539</v>
      </c>
      <c r="K683" s="731" t="s">
        <v>1537</v>
      </c>
      <c r="L683" s="734">
        <v>163.81</v>
      </c>
      <c r="M683" s="734">
        <v>16</v>
      </c>
      <c r="N683" s="735">
        <v>2620.96</v>
      </c>
    </row>
    <row r="684" spans="1:14" ht="14.45" customHeight="1" x14ac:dyDescent="0.2">
      <c r="A684" s="729" t="s">
        <v>586</v>
      </c>
      <c r="B684" s="730" t="s">
        <v>587</v>
      </c>
      <c r="C684" s="731" t="s">
        <v>626</v>
      </c>
      <c r="D684" s="732" t="s">
        <v>627</v>
      </c>
      <c r="E684" s="733">
        <v>50113006</v>
      </c>
      <c r="F684" s="732" t="s">
        <v>1535</v>
      </c>
      <c r="G684" s="731" t="s">
        <v>630</v>
      </c>
      <c r="H684" s="731">
        <v>217463</v>
      </c>
      <c r="I684" s="731">
        <v>217463</v>
      </c>
      <c r="J684" s="731" t="s">
        <v>1556</v>
      </c>
      <c r="K684" s="731" t="s">
        <v>1557</v>
      </c>
      <c r="L684" s="734">
        <v>203.5</v>
      </c>
      <c r="M684" s="734">
        <v>12</v>
      </c>
      <c r="N684" s="735">
        <v>2442</v>
      </c>
    </row>
    <row r="685" spans="1:14" ht="14.45" customHeight="1" x14ac:dyDescent="0.2">
      <c r="A685" s="729" t="s">
        <v>586</v>
      </c>
      <c r="B685" s="730" t="s">
        <v>587</v>
      </c>
      <c r="C685" s="731" t="s">
        <v>626</v>
      </c>
      <c r="D685" s="732" t="s">
        <v>627</v>
      </c>
      <c r="E685" s="733">
        <v>50113006</v>
      </c>
      <c r="F685" s="732" t="s">
        <v>1535</v>
      </c>
      <c r="G685" s="731" t="s">
        <v>630</v>
      </c>
      <c r="H685" s="731">
        <v>988740</v>
      </c>
      <c r="I685" s="731">
        <v>0</v>
      </c>
      <c r="J685" s="731" t="s">
        <v>1577</v>
      </c>
      <c r="K685" s="731" t="s">
        <v>329</v>
      </c>
      <c r="L685" s="734">
        <v>177.63</v>
      </c>
      <c r="M685" s="734">
        <v>8</v>
      </c>
      <c r="N685" s="735">
        <v>1421.04</v>
      </c>
    </row>
    <row r="686" spans="1:14" ht="14.45" customHeight="1" x14ac:dyDescent="0.2">
      <c r="A686" s="729" t="s">
        <v>586</v>
      </c>
      <c r="B686" s="730" t="s">
        <v>587</v>
      </c>
      <c r="C686" s="731" t="s">
        <v>626</v>
      </c>
      <c r="D686" s="732" t="s">
        <v>627</v>
      </c>
      <c r="E686" s="733">
        <v>50113006</v>
      </c>
      <c r="F686" s="732" t="s">
        <v>1535</v>
      </c>
      <c r="G686" s="731" t="s">
        <v>656</v>
      </c>
      <c r="H686" s="731">
        <v>990411</v>
      </c>
      <c r="I686" s="731">
        <v>33924</v>
      </c>
      <c r="J686" s="731" t="s">
        <v>1726</v>
      </c>
      <c r="K686" s="731" t="s">
        <v>1579</v>
      </c>
      <c r="L686" s="734">
        <v>211.29999999999993</v>
      </c>
      <c r="M686" s="734">
        <v>4</v>
      </c>
      <c r="N686" s="735">
        <v>845.1999999999997</v>
      </c>
    </row>
    <row r="687" spans="1:14" ht="14.45" customHeight="1" x14ac:dyDescent="0.2">
      <c r="A687" s="729" t="s">
        <v>586</v>
      </c>
      <c r="B687" s="730" t="s">
        <v>587</v>
      </c>
      <c r="C687" s="731" t="s">
        <v>626</v>
      </c>
      <c r="D687" s="732" t="s">
        <v>627</v>
      </c>
      <c r="E687" s="733">
        <v>50113006</v>
      </c>
      <c r="F687" s="732" t="s">
        <v>1535</v>
      </c>
      <c r="G687" s="731" t="s">
        <v>656</v>
      </c>
      <c r="H687" s="731">
        <v>848207</v>
      </c>
      <c r="I687" s="731">
        <v>33422</v>
      </c>
      <c r="J687" s="731" t="s">
        <v>1727</v>
      </c>
      <c r="K687" s="731" t="s">
        <v>1728</v>
      </c>
      <c r="L687" s="734">
        <v>128.85999999999996</v>
      </c>
      <c r="M687" s="734">
        <v>10</v>
      </c>
      <c r="N687" s="735">
        <v>1288.5999999999997</v>
      </c>
    </row>
    <row r="688" spans="1:14" ht="14.45" customHeight="1" x14ac:dyDescent="0.2">
      <c r="A688" s="729" t="s">
        <v>586</v>
      </c>
      <c r="B688" s="730" t="s">
        <v>587</v>
      </c>
      <c r="C688" s="731" t="s">
        <v>626</v>
      </c>
      <c r="D688" s="732" t="s">
        <v>627</v>
      </c>
      <c r="E688" s="733">
        <v>50113008</v>
      </c>
      <c r="F688" s="732" t="s">
        <v>1588</v>
      </c>
      <c r="G688" s="731"/>
      <c r="H688" s="731"/>
      <c r="I688" s="731">
        <v>230459</v>
      </c>
      <c r="J688" s="731" t="s">
        <v>1589</v>
      </c>
      <c r="K688" s="731" t="s">
        <v>1590</v>
      </c>
      <c r="L688" s="734">
        <v>2099.02001953125</v>
      </c>
      <c r="M688" s="734">
        <v>1</v>
      </c>
      <c r="N688" s="735">
        <v>2099.02001953125</v>
      </c>
    </row>
    <row r="689" spans="1:14" ht="14.45" customHeight="1" x14ac:dyDescent="0.2">
      <c r="A689" s="729" t="s">
        <v>586</v>
      </c>
      <c r="B689" s="730" t="s">
        <v>587</v>
      </c>
      <c r="C689" s="731" t="s">
        <v>626</v>
      </c>
      <c r="D689" s="732" t="s">
        <v>627</v>
      </c>
      <c r="E689" s="733">
        <v>50113008</v>
      </c>
      <c r="F689" s="732" t="s">
        <v>1588</v>
      </c>
      <c r="G689" s="731"/>
      <c r="H689" s="731"/>
      <c r="I689" s="731">
        <v>230687</v>
      </c>
      <c r="J689" s="731" t="s">
        <v>1596</v>
      </c>
      <c r="K689" s="731" t="s">
        <v>1597</v>
      </c>
      <c r="L689" s="734">
        <v>4305.39990234375</v>
      </c>
      <c r="M689" s="734">
        <v>2</v>
      </c>
      <c r="N689" s="735">
        <v>8610.7998046875</v>
      </c>
    </row>
    <row r="690" spans="1:14" ht="14.45" customHeight="1" x14ac:dyDescent="0.2">
      <c r="A690" s="729" t="s">
        <v>586</v>
      </c>
      <c r="B690" s="730" t="s">
        <v>587</v>
      </c>
      <c r="C690" s="731" t="s">
        <v>626</v>
      </c>
      <c r="D690" s="732" t="s">
        <v>627</v>
      </c>
      <c r="E690" s="733">
        <v>50113011</v>
      </c>
      <c r="F690" s="732" t="s">
        <v>1599</v>
      </c>
      <c r="G690" s="731"/>
      <c r="H690" s="731"/>
      <c r="I690" s="731">
        <v>158152</v>
      </c>
      <c r="J690" s="731" t="s">
        <v>1600</v>
      </c>
      <c r="K690" s="731" t="s">
        <v>1601</v>
      </c>
      <c r="L690" s="734">
        <v>912.989990234375</v>
      </c>
      <c r="M690" s="734">
        <v>4</v>
      </c>
      <c r="N690" s="735">
        <v>3651.9599609375</v>
      </c>
    </row>
    <row r="691" spans="1:14" ht="14.45" customHeight="1" x14ac:dyDescent="0.2">
      <c r="A691" s="729" t="s">
        <v>586</v>
      </c>
      <c r="B691" s="730" t="s">
        <v>587</v>
      </c>
      <c r="C691" s="731" t="s">
        <v>626</v>
      </c>
      <c r="D691" s="732" t="s">
        <v>627</v>
      </c>
      <c r="E691" s="733">
        <v>50113013</v>
      </c>
      <c r="F691" s="732" t="s">
        <v>1605</v>
      </c>
      <c r="G691" s="731" t="s">
        <v>630</v>
      </c>
      <c r="H691" s="731">
        <v>225175</v>
      </c>
      <c r="I691" s="731">
        <v>225175</v>
      </c>
      <c r="J691" s="731" t="s">
        <v>1729</v>
      </c>
      <c r="K691" s="731" t="s">
        <v>1730</v>
      </c>
      <c r="L691" s="734">
        <v>34.64</v>
      </c>
      <c r="M691" s="734">
        <v>2</v>
      </c>
      <c r="N691" s="735">
        <v>69.28</v>
      </c>
    </row>
    <row r="692" spans="1:14" ht="14.45" customHeight="1" x14ac:dyDescent="0.2">
      <c r="A692" s="729" t="s">
        <v>586</v>
      </c>
      <c r="B692" s="730" t="s">
        <v>587</v>
      </c>
      <c r="C692" s="731" t="s">
        <v>608</v>
      </c>
      <c r="D692" s="732" t="s">
        <v>609</v>
      </c>
      <c r="E692" s="733">
        <v>50113001</v>
      </c>
      <c r="F692" s="732" t="s">
        <v>629</v>
      </c>
      <c r="G692" s="731" t="s">
        <v>630</v>
      </c>
      <c r="H692" s="731">
        <v>100362</v>
      </c>
      <c r="I692" s="731">
        <v>362</v>
      </c>
      <c r="J692" s="731" t="s">
        <v>633</v>
      </c>
      <c r="K692" s="731" t="s">
        <v>634</v>
      </c>
      <c r="L692" s="734">
        <v>72.686666666666653</v>
      </c>
      <c r="M692" s="734">
        <v>42</v>
      </c>
      <c r="N692" s="735">
        <v>3052.8399999999997</v>
      </c>
    </row>
    <row r="693" spans="1:14" ht="14.45" customHeight="1" x14ac:dyDescent="0.2">
      <c r="A693" s="729" t="s">
        <v>586</v>
      </c>
      <c r="B693" s="730" t="s">
        <v>587</v>
      </c>
      <c r="C693" s="731" t="s">
        <v>608</v>
      </c>
      <c r="D693" s="732" t="s">
        <v>609</v>
      </c>
      <c r="E693" s="733">
        <v>50113001</v>
      </c>
      <c r="F693" s="732" t="s">
        <v>629</v>
      </c>
      <c r="G693" s="731" t="s">
        <v>630</v>
      </c>
      <c r="H693" s="731">
        <v>167547</v>
      </c>
      <c r="I693" s="731">
        <v>67547</v>
      </c>
      <c r="J693" s="731" t="s">
        <v>635</v>
      </c>
      <c r="K693" s="731" t="s">
        <v>636</v>
      </c>
      <c r="L693" s="734">
        <v>47.300888888888885</v>
      </c>
      <c r="M693" s="734">
        <v>45</v>
      </c>
      <c r="N693" s="735">
        <v>2128.54</v>
      </c>
    </row>
    <row r="694" spans="1:14" ht="14.45" customHeight="1" x14ac:dyDescent="0.2">
      <c r="A694" s="729" t="s">
        <v>586</v>
      </c>
      <c r="B694" s="730" t="s">
        <v>587</v>
      </c>
      <c r="C694" s="731" t="s">
        <v>608</v>
      </c>
      <c r="D694" s="732" t="s">
        <v>609</v>
      </c>
      <c r="E694" s="733">
        <v>50113001</v>
      </c>
      <c r="F694" s="732" t="s">
        <v>629</v>
      </c>
      <c r="G694" s="731" t="s">
        <v>630</v>
      </c>
      <c r="H694" s="731">
        <v>223855</v>
      </c>
      <c r="I694" s="731">
        <v>223855</v>
      </c>
      <c r="J694" s="731" t="s">
        <v>713</v>
      </c>
      <c r="K694" s="731" t="s">
        <v>714</v>
      </c>
      <c r="L694" s="734">
        <v>165</v>
      </c>
      <c r="M694" s="734">
        <v>7</v>
      </c>
      <c r="N694" s="735">
        <v>1155</v>
      </c>
    </row>
    <row r="695" spans="1:14" ht="14.45" customHeight="1" x14ac:dyDescent="0.2">
      <c r="A695" s="729" t="s">
        <v>586</v>
      </c>
      <c r="B695" s="730" t="s">
        <v>587</v>
      </c>
      <c r="C695" s="731" t="s">
        <v>608</v>
      </c>
      <c r="D695" s="732" t="s">
        <v>609</v>
      </c>
      <c r="E695" s="733">
        <v>50113001</v>
      </c>
      <c r="F695" s="732" t="s">
        <v>629</v>
      </c>
      <c r="G695" s="731" t="s">
        <v>630</v>
      </c>
      <c r="H695" s="731">
        <v>845369</v>
      </c>
      <c r="I695" s="731">
        <v>107987</v>
      </c>
      <c r="J695" s="731" t="s">
        <v>715</v>
      </c>
      <c r="K695" s="731" t="s">
        <v>716</v>
      </c>
      <c r="L695" s="734">
        <v>117.78</v>
      </c>
      <c r="M695" s="734">
        <v>18</v>
      </c>
      <c r="N695" s="735">
        <v>2120.04</v>
      </c>
    </row>
    <row r="696" spans="1:14" ht="14.45" customHeight="1" x14ac:dyDescent="0.2">
      <c r="A696" s="729" t="s">
        <v>586</v>
      </c>
      <c r="B696" s="730" t="s">
        <v>587</v>
      </c>
      <c r="C696" s="731" t="s">
        <v>608</v>
      </c>
      <c r="D696" s="732" t="s">
        <v>609</v>
      </c>
      <c r="E696" s="733">
        <v>50113001</v>
      </c>
      <c r="F696" s="732" t="s">
        <v>629</v>
      </c>
      <c r="G696" s="731" t="s">
        <v>630</v>
      </c>
      <c r="H696" s="731">
        <v>110555</v>
      </c>
      <c r="I696" s="731">
        <v>10555</v>
      </c>
      <c r="J696" s="731" t="s">
        <v>724</v>
      </c>
      <c r="K696" s="731" t="s">
        <v>725</v>
      </c>
      <c r="L696" s="734">
        <v>254.98000000000005</v>
      </c>
      <c r="M696" s="734">
        <v>2</v>
      </c>
      <c r="N696" s="735">
        <v>509.96000000000009</v>
      </c>
    </row>
    <row r="697" spans="1:14" ht="14.45" customHeight="1" x14ac:dyDescent="0.2">
      <c r="A697" s="729" t="s">
        <v>586</v>
      </c>
      <c r="B697" s="730" t="s">
        <v>587</v>
      </c>
      <c r="C697" s="731" t="s">
        <v>608</v>
      </c>
      <c r="D697" s="732" t="s">
        <v>609</v>
      </c>
      <c r="E697" s="733">
        <v>50113001</v>
      </c>
      <c r="F697" s="732" t="s">
        <v>629</v>
      </c>
      <c r="G697" s="731" t="s">
        <v>630</v>
      </c>
      <c r="H697" s="731">
        <v>173322</v>
      </c>
      <c r="I697" s="731">
        <v>173322</v>
      </c>
      <c r="J697" s="731" t="s">
        <v>736</v>
      </c>
      <c r="K697" s="731" t="s">
        <v>737</v>
      </c>
      <c r="L697" s="734">
        <v>803.65999999999974</v>
      </c>
      <c r="M697" s="734">
        <v>0.30000000000000004</v>
      </c>
      <c r="N697" s="735">
        <v>241.09799999999996</v>
      </c>
    </row>
    <row r="698" spans="1:14" ht="14.45" customHeight="1" x14ac:dyDescent="0.2">
      <c r="A698" s="729" t="s">
        <v>586</v>
      </c>
      <c r="B698" s="730" t="s">
        <v>587</v>
      </c>
      <c r="C698" s="731" t="s">
        <v>608</v>
      </c>
      <c r="D698" s="732" t="s">
        <v>609</v>
      </c>
      <c r="E698" s="733">
        <v>50113001</v>
      </c>
      <c r="F698" s="732" t="s">
        <v>629</v>
      </c>
      <c r="G698" s="731" t="s">
        <v>630</v>
      </c>
      <c r="H698" s="731">
        <v>173390</v>
      </c>
      <c r="I698" s="731">
        <v>173390</v>
      </c>
      <c r="J698" s="731" t="s">
        <v>740</v>
      </c>
      <c r="K698" s="731" t="s">
        <v>741</v>
      </c>
      <c r="L698" s="734">
        <v>411.95</v>
      </c>
      <c r="M698" s="734">
        <v>10.4</v>
      </c>
      <c r="N698" s="735">
        <v>4284.28</v>
      </c>
    </row>
    <row r="699" spans="1:14" ht="14.45" customHeight="1" x14ac:dyDescent="0.2">
      <c r="A699" s="729" t="s">
        <v>586</v>
      </c>
      <c r="B699" s="730" t="s">
        <v>587</v>
      </c>
      <c r="C699" s="731" t="s">
        <v>608</v>
      </c>
      <c r="D699" s="732" t="s">
        <v>609</v>
      </c>
      <c r="E699" s="733">
        <v>50113001</v>
      </c>
      <c r="F699" s="732" t="s">
        <v>629</v>
      </c>
      <c r="G699" s="731" t="s">
        <v>630</v>
      </c>
      <c r="H699" s="731">
        <v>187822</v>
      </c>
      <c r="I699" s="731">
        <v>87822</v>
      </c>
      <c r="J699" s="731" t="s">
        <v>744</v>
      </c>
      <c r="K699" s="731" t="s">
        <v>745</v>
      </c>
      <c r="L699" s="734">
        <v>1322.4499999999998</v>
      </c>
      <c r="M699" s="734">
        <v>3</v>
      </c>
      <c r="N699" s="735">
        <v>3967.3499999999995</v>
      </c>
    </row>
    <row r="700" spans="1:14" ht="14.45" customHeight="1" x14ac:dyDescent="0.2">
      <c r="A700" s="729" t="s">
        <v>586</v>
      </c>
      <c r="B700" s="730" t="s">
        <v>587</v>
      </c>
      <c r="C700" s="731" t="s">
        <v>608</v>
      </c>
      <c r="D700" s="732" t="s">
        <v>609</v>
      </c>
      <c r="E700" s="733">
        <v>50113001</v>
      </c>
      <c r="F700" s="732" t="s">
        <v>629</v>
      </c>
      <c r="G700" s="731" t="s">
        <v>329</v>
      </c>
      <c r="H700" s="731">
        <v>220590</v>
      </c>
      <c r="I700" s="731">
        <v>220590</v>
      </c>
      <c r="J700" s="731" t="s">
        <v>756</v>
      </c>
      <c r="K700" s="731" t="s">
        <v>757</v>
      </c>
      <c r="L700" s="734">
        <v>297.51</v>
      </c>
      <c r="M700" s="734">
        <v>9</v>
      </c>
      <c r="N700" s="735">
        <v>2677.59</v>
      </c>
    </row>
    <row r="701" spans="1:14" ht="14.45" customHeight="1" x14ac:dyDescent="0.2">
      <c r="A701" s="729" t="s">
        <v>586</v>
      </c>
      <c r="B701" s="730" t="s">
        <v>587</v>
      </c>
      <c r="C701" s="731" t="s">
        <v>608</v>
      </c>
      <c r="D701" s="732" t="s">
        <v>609</v>
      </c>
      <c r="E701" s="733">
        <v>50113001</v>
      </c>
      <c r="F701" s="732" t="s">
        <v>629</v>
      </c>
      <c r="G701" s="731" t="s">
        <v>630</v>
      </c>
      <c r="H701" s="731">
        <v>243863</v>
      </c>
      <c r="I701" s="731">
        <v>243863</v>
      </c>
      <c r="J701" s="731" t="s">
        <v>758</v>
      </c>
      <c r="K701" s="731" t="s">
        <v>760</v>
      </c>
      <c r="L701" s="734">
        <v>59.446667227616516</v>
      </c>
      <c r="M701" s="734">
        <v>87</v>
      </c>
      <c r="N701" s="735">
        <v>5171.8600488026368</v>
      </c>
    </row>
    <row r="702" spans="1:14" ht="14.45" customHeight="1" x14ac:dyDescent="0.2">
      <c r="A702" s="729" t="s">
        <v>586</v>
      </c>
      <c r="B702" s="730" t="s">
        <v>587</v>
      </c>
      <c r="C702" s="731" t="s">
        <v>608</v>
      </c>
      <c r="D702" s="732" t="s">
        <v>609</v>
      </c>
      <c r="E702" s="733">
        <v>50113001</v>
      </c>
      <c r="F702" s="732" t="s">
        <v>629</v>
      </c>
      <c r="G702" s="731" t="s">
        <v>630</v>
      </c>
      <c r="H702" s="731">
        <v>243864</v>
      </c>
      <c r="I702" s="731">
        <v>243864</v>
      </c>
      <c r="J702" s="731" t="s">
        <v>758</v>
      </c>
      <c r="K702" s="731" t="s">
        <v>759</v>
      </c>
      <c r="L702" s="734">
        <v>70.577500000000001</v>
      </c>
      <c r="M702" s="734">
        <v>16</v>
      </c>
      <c r="N702" s="735">
        <v>1129.24</v>
      </c>
    </row>
    <row r="703" spans="1:14" ht="14.45" customHeight="1" x14ac:dyDescent="0.2">
      <c r="A703" s="729" t="s">
        <v>586</v>
      </c>
      <c r="B703" s="730" t="s">
        <v>587</v>
      </c>
      <c r="C703" s="731" t="s">
        <v>608</v>
      </c>
      <c r="D703" s="732" t="s">
        <v>609</v>
      </c>
      <c r="E703" s="733">
        <v>50113001</v>
      </c>
      <c r="F703" s="732" t="s">
        <v>629</v>
      </c>
      <c r="G703" s="731" t="s">
        <v>630</v>
      </c>
      <c r="H703" s="731">
        <v>205021</v>
      </c>
      <c r="I703" s="731">
        <v>205021</v>
      </c>
      <c r="J703" s="731" t="s">
        <v>1731</v>
      </c>
      <c r="K703" s="731" t="s">
        <v>1732</v>
      </c>
      <c r="L703" s="734">
        <v>352</v>
      </c>
      <c r="M703" s="734">
        <v>7</v>
      </c>
      <c r="N703" s="735">
        <v>2464</v>
      </c>
    </row>
    <row r="704" spans="1:14" ht="14.45" customHeight="1" x14ac:dyDescent="0.2">
      <c r="A704" s="729" t="s">
        <v>586</v>
      </c>
      <c r="B704" s="730" t="s">
        <v>587</v>
      </c>
      <c r="C704" s="731" t="s">
        <v>608</v>
      </c>
      <c r="D704" s="732" t="s">
        <v>609</v>
      </c>
      <c r="E704" s="733">
        <v>50113001</v>
      </c>
      <c r="F704" s="732" t="s">
        <v>629</v>
      </c>
      <c r="G704" s="731" t="s">
        <v>656</v>
      </c>
      <c r="H704" s="731">
        <v>231703</v>
      </c>
      <c r="I704" s="731">
        <v>231703</v>
      </c>
      <c r="J704" s="731" t="s">
        <v>783</v>
      </c>
      <c r="K704" s="731" t="s">
        <v>784</v>
      </c>
      <c r="L704" s="734">
        <v>88.339995615881975</v>
      </c>
      <c r="M704" s="734">
        <v>5</v>
      </c>
      <c r="N704" s="735">
        <v>441.69997807940985</v>
      </c>
    </row>
    <row r="705" spans="1:14" ht="14.45" customHeight="1" x14ac:dyDescent="0.2">
      <c r="A705" s="729" t="s">
        <v>586</v>
      </c>
      <c r="B705" s="730" t="s">
        <v>587</v>
      </c>
      <c r="C705" s="731" t="s">
        <v>608</v>
      </c>
      <c r="D705" s="732" t="s">
        <v>609</v>
      </c>
      <c r="E705" s="733">
        <v>50113001</v>
      </c>
      <c r="F705" s="732" t="s">
        <v>629</v>
      </c>
      <c r="G705" s="731" t="s">
        <v>630</v>
      </c>
      <c r="H705" s="731">
        <v>231857</v>
      </c>
      <c r="I705" s="731">
        <v>231857</v>
      </c>
      <c r="J705" s="731" t="s">
        <v>807</v>
      </c>
      <c r="K705" s="731" t="s">
        <v>760</v>
      </c>
      <c r="L705" s="734">
        <v>189.53</v>
      </c>
      <c r="M705" s="734">
        <v>1</v>
      </c>
      <c r="N705" s="735">
        <v>189.53</v>
      </c>
    </row>
    <row r="706" spans="1:14" ht="14.45" customHeight="1" x14ac:dyDescent="0.2">
      <c r="A706" s="729" t="s">
        <v>586</v>
      </c>
      <c r="B706" s="730" t="s">
        <v>587</v>
      </c>
      <c r="C706" s="731" t="s">
        <v>608</v>
      </c>
      <c r="D706" s="732" t="s">
        <v>609</v>
      </c>
      <c r="E706" s="733">
        <v>50113001</v>
      </c>
      <c r="F706" s="732" t="s">
        <v>629</v>
      </c>
      <c r="G706" s="731" t="s">
        <v>630</v>
      </c>
      <c r="H706" s="731">
        <v>847180</v>
      </c>
      <c r="I706" s="731">
        <v>500225</v>
      </c>
      <c r="J706" s="731" t="s">
        <v>1733</v>
      </c>
      <c r="K706" s="731" t="s">
        <v>329</v>
      </c>
      <c r="L706" s="734">
        <v>24259.029958999774</v>
      </c>
      <c r="M706" s="734">
        <v>11</v>
      </c>
      <c r="N706" s="735">
        <v>266849.32954899751</v>
      </c>
    </row>
    <row r="707" spans="1:14" ht="14.45" customHeight="1" x14ac:dyDescent="0.2">
      <c r="A707" s="729" t="s">
        <v>586</v>
      </c>
      <c r="B707" s="730" t="s">
        <v>587</v>
      </c>
      <c r="C707" s="731" t="s">
        <v>608</v>
      </c>
      <c r="D707" s="732" t="s">
        <v>609</v>
      </c>
      <c r="E707" s="733">
        <v>50113001</v>
      </c>
      <c r="F707" s="732" t="s">
        <v>629</v>
      </c>
      <c r="G707" s="731" t="s">
        <v>630</v>
      </c>
      <c r="H707" s="731">
        <v>232999</v>
      </c>
      <c r="I707" s="731">
        <v>232999</v>
      </c>
      <c r="J707" s="731" t="s">
        <v>1734</v>
      </c>
      <c r="K707" s="731" t="s">
        <v>1735</v>
      </c>
      <c r="L707" s="734">
        <v>91.469999999999985</v>
      </c>
      <c r="M707" s="734">
        <v>5</v>
      </c>
      <c r="N707" s="735">
        <v>457.34999999999991</v>
      </c>
    </row>
    <row r="708" spans="1:14" ht="14.45" customHeight="1" x14ac:dyDescent="0.2">
      <c r="A708" s="729" t="s">
        <v>586</v>
      </c>
      <c r="B708" s="730" t="s">
        <v>587</v>
      </c>
      <c r="C708" s="731" t="s">
        <v>608</v>
      </c>
      <c r="D708" s="732" t="s">
        <v>609</v>
      </c>
      <c r="E708" s="733">
        <v>50113001</v>
      </c>
      <c r="F708" s="732" t="s">
        <v>629</v>
      </c>
      <c r="G708" s="731" t="s">
        <v>630</v>
      </c>
      <c r="H708" s="731">
        <v>139968</v>
      </c>
      <c r="I708" s="731">
        <v>139968</v>
      </c>
      <c r="J708" s="731" t="s">
        <v>637</v>
      </c>
      <c r="K708" s="731" t="s">
        <v>638</v>
      </c>
      <c r="L708" s="734">
        <v>70.09</v>
      </c>
      <c r="M708" s="734">
        <v>8</v>
      </c>
      <c r="N708" s="735">
        <v>560.72</v>
      </c>
    </row>
    <row r="709" spans="1:14" ht="14.45" customHeight="1" x14ac:dyDescent="0.2">
      <c r="A709" s="729" t="s">
        <v>586</v>
      </c>
      <c r="B709" s="730" t="s">
        <v>587</v>
      </c>
      <c r="C709" s="731" t="s">
        <v>608</v>
      </c>
      <c r="D709" s="732" t="s">
        <v>609</v>
      </c>
      <c r="E709" s="733">
        <v>50113001</v>
      </c>
      <c r="F709" s="732" t="s">
        <v>629</v>
      </c>
      <c r="G709" s="731" t="s">
        <v>630</v>
      </c>
      <c r="H709" s="731">
        <v>100409</v>
      </c>
      <c r="I709" s="731">
        <v>409</v>
      </c>
      <c r="J709" s="731" t="s">
        <v>822</v>
      </c>
      <c r="K709" s="731" t="s">
        <v>823</v>
      </c>
      <c r="L709" s="734">
        <v>79.669999751667177</v>
      </c>
      <c r="M709" s="734">
        <v>6</v>
      </c>
      <c r="N709" s="735">
        <v>478.01999851000306</v>
      </c>
    </row>
    <row r="710" spans="1:14" ht="14.45" customHeight="1" x14ac:dyDescent="0.2">
      <c r="A710" s="729" t="s">
        <v>586</v>
      </c>
      <c r="B710" s="730" t="s">
        <v>587</v>
      </c>
      <c r="C710" s="731" t="s">
        <v>608</v>
      </c>
      <c r="D710" s="732" t="s">
        <v>609</v>
      </c>
      <c r="E710" s="733">
        <v>50113001</v>
      </c>
      <c r="F710" s="732" t="s">
        <v>629</v>
      </c>
      <c r="G710" s="731" t="s">
        <v>630</v>
      </c>
      <c r="H710" s="731">
        <v>187814</v>
      </c>
      <c r="I710" s="731">
        <v>87814</v>
      </c>
      <c r="J710" s="731" t="s">
        <v>639</v>
      </c>
      <c r="K710" s="731" t="s">
        <v>640</v>
      </c>
      <c r="L710" s="734">
        <v>472.608</v>
      </c>
      <c r="M710" s="734">
        <v>5</v>
      </c>
      <c r="N710" s="735">
        <v>2363.04</v>
      </c>
    </row>
    <row r="711" spans="1:14" ht="14.45" customHeight="1" x14ac:dyDescent="0.2">
      <c r="A711" s="729" t="s">
        <v>586</v>
      </c>
      <c r="B711" s="730" t="s">
        <v>587</v>
      </c>
      <c r="C711" s="731" t="s">
        <v>608</v>
      </c>
      <c r="D711" s="732" t="s">
        <v>609</v>
      </c>
      <c r="E711" s="733">
        <v>50113001</v>
      </c>
      <c r="F711" s="732" t="s">
        <v>629</v>
      </c>
      <c r="G711" s="731" t="s">
        <v>630</v>
      </c>
      <c r="H711" s="731">
        <v>840238</v>
      </c>
      <c r="I711" s="731">
        <v>0</v>
      </c>
      <c r="J711" s="731" t="s">
        <v>833</v>
      </c>
      <c r="K711" s="731" t="s">
        <v>329</v>
      </c>
      <c r="L711" s="734">
        <v>61.025000000000006</v>
      </c>
      <c r="M711" s="734">
        <v>2</v>
      </c>
      <c r="N711" s="735">
        <v>122.05000000000001</v>
      </c>
    </row>
    <row r="712" spans="1:14" ht="14.45" customHeight="1" x14ac:dyDescent="0.2">
      <c r="A712" s="729" t="s">
        <v>586</v>
      </c>
      <c r="B712" s="730" t="s">
        <v>587</v>
      </c>
      <c r="C712" s="731" t="s">
        <v>608</v>
      </c>
      <c r="D712" s="732" t="s">
        <v>609</v>
      </c>
      <c r="E712" s="733">
        <v>50113001</v>
      </c>
      <c r="F712" s="732" t="s">
        <v>629</v>
      </c>
      <c r="G712" s="731" t="s">
        <v>630</v>
      </c>
      <c r="H712" s="731">
        <v>193105</v>
      </c>
      <c r="I712" s="731">
        <v>93105</v>
      </c>
      <c r="J712" s="731" t="s">
        <v>881</v>
      </c>
      <c r="K712" s="731" t="s">
        <v>882</v>
      </c>
      <c r="L712" s="734">
        <v>205.26333333333332</v>
      </c>
      <c r="M712" s="734">
        <v>3</v>
      </c>
      <c r="N712" s="735">
        <v>615.79</v>
      </c>
    </row>
    <row r="713" spans="1:14" ht="14.45" customHeight="1" x14ac:dyDescent="0.2">
      <c r="A713" s="729" t="s">
        <v>586</v>
      </c>
      <c r="B713" s="730" t="s">
        <v>587</v>
      </c>
      <c r="C713" s="731" t="s">
        <v>608</v>
      </c>
      <c r="D713" s="732" t="s">
        <v>609</v>
      </c>
      <c r="E713" s="733">
        <v>50113001</v>
      </c>
      <c r="F713" s="732" t="s">
        <v>629</v>
      </c>
      <c r="G713" s="731" t="s">
        <v>630</v>
      </c>
      <c r="H713" s="731">
        <v>184090</v>
      </c>
      <c r="I713" s="731">
        <v>84090</v>
      </c>
      <c r="J713" s="731" t="s">
        <v>643</v>
      </c>
      <c r="K713" s="731" t="s">
        <v>644</v>
      </c>
      <c r="L713" s="734">
        <v>60.683076923076911</v>
      </c>
      <c r="M713" s="734">
        <v>91</v>
      </c>
      <c r="N713" s="735">
        <v>5522.1599999999989</v>
      </c>
    </row>
    <row r="714" spans="1:14" ht="14.45" customHeight="1" x14ac:dyDescent="0.2">
      <c r="A714" s="729" t="s">
        <v>586</v>
      </c>
      <c r="B714" s="730" t="s">
        <v>587</v>
      </c>
      <c r="C714" s="731" t="s">
        <v>608</v>
      </c>
      <c r="D714" s="732" t="s">
        <v>609</v>
      </c>
      <c r="E714" s="733">
        <v>50113001</v>
      </c>
      <c r="F714" s="732" t="s">
        <v>629</v>
      </c>
      <c r="G714" s="731" t="s">
        <v>630</v>
      </c>
      <c r="H714" s="731">
        <v>104071</v>
      </c>
      <c r="I714" s="731">
        <v>4071</v>
      </c>
      <c r="J714" s="731" t="s">
        <v>917</v>
      </c>
      <c r="K714" s="731" t="s">
        <v>1736</v>
      </c>
      <c r="L714" s="734">
        <v>223.346</v>
      </c>
      <c r="M714" s="734">
        <v>5</v>
      </c>
      <c r="N714" s="735">
        <v>1116.73</v>
      </c>
    </row>
    <row r="715" spans="1:14" ht="14.45" customHeight="1" x14ac:dyDescent="0.2">
      <c r="A715" s="729" t="s">
        <v>586</v>
      </c>
      <c r="B715" s="730" t="s">
        <v>587</v>
      </c>
      <c r="C715" s="731" t="s">
        <v>608</v>
      </c>
      <c r="D715" s="732" t="s">
        <v>609</v>
      </c>
      <c r="E715" s="733">
        <v>50113001</v>
      </c>
      <c r="F715" s="732" t="s">
        <v>629</v>
      </c>
      <c r="G715" s="731" t="s">
        <v>630</v>
      </c>
      <c r="H715" s="731">
        <v>23987</v>
      </c>
      <c r="I715" s="731">
        <v>23987</v>
      </c>
      <c r="J715" s="731" t="s">
        <v>1737</v>
      </c>
      <c r="K715" s="731" t="s">
        <v>1738</v>
      </c>
      <c r="L715" s="734">
        <v>167.42</v>
      </c>
      <c r="M715" s="734">
        <v>12</v>
      </c>
      <c r="N715" s="735">
        <v>2009.0399999999997</v>
      </c>
    </row>
    <row r="716" spans="1:14" ht="14.45" customHeight="1" x14ac:dyDescent="0.2">
      <c r="A716" s="729" t="s">
        <v>586</v>
      </c>
      <c r="B716" s="730" t="s">
        <v>587</v>
      </c>
      <c r="C716" s="731" t="s">
        <v>608</v>
      </c>
      <c r="D716" s="732" t="s">
        <v>609</v>
      </c>
      <c r="E716" s="733">
        <v>50113001</v>
      </c>
      <c r="F716" s="732" t="s">
        <v>629</v>
      </c>
      <c r="G716" s="731" t="s">
        <v>630</v>
      </c>
      <c r="H716" s="731">
        <v>920219</v>
      </c>
      <c r="I716" s="731">
        <v>0</v>
      </c>
      <c r="J716" s="731" t="s">
        <v>1739</v>
      </c>
      <c r="K716" s="731" t="s">
        <v>329</v>
      </c>
      <c r="L716" s="734">
        <v>36.106404088568517</v>
      </c>
      <c r="M716" s="734">
        <v>10</v>
      </c>
      <c r="N716" s="735">
        <v>361.06404088568519</v>
      </c>
    </row>
    <row r="717" spans="1:14" ht="14.45" customHeight="1" x14ac:dyDescent="0.2">
      <c r="A717" s="729" t="s">
        <v>586</v>
      </c>
      <c r="B717" s="730" t="s">
        <v>587</v>
      </c>
      <c r="C717" s="731" t="s">
        <v>608</v>
      </c>
      <c r="D717" s="732" t="s">
        <v>609</v>
      </c>
      <c r="E717" s="733">
        <v>50113001</v>
      </c>
      <c r="F717" s="732" t="s">
        <v>629</v>
      </c>
      <c r="G717" s="731" t="s">
        <v>630</v>
      </c>
      <c r="H717" s="731">
        <v>920170</v>
      </c>
      <c r="I717" s="731">
        <v>0</v>
      </c>
      <c r="J717" s="731" t="s">
        <v>1740</v>
      </c>
      <c r="K717" s="731" t="s">
        <v>329</v>
      </c>
      <c r="L717" s="734">
        <v>102.19662606768624</v>
      </c>
      <c r="M717" s="734">
        <v>5</v>
      </c>
      <c r="N717" s="735">
        <v>510.98313033843118</v>
      </c>
    </row>
    <row r="718" spans="1:14" ht="14.45" customHeight="1" x14ac:dyDescent="0.2">
      <c r="A718" s="729" t="s">
        <v>586</v>
      </c>
      <c r="B718" s="730" t="s">
        <v>587</v>
      </c>
      <c r="C718" s="731" t="s">
        <v>608</v>
      </c>
      <c r="D718" s="732" t="s">
        <v>609</v>
      </c>
      <c r="E718" s="733">
        <v>50113001</v>
      </c>
      <c r="F718" s="732" t="s">
        <v>629</v>
      </c>
      <c r="G718" s="731" t="s">
        <v>630</v>
      </c>
      <c r="H718" s="731">
        <v>900240</v>
      </c>
      <c r="I718" s="731">
        <v>0</v>
      </c>
      <c r="J718" s="731" t="s">
        <v>1741</v>
      </c>
      <c r="K718" s="731" t="s">
        <v>329</v>
      </c>
      <c r="L718" s="734">
        <v>117.23932460102488</v>
      </c>
      <c r="M718" s="734">
        <v>5</v>
      </c>
      <c r="N718" s="735">
        <v>586.19662300512437</v>
      </c>
    </row>
    <row r="719" spans="1:14" ht="14.45" customHeight="1" x14ac:dyDescent="0.2">
      <c r="A719" s="729" t="s">
        <v>586</v>
      </c>
      <c r="B719" s="730" t="s">
        <v>587</v>
      </c>
      <c r="C719" s="731" t="s">
        <v>608</v>
      </c>
      <c r="D719" s="732" t="s">
        <v>609</v>
      </c>
      <c r="E719" s="733">
        <v>50113001</v>
      </c>
      <c r="F719" s="732" t="s">
        <v>629</v>
      </c>
      <c r="G719" s="731" t="s">
        <v>630</v>
      </c>
      <c r="H719" s="731">
        <v>225888</v>
      </c>
      <c r="I719" s="731">
        <v>225888</v>
      </c>
      <c r="J719" s="731" t="s">
        <v>1742</v>
      </c>
      <c r="K719" s="731" t="s">
        <v>1743</v>
      </c>
      <c r="L719" s="734">
        <v>706.64</v>
      </c>
      <c r="M719" s="734">
        <v>2</v>
      </c>
      <c r="N719" s="735">
        <v>1413.28</v>
      </c>
    </row>
    <row r="720" spans="1:14" ht="14.45" customHeight="1" x14ac:dyDescent="0.2">
      <c r="A720" s="729" t="s">
        <v>586</v>
      </c>
      <c r="B720" s="730" t="s">
        <v>587</v>
      </c>
      <c r="C720" s="731" t="s">
        <v>608</v>
      </c>
      <c r="D720" s="732" t="s">
        <v>609</v>
      </c>
      <c r="E720" s="733">
        <v>50113001</v>
      </c>
      <c r="F720" s="732" t="s">
        <v>629</v>
      </c>
      <c r="G720" s="731" t="s">
        <v>630</v>
      </c>
      <c r="H720" s="731">
        <v>447</v>
      </c>
      <c r="I720" s="731">
        <v>447</v>
      </c>
      <c r="J720" s="731" t="s">
        <v>1744</v>
      </c>
      <c r="K720" s="731" t="s">
        <v>1745</v>
      </c>
      <c r="L720" s="734">
        <v>181.3600003003113</v>
      </c>
      <c r="M720" s="734">
        <v>70</v>
      </c>
      <c r="N720" s="735">
        <v>12695.20002102179</v>
      </c>
    </row>
    <row r="721" spans="1:14" ht="14.45" customHeight="1" x14ac:dyDescent="0.2">
      <c r="A721" s="729" t="s">
        <v>586</v>
      </c>
      <c r="B721" s="730" t="s">
        <v>587</v>
      </c>
      <c r="C721" s="731" t="s">
        <v>608</v>
      </c>
      <c r="D721" s="732" t="s">
        <v>609</v>
      </c>
      <c r="E721" s="733">
        <v>50113001</v>
      </c>
      <c r="F721" s="732" t="s">
        <v>629</v>
      </c>
      <c r="G721" s="731" t="s">
        <v>630</v>
      </c>
      <c r="H721" s="731">
        <v>221744</v>
      </c>
      <c r="I721" s="731">
        <v>221744</v>
      </c>
      <c r="J721" s="731" t="s">
        <v>1005</v>
      </c>
      <c r="K721" s="731" t="s">
        <v>1006</v>
      </c>
      <c r="L721" s="734">
        <v>33</v>
      </c>
      <c r="M721" s="734">
        <v>8</v>
      </c>
      <c r="N721" s="735">
        <v>264</v>
      </c>
    </row>
    <row r="722" spans="1:14" ht="14.45" customHeight="1" x14ac:dyDescent="0.2">
      <c r="A722" s="729" t="s">
        <v>586</v>
      </c>
      <c r="B722" s="730" t="s">
        <v>587</v>
      </c>
      <c r="C722" s="731" t="s">
        <v>608</v>
      </c>
      <c r="D722" s="732" t="s">
        <v>609</v>
      </c>
      <c r="E722" s="733">
        <v>50113001</v>
      </c>
      <c r="F722" s="732" t="s">
        <v>629</v>
      </c>
      <c r="G722" s="731" t="s">
        <v>630</v>
      </c>
      <c r="H722" s="731">
        <v>198876</v>
      </c>
      <c r="I722" s="731">
        <v>98876</v>
      </c>
      <c r="J722" s="731" t="s">
        <v>645</v>
      </c>
      <c r="K722" s="731" t="s">
        <v>1008</v>
      </c>
      <c r="L722" s="734">
        <v>255.2</v>
      </c>
      <c r="M722" s="734">
        <v>11</v>
      </c>
      <c r="N722" s="735">
        <v>2807.2</v>
      </c>
    </row>
    <row r="723" spans="1:14" ht="14.45" customHeight="1" x14ac:dyDescent="0.2">
      <c r="A723" s="729" t="s">
        <v>586</v>
      </c>
      <c r="B723" s="730" t="s">
        <v>587</v>
      </c>
      <c r="C723" s="731" t="s">
        <v>608</v>
      </c>
      <c r="D723" s="732" t="s">
        <v>609</v>
      </c>
      <c r="E723" s="733">
        <v>50113001</v>
      </c>
      <c r="F723" s="732" t="s">
        <v>629</v>
      </c>
      <c r="G723" s="731" t="s">
        <v>630</v>
      </c>
      <c r="H723" s="731">
        <v>165633</v>
      </c>
      <c r="I723" s="731">
        <v>165751</v>
      </c>
      <c r="J723" s="731" t="s">
        <v>1009</v>
      </c>
      <c r="K723" s="731" t="s">
        <v>1010</v>
      </c>
      <c r="L723" s="734">
        <v>3951.64</v>
      </c>
      <c r="M723" s="734">
        <v>11</v>
      </c>
      <c r="N723" s="735">
        <v>43468.04</v>
      </c>
    </row>
    <row r="724" spans="1:14" ht="14.45" customHeight="1" x14ac:dyDescent="0.2">
      <c r="A724" s="729" t="s">
        <v>586</v>
      </c>
      <c r="B724" s="730" t="s">
        <v>587</v>
      </c>
      <c r="C724" s="731" t="s">
        <v>608</v>
      </c>
      <c r="D724" s="732" t="s">
        <v>609</v>
      </c>
      <c r="E724" s="733">
        <v>50113001</v>
      </c>
      <c r="F724" s="732" t="s">
        <v>629</v>
      </c>
      <c r="G724" s="731" t="s">
        <v>630</v>
      </c>
      <c r="H724" s="731">
        <v>47256</v>
      </c>
      <c r="I724" s="731">
        <v>47256</v>
      </c>
      <c r="J724" s="731" t="s">
        <v>1023</v>
      </c>
      <c r="K724" s="731" t="s">
        <v>1024</v>
      </c>
      <c r="L724" s="734">
        <v>222.20000000000002</v>
      </c>
      <c r="M724" s="734">
        <v>1</v>
      </c>
      <c r="N724" s="735">
        <v>222.20000000000002</v>
      </c>
    </row>
    <row r="725" spans="1:14" ht="14.45" customHeight="1" x14ac:dyDescent="0.2">
      <c r="A725" s="729" t="s">
        <v>586</v>
      </c>
      <c r="B725" s="730" t="s">
        <v>587</v>
      </c>
      <c r="C725" s="731" t="s">
        <v>608</v>
      </c>
      <c r="D725" s="732" t="s">
        <v>609</v>
      </c>
      <c r="E725" s="733">
        <v>50113001</v>
      </c>
      <c r="F725" s="732" t="s">
        <v>629</v>
      </c>
      <c r="G725" s="731" t="s">
        <v>630</v>
      </c>
      <c r="H725" s="731">
        <v>193746</v>
      </c>
      <c r="I725" s="731">
        <v>93746</v>
      </c>
      <c r="J725" s="731" t="s">
        <v>1042</v>
      </c>
      <c r="K725" s="731" t="s">
        <v>1043</v>
      </c>
      <c r="L725" s="734">
        <v>521.46624854979029</v>
      </c>
      <c r="M725" s="734">
        <v>8</v>
      </c>
      <c r="N725" s="735">
        <v>4171.7299883983223</v>
      </c>
    </row>
    <row r="726" spans="1:14" ht="14.45" customHeight="1" x14ac:dyDescent="0.2">
      <c r="A726" s="729" t="s">
        <v>586</v>
      </c>
      <c r="B726" s="730" t="s">
        <v>587</v>
      </c>
      <c r="C726" s="731" t="s">
        <v>608</v>
      </c>
      <c r="D726" s="732" t="s">
        <v>609</v>
      </c>
      <c r="E726" s="733">
        <v>50113001</v>
      </c>
      <c r="F726" s="732" t="s">
        <v>629</v>
      </c>
      <c r="G726" s="731" t="s">
        <v>630</v>
      </c>
      <c r="H726" s="731">
        <v>216572</v>
      </c>
      <c r="I726" s="731">
        <v>216572</v>
      </c>
      <c r="J726" s="731" t="s">
        <v>1049</v>
      </c>
      <c r="K726" s="731" t="s">
        <v>1050</v>
      </c>
      <c r="L726" s="734">
        <v>43.815654973557614</v>
      </c>
      <c r="M726" s="734">
        <v>26</v>
      </c>
      <c r="N726" s="735">
        <v>1139.207029312498</v>
      </c>
    </row>
    <row r="727" spans="1:14" ht="14.45" customHeight="1" x14ac:dyDescent="0.2">
      <c r="A727" s="729" t="s">
        <v>586</v>
      </c>
      <c r="B727" s="730" t="s">
        <v>587</v>
      </c>
      <c r="C727" s="731" t="s">
        <v>608</v>
      </c>
      <c r="D727" s="732" t="s">
        <v>609</v>
      </c>
      <c r="E727" s="733">
        <v>50113001</v>
      </c>
      <c r="F727" s="732" t="s">
        <v>629</v>
      </c>
      <c r="G727" s="731" t="s">
        <v>630</v>
      </c>
      <c r="H727" s="731">
        <v>241678</v>
      </c>
      <c r="I727" s="731">
        <v>241678</v>
      </c>
      <c r="J727" s="731" t="s">
        <v>1053</v>
      </c>
      <c r="K727" s="731" t="s">
        <v>1054</v>
      </c>
      <c r="L727" s="734">
        <v>94.088823529411755</v>
      </c>
      <c r="M727" s="734">
        <v>17</v>
      </c>
      <c r="N727" s="735">
        <v>1599.5099999999998</v>
      </c>
    </row>
    <row r="728" spans="1:14" ht="14.45" customHeight="1" x14ac:dyDescent="0.2">
      <c r="A728" s="729" t="s">
        <v>586</v>
      </c>
      <c r="B728" s="730" t="s">
        <v>587</v>
      </c>
      <c r="C728" s="731" t="s">
        <v>608</v>
      </c>
      <c r="D728" s="732" t="s">
        <v>609</v>
      </c>
      <c r="E728" s="733">
        <v>50113001</v>
      </c>
      <c r="F728" s="732" t="s">
        <v>629</v>
      </c>
      <c r="G728" s="731" t="s">
        <v>630</v>
      </c>
      <c r="H728" s="731">
        <v>51367</v>
      </c>
      <c r="I728" s="731">
        <v>51367</v>
      </c>
      <c r="J728" s="731" t="s">
        <v>1746</v>
      </c>
      <c r="K728" s="731" t="s">
        <v>1747</v>
      </c>
      <c r="L728" s="734">
        <v>92.95</v>
      </c>
      <c r="M728" s="734">
        <v>46</v>
      </c>
      <c r="N728" s="735">
        <v>4275.7</v>
      </c>
    </row>
    <row r="729" spans="1:14" ht="14.45" customHeight="1" x14ac:dyDescent="0.2">
      <c r="A729" s="729" t="s">
        <v>586</v>
      </c>
      <c r="B729" s="730" t="s">
        <v>587</v>
      </c>
      <c r="C729" s="731" t="s">
        <v>608</v>
      </c>
      <c r="D729" s="732" t="s">
        <v>609</v>
      </c>
      <c r="E729" s="733">
        <v>50113001</v>
      </c>
      <c r="F729" s="732" t="s">
        <v>629</v>
      </c>
      <c r="G729" s="731" t="s">
        <v>630</v>
      </c>
      <c r="H729" s="731">
        <v>51366</v>
      </c>
      <c r="I729" s="731">
        <v>51366</v>
      </c>
      <c r="J729" s="731" t="s">
        <v>1746</v>
      </c>
      <c r="K729" s="731" t="s">
        <v>1748</v>
      </c>
      <c r="L729" s="734">
        <v>171.60000000000022</v>
      </c>
      <c r="M729" s="734">
        <v>78</v>
      </c>
      <c r="N729" s="735">
        <v>13384.800000000017</v>
      </c>
    </row>
    <row r="730" spans="1:14" ht="14.45" customHeight="1" x14ac:dyDescent="0.2">
      <c r="A730" s="729" t="s">
        <v>586</v>
      </c>
      <c r="B730" s="730" t="s">
        <v>587</v>
      </c>
      <c r="C730" s="731" t="s">
        <v>608</v>
      </c>
      <c r="D730" s="732" t="s">
        <v>609</v>
      </c>
      <c r="E730" s="733">
        <v>50113001</v>
      </c>
      <c r="F730" s="732" t="s">
        <v>629</v>
      </c>
      <c r="G730" s="731" t="s">
        <v>630</v>
      </c>
      <c r="H730" s="731">
        <v>229962</v>
      </c>
      <c r="I730" s="731">
        <v>229962</v>
      </c>
      <c r="J730" s="731" t="s">
        <v>1749</v>
      </c>
      <c r="K730" s="731" t="s">
        <v>1750</v>
      </c>
      <c r="L730" s="734">
        <v>89.160000000000011</v>
      </c>
      <c r="M730" s="734">
        <v>2</v>
      </c>
      <c r="N730" s="735">
        <v>178.32000000000002</v>
      </c>
    </row>
    <row r="731" spans="1:14" ht="14.45" customHeight="1" x14ac:dyDescent="0.2">
      <c r="A731" s="729" t="s">
        <v>586</v>
      </c>
      <c r="B731" s="730" t="s">
        <v>587</v>
      </c>
      <c r="C731" s="731" t="s">
        <v>608</v>
      </c>
      <c r="D731" s="732" t="s">
        <v>609</v>
      </c>
      <c r="E731" s="733">
        <v>50113001</v>
      </c>
      <c r="F731" s="732" t="s">
        <v>629</v>
      </c>
      <c r="G731" s="731" t="s">
        <v>630</v>
      </c>
      <c r="H731" s="731">
        <v>208988</v>
      </c>
      <c r="I731" s="731">
        <v>208988</v>
      </c>
      <c r="J731" s="731" t="s">
        <v>1751</v>
      </c>
      <c r="K731" s="731" t="s">
        <v>1752</v>
      </c>
      <c r="L731" s="734">
        <v>555.16999999999996</v>
      </c>
      <c r="M731" s="734">
        <v>26</v>
      </c>
      <c r="N731" s="735">
        <v>14434.42</v>
      </c>
    </row>
    <row r="732" spans="1:14" ht="14.45" customHeight="1" x14ac:dyDescent="0.2">
      <c r="A732" s="729" t="s">
        <v>586</v>
      </c>
      <c r="B732" s="730" t="s">
        <v>587</v>
      </c>
      <c r="C732" s="731" t="s">
        <v>608</v>
      </c>
      <c r="D732" s="732" t="s">
        <v>609</v>
      </c>
      <c r="E732" s="733">
        <v>50113001</v>
      </c>
      <c r="F732" s="732" t="s">
        <v>629</v>
      </c>
      <c r="G732" s="731" t="s">
        <v>630</v>
      </c>
      <c r="H732" s="731">
        <v>208990</v>
      </c>
      <c r="I732" s="731">
        <v>208990</v>
      </c>
      <c r="J732" s="731" t="s">
        <v>1753</v>
      </c>
      <c r="K732" s="731" t="s">
        <v>1752</v>
      </c>
      <c r="L732" s="734">
        <v>668.47000000000037</v>
      </c>
      <c r="M732" s="734">
        <v>48</v>
      </c>
      <c r="N732" s="735">
        <v>32086.560000000019</v>
      </c>
    </row>
    <row r="733" spans="1:14" ht="14.45" customHeight="1" x14ac:dyDescent="0.2">
      <c r="A733" s="729" t="s">
        <v>586</v>
      </c>
      <c r="B733" s="730" t="s">
        <v>587</v>
      </c>
      <c r="C733" s="731" t="s">
        <v>608</v>
      </c>
      <c r="D733" s="732" t="s">
        <v>609</v>
      </c>
      <c r="E733" s="733">
        <v>50113001</v>
      </c>
      <c r="F733" s="732" t="s">
        <v>629</v>
      </c>
      <c r="G733" s="731" t="s">
        <v>630</v>
      </c>
      <c r="H733" s="731">
        <v>394712</v>
      </c>
      <c r="I733" s="731">
        <v>0</v>
      </c>
      <c r="J733" s="731" t="s">
        <v>1084</v>
      </c>
      <c r="K733" s="731" t="s">
        <v>1085</v>
      </c>
      <c r="L733" s="734">
        <v>28.750000000000004</v>
      </c>
      <c r="M733" s="734">
        <v>30</v>
      </c>
      <c r="N733" s="735">
        <v>862.50000000000011</v>
      </c>
    </row>
    <row r="734" spans="1:14" ht="14.45" customHeight="1" x14ac:dyDescent="0.2">
      <c r="A734" s="729" t="s">
        <v>586</v>
      </c>
      <c r="B734" s="730" t="s">
        <v>587</v>
      </c>
      <c r="C734" s="731" t="s">
        <v>608</v>
      </c>
      <c r="D734" s="732" t="s">
        <v>609</v>
      </c>
      <c r="E734" s="733">
        <v>50113001</v>
      </c>
      <c r="F734" s="732" t="s">
        <v>629</v>
      </c>
      <c r="G734" s="731" t="s">
        <v>630</v>
      </c>
      <c r="H734" s="731">
        <v>901148</v>
      </c>
      <c r="I734" s="731">
        <v>0</v>
      </c>
      <c r="J734" s="731" t="s">
        <v>1754</v>
      </c>
      <c r="K734" s="731" t="s">
        <v>1755</v>
      </c>
      <c r="L734" s="734">
        <v>151.12091065184103</v>
      </c>
      <c r="M734" s="734">
        <v>90</v>
      </c>
      <c r="N734" s="735">
        <v>13600.881958665694</v>
      </c>
    </row>
    <row r="735" spans="1:14" ht="14.45" customHeight="1" x14ac:dyDescent="0.2">
      <c r="A735" s="729" t="s">
        <v>586</v>
      </c>
      <c r="B735" s="730" t="s">
        <v>587</v>
      </c>
      <c r="C735" s="731" t="s">
        <v>608</v>
      </c>
      <c r="D735" s="732" t="s">
        <v>609</v>
      </c>
      <c r="E735" s="733">
        <v>50113001</v>
      </c>
      <c r="F735" s="732" t="s">
        <v>629</v>
      </c>
      <c r="G735" s="731" t="s">
        <v>630</v>
      </c>
      <c r="H735" s="731">
        <v>134822</v>
      </c>
      <c r="I735" s="731">
        <v>134822</v>
      </c>
      <c r="J735" s="731" t="s">
        <v>1099</v>
      </c>
      <c r="K735" s="731" t="s">
        <v>1100</v>
      </c>
      <c r="L735" s="734">
        <v>207.56000000000006</v>
      </c>
      <c r="M735" s="734">
        <v>73</v>
      </c>
      <c r="N735" s="735">
        <v>15151.880000000005</v>
      </c>
    </row>
    <row r="736" spans="1:14" ht="14.45" customHeight="1" x14ac:dyDescent="0.2">
      <c r="A736" s="729" t="s">
        <v>586</v>
      </c>
      <c r="B736" s="730" t="s">
        <v>587</v>
      </c>
      <c r="C736" s="731" t="s">
        <v>608</v>
      </c>
      <c r="D736" s="732" t="s">
        <v>609</v>
      </c>
      <c r="E736" s="733">
        <v>50113001</v>
      </c>
      <c r="F736" s="732" t="s">
        <v>629</v>
      </c>
      <c r="G736" s="731" t="s">
        <v>630</v>
      </c>
      <c r="H736" s="731">
        <v>134821</v>
      </c>
      <c r="I736" s="731">
        <v>134821</v>
      </c>
      <c r="J736" s="731" t="s">
        <v>1756</v>
      </c>
      <c r="K736" s="731" t="s">
        <v>1757</v>
      </c>
      <c r="L736" s="734">
        <v>375.43000000000018</v>
      </c>
      <c r="M736" s="734">
        <v>115</v>
      </c>
      <c r="N736" s="735">
        <v>43174.450000000019</v>
      </c>
    </row>
    <row r="737" spans="1:14" ht="14.45" customHeight="1" x14ac:dyDescent="0.2">
      <c r="A737" s="729" t="s">
        <v>586</v>
      </c>
      <c r="B737" s="730" t="s">
        <v>587</v>
      </c>
      <c r="C737" s="731" t="s">
        <v>608</v>
      </c>
      <c r="D737" s="732" t="s">
        <v>609</v>
      </c>
      <c r="E737" s="733">
        <v>50113001</v>
      </c>
      <c r="F737" s="732" t="s">
        <v>629</v>
      </c>
      <c r="G737" s="731" t="s">
        <v>630</v>
      </c>
      <c r="H737" s="731">
        <v>134824</v>
      </c>
      <c r="I737" s="731">
        <v>134824</v>
      </c>
      <c r="J737" s="731" t="s">
        <v>1101</v>
      </c>
      <c r="K737" s="731" t="s">
        <v>1102</v>
      </c>
      <c r="L737" s="734">
        <v>326.46995724137935</v>
      </c>
      <c r="M737" s="734">
        <v>145</v>
      </c>
      <c r="N737" s="735">
        <v>47338.143800000005</v>
      </c>
    </row>
    <row r="738" spans="1:14" ht="14.45" customHeight="1" x14ac:dyDescent="0.2">
      <c r="A738" s="729" t="s">
        <v>586</v>
      </c>
      <c r="B738" s="730" t="s">
        <v>587</v>
      </c>
      <c r="C738" s="731" t="s">
        <v>608</v>
      </c>
      <c r="D738" s="732" t="s">
        <v>609</v>
      </c>
      <c r="E738" s="733">
        <v>50113001</v>
      </c>
      <c r="F738" s="732" t="s">
        <v>629</v>
      </c>
      <c r="G738" s="731" t="s">
        <v>630</v>
      </c>
      <c r="H738" s="731">
        <v>107678</v>
      </c>
      <c r="I738" s="731">
        <v>107678</v>
      </c>
      <c r="J738" s="731" t="s">
        <v>1115</v>
      </c>
      <c r="K738" s="731" t="s">
        <v>1758</v>
      </c>
      <c r="L738" s="734">
        <v>487.80733333333336</v>
      </c>
      <c r="M738" s="734">
        <v>3</v>
      </c>
      <c r="N738" s="735">
        <v>1463.422</v>
      </c>
    </row>
    <row r="739" spans="1:14" ht="14.45" customHeight="1" x14ac:dyDescent="0.2">
      <c r="A739" s="729" t="s">
        <v>586</v>
      </c>
      <c r="B739" s="730" t="s">
        <v>587</v>
      </c>
      <c r="C739" s="731" t="s">
        <v>608</v>
      </c>
      <c r="D739" s="732" t="s">
        <v>609</v>
      </c>
      <c r="E739" s="733">
        <v>50113001</v>
      </c>
      <c r="F739" s="732" t="s">
        <v>629</v>
      </c>
      <c r="G739" s="731" t="s">
        <v>630</v>
      </c>
      <c r="H739" s="731">
        <v>995129</v>
      </c>
      <c r="I739" s="731">
        <v>0</v>
      </c>
      <c r="J739" s="731" t="s">
        <v>1759</v>
      </c>
      <c r="K739" s="731" t="s">
        <v>329</v>
      </c>
      <c r="L739" s="734">
        <v>59.045227272727281</v>
      </c>
      <c r="M739" s="734">
        <v>88</v>
      </c>
      <c r="N739" s="735">
        <v>5195.9800000000005</v>
      </c>
    </row>
    <row r="740" spans="1:14" ht="14.45" customHeight="1" x14ac:dyDescent="0.2">
      <c r="A740" s="729" t="s">
        <v>586</v>
      </c>
      <c r="B740" s="730" t="s">
        <v>587</v>
      </c>
      <c r="C740" s="731" t="s">
        <v>608</v>
      </c>
      <c r="D740" s="732" t="s">
        <v>609</v>
      </c>
      <c r="E740" s="733">
        <v>50113001</v>
      </c>
      <c r="F740" s="732" t="s">
        <v>629</v>
      </c>
      <c r="G740" s="731" t="s">
        <v>656</v>
      </c>
      <c r="H740" s="731">
        <v>197125</v>
      </c>
      <c r="I740" s="731">
        <v>197125</v>
      </c>
      <c r="J740" s="731" t="s">
        <v>1164</v>
      </c>
      <c r="K740" s="731" t="s">
        <v>1165</v>
      </c>
      <c r="L740" s="734">
        <v>154.21052631578948</v>
      </c>
      <c r="M740" s="734">
        <v>209</v>
      </c>
      <c r="N740" s="735">
        <v>32230</v>
      </c>
    </row>
    <row r="741" spans="1:14" ht="14.45" customHeight="1" x14ac:dyDescent="0.2">
      <c r="A741" s="729" t="s">
        <v>586</v>
      </c>
      <c r="B741" s="730" t="s">
        <v>587</v>
      </c>
      <c r="C741" s="731" t="s">
        <v>608</v>
      </c>
      <c r="D741" s="732" t="s">
        <v>609</v>
      </c>
      <c r="E741" s="733">
        <v>50113001</v>
      </c>
      <c r="F741" s="732" t="s">
        <v>629</v>
      </c>
      <c r="G741" s="731" t="s">
        <v>630</v>
      </c>
      <c r="H741" s="731">
        <v>185812</v>
      </c>
      <c r="I741" s="731">
        <v>85812</v>
      </c>
      <c r="J741" s="731" t="s">
        <v>1170</v>
      </c>
      <c r="K741" s="731" t="s">
        <v>1171</v>
      </c>
      <c r="L741" s="734">
        <v>51.85</v>
      </c>
      <c r="M741" s="734">
        <v>2</v>
      </c>
      <c r="N741" s="735">
        <v>103.7</v>
      </c>
    </row>
    <row r="742" spans="1:14" ht="14.45" customHeight="1" x14ac:dyDescent="0.2">
      <c r="A742" s="729" t="s">
        <v>586</v>
      </c>
      <c r="B742" s="730" t="s">
        <v>587</v>
      </c>
      <c r="C742" s="731" t="s">
        <v>608</v>
      </c>
      <c r="D742" s="732" t="s">
        <v>609</v>
      </c>
      <c r="E742" s="733">
        <v>50113001</v>
      </c>
      <c r="F742" s="732" t="s">
        <v>629</v>
      </c>
      <c r="G742" s="731" t="s">
        <v>630</v>
      </c>
      <c r="H742" s="731">
        <v>231541</v>
      </c>
      <c r="I742" s="731">
        <v>231541</v>
      </c>
      <c r="J742" s="731" t="s">
        <v>652</v>
      </c>
      <c r="K742" s="731" t="s">
        <v>653</v>
      </c>
      <c r="L742" s="734">
        <v>80.69</v>
      </c>
      <c r="M742" s="734">
        <v>12</v>
      </c>
      <c r="N742" s="735">
        <v>968.28</v>
      </c>
    </row>
    <row r="743" spans="1:14" ht="14.45" customHeight="1" x14ac:dyDescent="0.2">
      <c r="A743" s="729" t="s">
        <v>586</v>
      </c>
      <c r="B743" s="730" t="s">
        <v>587</v>
      </c>
      <c r="C743" s="731" t="s">
        <v>608</v>
      </c>
      <c r="D743" s="732" t="s">
        <v>609</v>
      </c>
      <c r="E743" s="733">
        <v>50113001</v>
      </c>
      <c r="F743" s="732" t="s">
        <v>629</v>
      </c>
      <c r="G743" s="731" t="s">
        <v>630</v>
      </c>
      <c r="H743" s="731">
        <v>225890</v>
      </c>
      <c r="I743" s="731">
        <v>225890</v>
      </c>
      <c r="J743" s="731" t="s">
        <v>1760</v>
      </c>
      <c r="K743" s="731" t="s">
        <v>1761</v>
      </c>
      <c r="L743" s="734">
        <v>922.56</v>
      </c>
      <c r="M743" s="734">
        <v>30</v>
      </c>
      <c r="N743" s="735">
        <v>27676.799999999999</v>
      </c>
    </row>
    <row r="744" spans="1:14" ht="14.45" customHeight="1" x14ac:dyDescent="0.2">
      <c r="A744" s="729" t="s">
        <v>586</v>
      </c>
      <c r="B744" s="730" t="s">
        <v>587</v>
      </c>
      <c r="C744" s="731" t="s">
        <v>608</v>
      </c>
      <c r="D744" s="732" t="s">
        <v>609</v>
      </c>
      <c r="E744" s="733">
        <v>50113001</v>
      </c>
      <c r="F744" s="732" t="s">
        <v>629</v>
      </c>
      <c r="G744" s="731" t="s">
        <v>630</v>
      </c>
      <c r="H744" s="731">
        <v>225889</v>
      </c>
      <c r="I744" s="731">
        <v>225889</v>
      </c>
      <c r="J744" s="731" t="s">
        <v>1762</v>
      </c>
      <c r="K744" s="731" t="s">
        <v>1763</v>
      </c>
      <c r="L744" s="734">
        <v>627.99782608695648</v>
      </c>
      <c r="M744" s="734">
        <v>23</v>
      </c>
      <c r="N744" s="735">
        <v>14443.949999999999</v>
      </c>
    </row>
    <row r="745" spans="1:14" ht="14.45" customHeight="1" x14ac:dyDescent="0.2">
      <c r="A745" s="729" t="s">
        <v>586</v>
      </c>
      <c r="B745" s="730" t="s">
        <v>587</v>
      </c>
      <c r="C745" s="731" t="s">
        <v>608</v>
      </c>
      <c r="D745" s="732" t="s">
        <v>609</v>
      </c>
      <c r="E745" s="733">
        <v>50113001</v>
      </c>
      <c r="F745" s="732" t="s">
        <v>629</v>
      </c>
      <c r="G745" s="731" t="s">
        <v>630</v>
      </c>
      <c r="H745" s="731">
        <v>100502</v>
      </c>
      <c r="I745" s="731">
        <v>502</v>
      </c>
      <c r="J745" s="731" t="s">
        <v>654</v>
      </c>
      <c r="K745" s="731" t="s">
        <v>655</v>
      </c>
      <c r="L745" s="734">
        <v>268.75351624732735</v>
      </c>
      <c r="M745" s="734">
        <v>37</v>
      </c>
      <c r="N745" s="735">
        <v>9943.8801011511114</v>
      </c>
    </row>
    <row r="746" spans="1:14" ht="14.45" customHeight="1" x14ac:dyDescent="0.2">
      <c r="A746" s="729" t="s">
        <v>586</v>
      </c>
      <c r="B746" s="730" t="s">
        <v>587</v>
      </c>
      <c r="C746" s="731" t="s">
        <v>608</v>
      </c>
      <c r="D746" s="732" t="s">
        <v>609</v>
      </c>
      <c r="E746" s="733">
        <v>50113001</v>
      </c>
      <c r="F746" s="732" t="s">
        <v>629</v>
      </c>
      <c r="G746" s="731" t="s">
        <v>656</v>
      </c>
      <c r="H746" s="731">
        <v>239964</v>
      </c>
      <c r="I746" s="731">
        <v>239964</v>
      </c>
      <c r="J746" s="731" t="s">
        <v>657</v>
      </c>
      <c r="K746" s="731" t="s">
        <v>1197</v>
      </c>
      <c r="L746" s="734">
        <v>94.855364927585867</v>
      </c>
      <c r="M746" s="734">
        <v>22</v>
      </c>
      <c r="N746" s="735">
        <v>2086.818028406889</v>
      </c>
    </row>
    <row r="747" spans="1:14" ht="14.45" customHeight="1" x14ac:dyDescent="0.2">
      <c r="A747" s="729" t="s">
        <v>586</v>
      </c>
      <c r="B747" s="730" t="s">
        <v>587</v>
      </c>
      <c r="C747" s="731" t="s">
        <v>608</v>
      </c>
      <c r="D747" s="732" t="s">
        <v>609</v>
      </c>
      <c r="E747" s="733">
        <v>50113001</v>
      </c>
      <c r="F747" s="732" t="s">
        <v>629</v>
      </c>
      <c r="G747" s="731" t="s">
        <v>630</v>
      </c>
      <c r="H747" s="731">
        <v>226004</v>
      </c>
      <c r="I747" s="731">
        <v>226004</v>
      </c>
      <c r="J747" s="731" t="s">
        <v>1764</v>
      </c>
      <c r="K747" s="731" t="s">
        <v>1765</v>
      </c>
      <c r="L747" s="734">
        <v>388.98</v>
      </c>
      <c r="M747" s="734">
        <v>10</v>
      </c>
      <c r="N747" s="735">
        <v>3889.8</v>
      </c>
    </row>
    <row r="748" spans="1:14" ht="14.45" customHeight="1" x14ac:dyDescent="0.2">
      <c r="A748" s="729" t="s">
        <v>586</v>
      </c>
      <c r="B748" s="730" t="s">
        <v>587</v>
      </c>
      <c r="C748" s="731" t="s">
        <v>608</v>
      </c>
      <c r="D748" s="732" t="s">
        <v>609</v>
      </c>
      <c r="E748" s="733">
        <v>50113001</v>
      </c>
      <c r="F748" s="732" t="s">
        <v>629</v>
      </c>
      <c r="G748" s="731" t="s">
        <v>630</v>
      </c>
      <c r="H748" s="731">
        <v>226005</v>
      </c>
      <c r="I748" s="731">
        <v>226005</v>
      </c>
      <c r="J748" s="731" t="s">
        <v>1766</v>
      </c>
      <c r="K748" s="731" t="s">
        <v>1767</v>
      </c>
      <c r="L748" s="734">
        <v>648.59</v>
      </c>
      <c r="M748" s="734">
        <v>15</v>
      </c>
      <c r="N748" s="735">
        <v>9728.85</v>
      </c>
    </row>
    <row r="749" spans="1:14" ht="14.45" customHeight="1" x14ac:dyDescent="0.2">
      <c r="A749" s="729" t="s">
        <v>586</v>
      </c>
      <c r="B749" s="730" t="s">
        <v>587</v>
      </c>
      <c r="C749" s="731" t="s">
        <v>608</v>
      </c>
      <c r="D749" s="732" t="s">
        <v>609</v>
      </c>
      <c r="E749" s="733">
        <v>50113001</v>
      </c>
      <c r="F749" s="732" t="s">
        <v>629</v>
      </c>
      <c r="G749" s="731" t="s">
        <v>630</v>
      </c>
      <c r="H749" s="731">
        <v>101125</v>
      </c>
      <c r="I749" s="731">
        <v>1125</v>
      </c>
      <c r="J749" s="731" t="s">
        <v>1208</v>
      </c>
      <c r="K749" s="731" t="s">
        <v>1768</v>
      </c>
      <c r="L749" s="734">
        <v>88.36</v>
      </c>
      <c r="M749" s="734">
        <v>1</v>
      </c>
      <c r="N749" s="735">
        <v>88.36</v>
      </c>
    </row>
    <row r="750" spans="1:14" ht="14.45" customHeight="1" x14ac:dyDescent="0.2">
      <c r="A750" s="729" t="s">
        <v>586</v>
      </c>
      <c r="B750" s="730" t="s">
        <v>587</v>
      </c>
      <c r="C750" s="731" t="s">
        <v>608</v>
      </c>
      <c r="D750" s="732" t="s">
        <v>609</v>
      </c>
      <c r="E750" s="733">
        <v>50113001</v>
      </c>
      <c r="F750" s="732" t="s">
        <v>629</v>
      </c>
      <c r="G750" s="731" t="s">
        <v>630</v>
      </c>
      <c r="H750" s="731">
        <v>118656</v>
      </c>
      <c r="I750" s="731">
        <v>118656</v>
      </c>
      <c r="J750" s="731" t="s">
        <v>1769</v>
      </c>
      <c r="K750" s="731" t="s">
        <v>1770</v>
      </c>
      <c r="L750" s="734">
        <v>654.83000000000004</v>
      </c>
      <c r="M750" s="734">
        <v>7</v>
      </c>
      <c r="N750" s="735">
        <v>4583.8100000000004</v>
      </c>
    </row>
    <row r="751" spans="1:14" ht="14.45" customHeight="1" x14ac:dyDescent="0.2">
      <c r="A751" s="729" t="s">
        <v>586</v>
      </c>
      <c r="B751" s="730" t="s">
        <v>587</v>
      </c>
      <c r="C751" s="731" t="s">
        <v>608</v>
      </c>
      <c r="D751" s="732" t="s">
        <v>609</v>
      </c>
      <c r="E751" s="733">
        <v>50113001</v>
      </c>
      <c r="F751" s="732" t="s">
        <v>629</v>
      </c>
      <c r="G751" s="731" t="s">
        <v>630</v>
      </c>
      <c r="H751" s="731">
        <v>194763</v>
      </c>
      <c r="I751" s="731">
        <v>94763</v>
      </c>
      <c r="J751" s="731" t="s">
        <v>1222</v>
      </c>
      <c r="K751" s="731" t="s">
        <v>1223</v>
      </c>
      <c r="L751" s="734">
        <v>212.52000000000007</v>
      </c>
      <c r="M751" s="734">
        <v>34</v>
      </c>
      <c r="N751" s="735">
        <v>7225.6800000000021</v>
      </c>
    </row>
    <row r="752" spans="1:14" ht="14.45" customHeight="1" x14ac:dyDescent="0.2">
      <c r="A752" s="729" t="s">
        <v>586</v>
      </c>
      <c r="B752" s="730" t="s">
        <v>587</v>
      </c>
      <c r="C752" s="731" t="s">
        <v>608</v>
      </c>
      <c r="D752" s="732" t="s">
        <v>609</v>
      </c>
      <c r="E752" s="733">
        <v>50113001</v>
      </c>
      <c r="F752" s="732" t="s">
        <v>629</v>
      </c>
      <c r="G752" s="731" t="s">
        <v>630</v>
      </c>
      <c r="H752" s="731">
        <v>230353</v>
      </c>
      <c r="I752" s="731">
        <v>230353</v>
      </c>
      <c r="J752" s="731" t="s">
        <v>1226</v>
      </c>
      <c r="K752" s="731" t="s">
        <v>1227</v>
      </c>
      <c r="L752" s="734">
        <v>1758.3300000000002</v>
      </c>
      <c r="M752" s="734">
        <v>2.9</v>
      </c>
      <c r="N752" s="735">
        <v>5099.1570000000002</v>
      </c>
    </row>
    <row r="753" spans="1:14" ht="14.45" customHeight="1" x14ac:dyDescent="0.2">
      <c r="A753" s="729" t="s">
        <v>586</v>
      </c>
      <c r="B753" s="730" t="s">
        <v>587</v>
      </c>
      <c r="C753" s="731" t="s">
        <v>608</v>
      </c>
      <c r="D753" s="732" t="s">
        <v>609</v>
      </c>
      <c r="E753" s="733">
        <v>50113001</v>
      </c>
      <c r="F753" s="732" t="s">
        <v>629</v>
      </c>
      <c r="G753" s="731" t="s">
        <v>630</v>
      </c>
      <c r="H753" s="731">
        <v>226002</v>
      </c>
      <c r="I753" s="731">
        <v>226002</v>
      </c>
      <c r="J753" s="731" t="s">
        <v>1233</v>
      </c>
      <c r="K753" s="731" t="s">
        <v>1234</v>
      </c>
      <c r="L753" s="734">
        <v>682.53</v>
      </c>
      <c r="M753" s="734">
        <v>14</v>
      </c>
      <c r="N753" s="735">
        <v>9555.42</v>
      </c>
    </row>
    <row r="754" spans="1:14" ht="14.45" customHeight="1" x14ac:dyDescent="0.2">
      <c r="A754" s="729" t="s">
        <v>586</v>
      </c>
      <c r="B754" s="730" t="s">
        <v>587</v>
      </c>
      <c r="C754" s="731" t="s">
        <v>608</v>
      </c>
      <c r="D754" s="732" t="s">
        <v>609</v>
      </c>
      <c r="E754" s="733">
        <v>50113001</v>
      </c>
      <c r="F754" s="732" t="s">
        <v>629</v>
      </c>
      <c r="G754" s="731" t="s">
        <v>630</v>
      </c>
      <c r="H754" s="731">
        <v>226003</v>
      </c>
      <c r="I754" s="731">
        <v>226003</v>
      </c>
      <c r="J754" s="731" t="s">
        <v>1233</v>
      </c>
      <c r="K754" s="731" t="s">
        <v>1235</v>
      </c>
      <c r="L754" s="734">
        <v>251.5</v>
      </c>
      <c r="M754" s="734">
        <v>2</v>
      </c>
      <c r="N754" s="735">
        <v>503</v>
      </c>
    </row>
    <row r="755" spans="1:14" ht="14.45" customHeight="1" x14ac:dyDescent="0.2">
      <c r="A755" s="729" t="s">
        <v>586</v>
      </c>
      <c r="B755" s="730" t="s">
        <v>587</v>
      </c>
      <c r="C755" s="731" t="s">
        <v>608</v>
      </c>
      <c r="D755" s="732" t="s">
        <v>609</v>
      </c>
      <c r="E755" s="733">
        <v>50113001</v>
      </c>
      <c r="F755" s="732" t="s">
        <v>629</v>
      </c>
      <c r="G755" s="731" t="s">
        <v>656</v>
      </c>
      <c r="H755" s="731">
        <v>100536</v>
      </c>
      <c r="I755" s="731">
        <v>536</v>
      </c>
      <c r="J755" s="731" t="s">
        <v>1241</v>
      </c>
      <c r="K755" s="731" t="s">
        <v>634</v>
      </c>
      <c r="L755" s="734">
        <v>136.79804878048779</v>
      </c>
      <c r="M755" s="734">
        <v>82</v>
      </c>
      <c r="N755" s="735">
        <v>11217.439999999999</v>
      </c>
    </row>
    <row r="756" spans="1:14" ht="14.45" customHeight="1" x14ac:dyDescent="0.2">
      <c r="A756" s="729" t="s">
        <v>586</v>
      </c>
      <c r="B756" s="730" t="s">
        <v>587</v>
      </c>
      <c r="C756" s="731" t="s">
        <v>608</v>
      </c>
      <c r="D756" s="732" t="s">
        <v>609</v>
      </c>
      <c r="E756" s="733">
        <v>50113001</v>
      </c>
      <c r="F756" s="732" t="s">
        <v>629</v>
      </c>
      <c r="G756" s="731" t="s">
        <v>656</v>
      </c>
      <c r="H756" s="731">
        <v>107981</v>
      </c>
      <c r="I756" s="731">
        <v>7981</v>
      </c>
      <c r="J756" s="731" t="s">
        <v>659</v>
      </c>
      <c r="K756" s="731" t="s">
        <v>660</v>
      </c>
      <c r="L756" s="734">
        <v>41.74232558139537</v>
      </c>
      <c r="M756" s="734">
        <v>86</v>
      </c>
      <c r="N756" s="735">
        <v>3589.840000000002</v>
      </c>
    </row>
    <row r="757" spans="1:14" ht="14.45" customHeight="1" x14ac:dyDescent="0.2">
      <c r="A757" s="729" t="s">
        <v>586</v>
      </c>
      <c r="B757" s="730" t="s">
        <v>587</v>
      </c>
      <c r="C757" s="731" t="s">
        <v>608</v>
      </c>
      <c r="D757" s="732" t="s">
        <v>609</v>
      </c>
      <c r="E757" s="733">
        <v>50113001</v>
      </c>
      <c r="F757" s="732" t="s">
        <v>629</v>
      </c>
      <c r="G757" s="731" t="s">
        <v>630</v>
      </c>
      <c r="H757" s="731">
        <v>242304</v>
      </c>
      <c r="I757" s="731">
        <v>242304</v>
      </c>
      <c r="J757" s="731" t="s">
        <v>1771</v>
      </c>
      <c r="K757" s="731" t="s">
        <v>1772</v>
      </c>
      <c r="L757" s="734">
        <v>44.919999999999995</v>
      </c>
      <c r="M757" s="734">
        <v>3</v>
      </c>
      <c r="N757" s="735">
        <v>134.76</v>
      </c>
    </row>
    <row r="758" spans="1:14" ht="14.45" customHeight="1" x14ac:dyDescent="0.2">
      <c r="A758" s="729" t="s">
        <v>586</v>
      </c>
      <c r="B758" s="730" t="s">
        <v>587</v>
      </c>
      <c r="C758" s="731" t="s">
        <v>608</v>
      </c>
      <c r="D758" s="732" t="s">
        <v>609</v>
      </c>
      <c r="E758" s="733">
        <v>50113001</v>
      </c>
      <c r="F758" s="732" t="s">
        <v>629</v>
      </c>
      <c r="G758" s="731" t="s">
        <v>656</v>
      </c>
      <c r="H758" s="731">
        <v>187607</v>
      </c>
      <c r="I758" s="731">
        <v>187607</v>
      </c>
      <c r="J758" s="731" t="s">
        <v>1256</v>
      </c>
      <c r="K758" s="731" t="s">
        <v>1257</v>
      </c>
      <c r="L758" s="734">
        <v>273.89999999999986</v>
      </c>
      <c r="M758" s="734">
        <v>36</v>
      </c>
      <c r="N758" s="735">
        <v>9860.399999999996</v>
      </c>
    </row>
    <row r="759" spans="1:14" ht="14.45" customHeight="1" x14ac:dyDescent="0.2">
      <c r="A759" s="729" t="s">
        <v>586</v>
      </c>
      <c r="B759" s="730" t="s">
        <v>587</v>
      </c>
      <c r="C759" s="731" t="s">
        <v>608</v>
      </c>
      <c r="D759" s="732" t="s">
        <v>609</v>
      </c>
      <c r="E759" s="733">
        <v>50113001</v>
      </c>
      <c r="F759" s="732" t="s">
        <v>629</v>
      </c>
      <c r="G759" s="731" t="s">
        <v>630</v>
      </c>
      <c r="H759" s="731">
        <v>100874</v>
      </c>
      <c r="I759" s="731">
        <v>874</v>
      </c>
      <c r="J759" s="731" t="s">
        <v>1258</v>
      </c>
      <c r="K759" s="731" t="s">
        <v>1259</v>
      </c>
      <c r="L759" s="734">
        <v>93.09874126557223</v>
      </c>
      <c r="M759" s="734">
        <v>143</v>
      </c>
      <c r="N759" s="735">
        <v>13313.120000976829</v>
      </c>
    </row>
    <row r="760" spans="1:14" ht="14.45" customHeight="1" x14ac:dyDescent="0.2">
      <c r="A760" s="729" t="s">
        <v>586</v>
      </c>
      <c r="B760" s="730" t="s">
        <v>587</v>
      </c>
      <c r="C760" s="731" t="s">
        <v>608</v>
      </c>
      <c r="D760" s="732" t="s">
        <v>609</v>
      </c>
      <c r="E760" s="733">
        <v>50113001</v>
      </c>
      <c r="F760" s="732" t="s">
        <v>629</v>
      </c>
      <c r="G760" s="731" t="s">
        <v>630</v>
      </c>
      <c r="H760" s="731">
        <v>224053</v>
      </c>
      <c r="I760" s="731">
        <v>224053</v>
      </c>
      <c r="J760" s="731" t="s">
        <v>1274</v>
      </c>
      <c r="K760" s="731" t="s">
        <v>1275</v>
      </c>
      <c r="L760" s="734">
        <v>247.08</v>
      </c>
      <c r="M760" s="734">
        <v>6</v>
      </c>
      <c r="N760" s="735">
        <v>1482.48</v>
      </c>
    </row>
    <row r="761" spans="1:14" ht="14.45" customHeight="1" x14ac:dyDescent="0.2">
      <c r="A761" s="729" t="s">
        <v>586</v>
      </c>
      <c r="B761" s="730" t="s">
        <v>587</v>
      </c>
      <c r="C761" s="731" t="s">
        <v>608</v>
      </c>
      <c r="D761" s="732" t="s">
        <v>609</v>
      </c>
      <c r="E761" s="733">
        <v>50113001</v>
      </c>
      <c r="F761" s="732" t="s">
        <v>629</v>
      </c>
      <c r="G761" s="731" t="s">
        <v>656</v>
      </c>
      <c r="H761" s="731">
        <v>157871</v>
      </c>
      <c r="I761" s="731">
        <v>157871</v>
      </c>
      <c r="J761" s="731" t="s">
        <v>1773</v>
      </c>
      <c r="K761" s="731" t="s">
        <v>1774</v>
      </c>
      <c r="L761" s="734">
        <v>503.87999999999994</v>
      </c>
      <c r="M761" s="734">
        <v>2</v>
      </c>
      <c r="N761" s="735">
        <v>1007.7599999999999</v>
      </c>
    </row>
    <row r="762" spans="1:14" ht="14.45" customHeight="1" x14ac:dyDescent="0.2">
      <c r="A762" s="729" t="s">
        <v>586</v>
      </c>
      <c r="B762" s="730" t="s">
        <v>587</v>
      </c>
      <c r="C762" s="731" t="s">
        <v>608</v>
      </c>
      <c r="D762" s="732" t="s">
        <v>609</v>
      </c>
      <c r="E762" s="733">
        <v>50113001</v>
      </c>
      <c r="F762" s="732" t="s">
        <v>629</v>
      </c>
      <c r="G762" s="731" t="s">
        <v>630</v>
      </c>
      <c r="H762" s="731">
        <v>218375</v>
      </c>
      <c r="I762" s="731">
        <v>218375</v>
      </c>
      <c r="J762" s="731" t="s">
        <v>1282</v>
      </c>
      <c r="K762" s="731" t="s">
        <v>1283</v>
      </c>
      <c r="L762" s="734">
        <v>350.73999999999995</v>
      </c>
      <c r="M762" s="734">
        <v>8</v>
      </c>
      <c r="N762" s="735">
        <v>2805.9199999999996</v>
      </c>
    </row>
    <row r="763" spans="1:14" ht="14.45" customHeight="1" x14ac:dyDescent="0.2">
      <c r="A763" s="729" t="s">
        <v>586</v>
      </c>
      <c r="B763" s="730" t="s">
        <v>587</v>
      </c>
      <c r="C763" s="731" t="s">
        <v>608</v>
      </c>
      <c r="D763" s="732" t="s">
        <v>609</v>
      </c>
      <c r="E763" s="733">
        <v>50113001</v>
      </c>
      <c r="F763" s="732" t="s">
        <v>629</v>
      </c>
      <c r="G763" s="731" t="s">
        <v>630</v>
      </c>
      <c r="H763" s="731">
        <v>111671</v>
      </c>
      <c r="I763" s="731">
        <v>11671</v>
      </c>
      <c r="J763" s="731" t="s">
        <v>1288</v>
      </c>
      <c r="K763" s="731" t="s">
        <v>1007</v>
      </c>
      <c r="L763" s="734">
        <v>209</v>
      </c>
      <c r="M763" s="734">
        <v>191</v>
      </c>
      <c r="N763" s="735">
        <v>39919</v>
      </c>
    </row>
    <row r="764" spans="1:14" ht="14.45" customHeight="1" x14ac:dyDescent="0.2">
      <c r="A764" s="729" t="s">
        <v>586</v>
      </c>
      <c r="B764" s="730" t="s">
        <v>587</v>
      </c>
      <c r="C764" s="731" t="s">
        <v>608</v>
      </c>
      <c r="D764" s="732" t="s">
        <v>609</v>
      </c>
      <c r="E764" s="733">
        <v>50113001</v>
      </c>
      <c r="F764" s="732" t="s">
        <v>629</v>
      </c>
      <c r="G764" s="731" t="s">
        <v>656</v>
      </c>
      <c r="H764" s="731">
        <v>118167</v>
      </c>
      <c r="I764" s="731">
        <v>18167</v>
      </c>
      <c r="J764" s="731" t="s">
        <v>1304</v>
      </c>
      <c r="K764" s="731" t="s">
        <v>1307</v>
      </c>
      <c r="L764" s="734">
        <v>65.780000000000058</v>
      </c>
      <c r="M764" s="734">
        <v>970</v>
      </c>
      <c r="N764" s="735">
        <v>63806.600000000049</v>
      </c>
    </row>
    <row r="765" spans="1:14" ht="14.45" customHeight="1" x14ac:dyDescent="0.2">
      <c r="A765" s="729" t="s">
        <v>586</v>
      </c>
      <c r="B765" s="730" t="s">
        <v>587</v>
      </c>
      <c r="C765" s="731" t="s">
        <v>608</v>
      </c>
      <c r="D765" s="732" t="s">
        <v>609</v>
      </c>
      <c r="E765" s="733">
        <v>50113001</v>
      </c>
      <c r="F765" s="732" t="s">
        <v>629</v>
      </c>
      <c r="G765" s="731" t="s">
        <v>656</v>
      </c>
      <c r="H765" s="731">
        <v>118175</v>
      </c>
      <c r="I765" s="731">
        <v>18175</v>
      </c>
      <c r="J765" s="731" t="s">
        <v>1304</v>
      </c>
      <c r="K765" s="731" t="s">
        <v>1306</v>
      </c>
      <c r="L765" s="734">
        <v>627</v>
      </c>
      <c r="M765" s="734">
        <v>12</v>
      </c>
      <c r="N765" s="735">
        <v>7524</v>
      </c>
    </row>
    <row r="766" spans="1:14" ht="14.45" customHeight="1" x14ac:dyDescent="0.2">
      <c r="A766" s="729" t="s">
        <v>586</v>
      </c>
      <c r="B766" s="730" t="s">
        <v>587</v>
      </c>
      <c r="C766" s="731" t="s">
        <v>608</v>
      </c>
      <c r="D766" s="732" t="s">
        <v>609</v>
      </c>
      <c r="E766" s="733">
        <v>50113001</v>
      </c>
      <c r="F766" s="732" t="s">
        <v>629</v>
      </c>
      <c r="G766" s="731" t="s">
        <v>630</v>
      </c>
      <c r="H766" s="731">
        <v>849310</v>
      </c>
      <c r="I766" s="731">
        <v>126689</v>
      </c>
      <c r="J766" s="731" t="s">
        <v>1775</v>
      </c>
      <c r="K766" s="731" t="s">
        <v>1776</v>
      </c>
      <c r="L766" s="734">
        <v>232.23021052631577</v>
      </c>
      <c r="M766" s="734">
        <v>19</v>
      </c>
      <c r="N766" s="735">
        <v>4412.3739999999998</v>
      </c>
    </row>
    <row r="767" spans="1:14" ht="14.45" customHeight="1" x14ac:dyDescent="0.2">
      <c r="A767" s="729" t="s">
        <v>586</v>
      </c>
      <c r="B767" s="730" t="s">
        <v>587</v>
      </c>
      <c r="C767" s="731" t="s">
        <v>608</v>
      </c>
      <c r="D767" s="732" t="s">
        <v>609</v>
      </c>
      <c r="E767" s="733">
        <v>50113001</v>
      </c>
      <c r="F767" s="732" t="s">
        <v>629</v>
      </c>
      <c r="G767" s="731" t="s">
        <v>630</v>
      </c>
      <c r="H767" s="731">
        <v>241679</v>
      </c>
      <c r="I767" s="731">
        <v>241679</v>
      </c>
      <c r="J767" s="731" t="s">
        <v>1777</v>
      </c>
      <c r="K767" s="731" t="s">
        <v>1778</v>
      </c>
      <c r="L767" s="734">
        <v>59.39</v>
      </c>
      <c r="M767" s="734">
        <v>40</v>
      </c>
      <c r="N767" s="735">
        <v>2375.6</v>
      </c>
    </row>
    <row r="768" spans="1:14" ht="14.45" customHeight="1" x14ac:dyDescent="0.2">
      <c r="A768" s="729" t="s">
        <v>586</v>
      </c>
      <c r="B768" s="730" t="s">
        <v>587</v>
      </c>
      <c r="C768" s="731" t="s">
        <v>608</v>
      </c>
      <c r="D768" s="732" t="s">
        <v>609</v>
      </c>
      <c r="E768" s="733">
        <v>50113001</v>
      </c>
      <c r="F768" s="732" t="s">
        <v>629</v>
      </c>
      <c r="G768" s="731" t="s">
        <v>630</v>
      </c>
      <c r="H768" s="731">
        <v>161490</v>
      </c>
      <c r="I768" s="731">
        <v>161490</v>
      </c>
      <c r="J768" s="731" t="s">
        <v>1779</v>
      </c>
      <c r="K768" s="731" t="s">
        <v>1780</v>
      </c>
      <c r="L768" s="734">
        <v>1336.94</v>
      </c>
      <c r="M768" s="734">
        <v>4</v>
      </c>
      <c r="N768" s="735">
        <v>5347.76</v>
      </c>
    </row>
    <row r="769" spans="1:14" ht="14.45" customHeight="1" x14ac:dyDescent="0.2">
      <c r="A769" s="729" t="s">
        <v>586</v>
      </c>
      <c r="B769" s="730" t="s">
        <v>587</v>
      </c>
      <c r="C769" s="731" t="s">
        <v>608</v>
      </c>
      <c r="D769" s="732" t="s">
        <v>609</v>
      </c>
      <c r="E769" s="733">
        <v>50113001</v>
      </c>
      <c r="F769" s="732" t="s">
        <v>629</v>
      </c>
      <c r="G769" s="731" t="s">
        <v>630</v>
      </c>
      <c r="H769" s="731">
        <v>161489</v>
      </c>
      <c r="I769" s="731">
        <v>161489</v>
      </c>
      <c r="J769" s="731" t="s">
        <v>1781</v>
      </c>
      <c r="K769" s="731" t="s">
        <v>1782</v>
      </c>
      <c r="L769" s="734">
        <v>784.14614814814809</v>
      </c>
      <c r="M769" s="734">
        <v>9</v>
      </c>
      <c r="N769" s="735">
        <v>7057.315333333333</v>
      </c>
    </row>
    <row r="770" spans="1:14" ht="14.45" customHeight="1" x14ac:dyDescent="0.2">
      <c r="A770" s="729" t="s">
        <v>586</v>
      </c>
      <c r="B770" s="730" t="s">
        <v>587</v>
      </c>
      <c r="C770" s="731" t="s">
        <v>608</v>
      </c>
      <c r="D770" s="732" t="s">
        <v>609</v>
      </c>
      <c r="E770" s="733">
        <v>50113001</v>
      </c>
      <c r="F770" s="732" t="s">
        <v>629</v>
      </c>
      <c r="G770" s="731" t="s">
        <v>329</v>
      </c>
      <c r="H770" s="731">
        <v>235904</v>
      </c>
      <c r="I770" s="731">
        <v>235904</v>
      </c>
      <c r="J770" s="731" t="s">
        <v>1783</v>
      </c>
      <c r="K770" s="731" t="s">
        <v>1784</v>
      </c>
      <c r="L770" s="734">
        <v>990</v>
      </c>
      <c r="M770" s="734">
        <v>3</v>
      </c>
      <c r="N770" s="735">
        <v>2970</v>
      </c>
    </row>
    <row r="771" spans="1:14" ht="14.45" customHeight="1" x14ac:dyDescent="0.2">
      <c r="A771" s="729" t="s">
        <v>586</v>
      </c>
      <c r="B771" s="730" t="s">
        <v>587</v>
      </c>
      <c r="C771" s="731" t="s">
        <v>608</v>
      </c>
      <c r="D771" s="732" t="s">
        <v>609</v>
      </c>
      <c r="E771" s="733">
        <v>50113001</v>
      </c>
      <c r="F771" s="732" t="s">
        <v>629</v>
      </c>
      <c r="G771" s="731" t="s">
        <v>656</v>
      </c>
      <c r="H771" s="731">
        <v>226455</v>
      </c>
      <c r="I771" s="731">
        <v>226455</v>
      </c>
      <c r="J771" s="731" t="s">
        <v>1337</v>
      </c>
      <c r="K771" s="731" t="s">
        <v>1338</v>
      </c>
      <c r="L771" s="734">
        <v>495.00000055554557</v>
      </c>
      <c r="M771" s="734">
        <v>332</v>
      </c>
      <c r="N771" s="735">
        <v>164340.00018444113</v>
      </c>
    </row>
    <row r="772" spans="1:14" ht="14.45" customHeight="1" x14ac:dyDescent="0.2">
      <c r="A772" s="729" t="s">
        <v>586</v>
      </c>
      <c r="B772" s="730" t="s">
        <v>587</v>
      </c>
      <c r="C772" s="731" t="s">
        <v>608</v>
      </c>
      <c r="D772" s="732" t="s">
        <v>609</v>
      </c>
      <c r="E772" s="733">
        <v>50113001</v>
      </c>
      <c r="F772" s="732" t="s">
        <v>629</v>
      </c>
      <c r="G772" s="731" t="s">
        <v>630</v>
      </c>
      <c r="H772" s="731">
        <v>139969</v>
      </c>
      <c r="I772" s="731">
        <v>139969</v>
      </c>
      <c r="J772" s="731" t="s">
        <v>1785</v>
      </c>
      <c r="K772" s="731" t="s">
        <v>1761</v>
      </c>
      <c r="L772" s="734">
        <v>359.01</v>
      </c>
      <c r="M772" s="734">
        <v>3</v>
      </c>
      <c r="N772" s="735">
        <v>1077.03</v>
      </c>
    </row>
    <row r="773" spans="1:14" ht="14.45" customHeight="1" x14ac:dyDescent="0.2">
      <c r="A773" s="729" t="s">
        <v>586</v>
      </c>
      <c r="B773" s="730" t="s">
        <v>587</v>
      </c>
      <c r="C773" s="731" t="s">
        <v>608</v>
      </c>
      <c r="D773" s="732" t="s">
        <v>609</v>
      </c>
      <c r="E773" s="733">
        <v>50113001</v>
      </c>
      <c r="F773" s="732" t="s">
        <v>629</v>
      </c>
      <c r="G773" s="731" t="s">
        <v>630</v>
      </c>
      <c r="H773" s="731">
        <v>208645</v>
      </c>
      <c r="I773" s="731">
        <v>208645</v>
      </c>
      <c r="J773" s="731" t="s">
        <v>1786</v>
      </c>
      <c r="K773" s="731" t="s">
        <v>1787</v>
      </c>
      <c r="L773" s="734">
        <v>76.200000000000017</v>
      </c>
      <c r="M773" s="734">
        <v>8</v>
      </c>
      <c r="N773" s="735">
        <v>609.60000000000014</v>
      </c>
    </row>
    <row r="774" spans="1:14" ht="14.45" customHeight="1" x14ac:dyDescent="0.2">
      <c r="A774" s="729" t="s">
        <v>586</v>
      </c>
      <c r="B774" s="730" t="s">
        <v>587</v>
      </c>
      <c r="C774" s="731" t="s">
        <v>608</v>
      </c>
      <c r="D774" s="732" t="s">
        <v>609</v>
      </c>
      <c r="E774" s="733">
        <v>50113001</v>
      </c>
      <c r="F774" s="732" t="s">
        <v>629</v>
      </c>
      <c r="G774" s="731" t="s">
        <v>656</v>
      </c>
      <c r="H774" s="731">
        <v>160320</v>
      </c>
      <c r="I774" s="731">
        <v>160320</v>
      </c>
      <c r="J774" s="731" t="s">
        <v>1788</v>
      </c>
      <c r="K774" s="731" t="s">
        <v>1789</v>
      </c>
      <c r="L774" s="734">
        <v>12196.800000000005</v>
      </c>
      <c r="M774" s="734">
        <v>32.619999999999997</v>
      </c>
      <c r="N774" s="735">
        <v>397859.6160000001</v>
      </c>
    </row>
    <row r="775" spans="1:14" ht="14.45" customHeight="1" x14ac:dyDescent="0.2">
      <c r="A775" s="729" t="s">
        <v>586</v>
      </c>
      <c r="B775" s="730" t="s">
        <v>587</v>
      </c>
      <c r="C775" s="731" t="s">
        <v>608</v>
      </c>
      <c r="D775" s="732" t="s">
        <v>609</v>
      </c>
      <c r="E775" s="733">
        <v>50113001</v>
      </c>
      <c r="F775" s="732" t="s">
        <v>629</v>
      </c>
      <c r="G775" s="731" t="s">
        <v>329</v>
      </c>
      <c r="H775" s="731">
        <v>227014</v>
      </c>
      <c r="I775" s="731">
        <v>227014</v>
      </c>
      <c r="J775" s="731" t="s">
        <v>1790</v>
      </c>
      <c r="K775" s="731" t="s">
        <v>1791</v>
      </c>
      <c r="L775" s="734">
        <v>147.75181818181821</v>
      </c>
      <c r="M775" s="734">
        <v>220</v>
      </c>
      <c r="N775" s="735">
        <v>32505.400000000005</v>
      </c>
    </row>
    <row r="776" spans="1:14" ht="14.45" customHeight="1" x14ac:dyDescent="0.2">
      <c r="A776" s="729" t="s">
        <v>586</v>
      </c>
      <c r="B776" s="730" t="s">
        <v>587</v>
      </c>
      <c r="C776" s="731" t="s">
        <v>608</v>
      </c>
      <c r="D776" s="732" t="s">
        <v>609</v>
      </c>
      <c r="E776" s="733">
        <v>50113001</v>
      </c>
      <c r="F776" s="732" t="s">
        <v>629</v>
      </c>
      <c r="G776" s="731" t="s">
        <v>630</v>
      </c>
      <c r="H776" s="731">
        <v>230918</v>
      </c>
      <c r="I776" s="731">
        <v>230918</v>
      </c>
      <c r="J776" s="731" t="s">
        <v>1387</v>
      </c>
      <c r="K776" s="731" t="s">
        <v>1388</v>
      </c>
      <c r="L776" s="734">
        <v>147.73736170212769</v>
      </c>
      <c r="M776" s="734">
        <v>940</v>
      </c>
      <c r="N776" s="735">
        <v>138873.12000000002</v>
      </c>
    </row>
    <row r="777" spans="1:14" ht="14.45" customHeight="1" x14ac:dyDescent="0.2">
      <c r="A777" s="729" t="s">
        <v>586</v>
      </c>
      <c r="B777" s="730" t="s">
        <v>587</v>
      </c>
      <c r="C777" s="731" t="s">
        <v>608</v>
      </c>
      <c r="D777" s="732" t="s">
        <v>609</v>
      </c>
      <c r="E777" s="733">
        <v>50113001</v>
      </c>
      <c r="F777" s="732" t="s">
        <v>629</v>
      </c>
      <c r="G777" s="731" t="s">
        <v>630</v>
      </c>
      <c r="H777" s="731">
        <v>230919</v>
      </c>
      <c r="I777" s="731">
        <v>230919</v>
      </c>
      <c r="J777" s="731" t="s">
        <v>1387</v>
      </c>
      <c r="K777" s="731" t="s">
        <v>1792</v>
      </c>
      <c r="L777" s="734">
        <v>80.88652173913043</v>
      </c>
      <c r="M777" s="734">
        <v>230</v>
      </c>
      <c r="N777" s="735">
        <v>18603.899999999998</v>
      </c>
    </row>
    <row r="778" spans="1:14" ht="14.45" customHeight="1" x14ac:dyDescent="0.2">
      <c r="A778" s="729" t="s">
        <v>586</v>
      </c>
      <c r="B778" s="730" t="s">
        <v>587</v>
      </c>
      <c r="C778" s="731" t="s">
        <v>608</v>
      </c>
      <c r="D778" s="732" t="s">
        <v>609</v>
      </c>
      <c r="E778" s="733">
        <v>50113001</v>
      </c>
      <c r="F778" s="732" t="s">
        <v>629</v>
      </c>
      <c r="G778" s="731" t="s">
        <v>630</v>
      </c>
      <c r="H778" s="731">
        <v>154269</v>
      </c>
      <c r="I778" s="731">
        <v>154269</v>
      </c>
      <c r="J778" s="731" t="s">
        <v>1793</v>
      </c>
      <c r="K778" s="731" t="s">
        <v>1794</v>
      </c>
      <c r="L778" s="734">
        <v>14558.875147453085</v>
      </c>
      <c r="M778" s="734">
        <v>7.46</v>
      </c>
      <c r="N778" s="735">
        <v>108609.20860000001</v>
      </c>
    </row>
    <row r="779" spans="1:14" ht="14.45" customHeight="1" x14ac:dyDescent="0.2">
      <c r="A779" s="729" t="s">
        <v>586</v>
      </c>
      <c r="B779" s="730" t="s">
        <v>587</v>
      </c>
      <c r="C779" s="731" t="s">
        <v>608</v>
      </c>
      <c r="D779" s="732" t="s">
        <v>609</v>
      </c>
      <c r="E779" s="733">
        <v>50113001</v>
      </c>
      <c r="F779" s="732" t="s">
        <v>629</v>
      </c>
      <c r="G779" s="731" t="s">
        <v>630</v>
      </c>
      <c r="H779" s="731">
        <v>216573</v>
      </c>
      <c r="I779" s="731">
        <v>216573</v>
      </c>
      <c r="J779" s="731" t="s">
        <v>1394</v>
      </c>
      <c r="K779" s="731" t="s">
        <v>1395</v>
      </c>
      <c r="L779" s="734">
        <v>69.921900813973664</v>
      </c>
      <c r="M779" s="734">
        <v>442</v>
      </c>
      <c r="N779" s="735">
        <v>30905.480159776358</v>
      </c>
    </row>
    <row r="780" spans="1:14" ht="14.45" customHeight="1" x14ac:dyDescent="0.2">
      <c r="A780" s="729" t="s">
        <v>586</v>
      </c>
      <c r="B780" s="730" t="s">
        <v>587</v>
      </c>
      <c r="C780" s="731" t="s">
        <v>608</v>
      </c>
      <c r="D780" s="732" t="s">
        <v>609</v>
      </c>
      <c r="E780" s="733">
        <v>50113001</v>
      </c>
      <c r="F780" s="732" t="s">
        <v>629</v>
      </c>
      <c r="G780" s="731" t="s">
        <v>630</v>
      </c>
      <c r="H780" s="731">
        <v>100610</v>
      </c>
      <c r="I780" s="731">
        <v>610</v>
      </c>
      <c r="J780" s="731" t="s">
        <v>1396</v>
      </c>
      <c r="K780" s="731" t="s">
        <v>1397</v>
      </c>
      <c r="L780" s="734">
        <v>72.42000000000003</v>
      </c>
      <c r="M780" s="734">
        <v>39</v>
      </c>
      <c r="N780" s="735">
        <v>2824.380000000001</v>
      </c>
    </row>
    <row r="781" spans="1:14" ht="14.45" customHeight="1" x14ac:dyDescent="0.2">
      <c r="A781" s="729" t="s">
        <v>586</v>
      </c>
      <c r="B781" s="730" t="s">
        <v>587</v>
      </c>
      <c r="C781" s="731" t="s">
        <v>608</v>
      </c>
      <c r="D781" s="732" t="s">
        <v>609</v>
      </c>
      <c r="E781" s="733">
        <v>50113001</v>
      </c>
      <c r="F781" s="732" t="s">
        <v>629</v>
      </c>
      <c r="G781" s="731" t="s">
        <v>630</v>
      </c>
      <c r="H781" s="731">
        <v>100612</v>
      </c>
      <c r="I781" s="731">
        <v>612</v>
      </c>
      <c r="J781" s="731" t="s">
        <v>1398</v>
      </c>
      <c r="K781" s="731" t="s">
        <v>1399</v>
      </c>
      <c r="L781" s="734">
        <v>67.64296296296294</v>
      </c>
      <c r="M781" s="734">
        <v>108</v>
      </c>
      <c r="N781" s="735">
        <v>7305.4399999999978</v>
      </c>
    </row>
    <row r="782" spans="1:14" ht="14.45" customHeight="1" x14ac:dyDescent="0.2">
      <c r="A782" s="729" t="s">
        <v>586</v>
      </c>
      <c r="B782" s="730" t="s">
        <v>587</v>
      </c>
      <c r="C782" s="731" t="s">
        <v>608</v>
      </c>
      <c r="D782" s="732" t="s">
        <v>609</v>
      </c>
      <c r="E782" s="733">
        <v>50113001</v>
      </c>
      <c r="F782" s="732" t="s">
        <v>629</v>
      </c>
      <c r="G782" s="731" t="s">
        <v>630</v>
      </c>
      <c r="H782" s="731">
        <v>171615</v>
      </c>
      <c r="I782" s="731">
        <v>171615</v>
      </c>
      <c r="J782" s="731" t="s">
        <v>1400</v>
      </c>
      <c r="K782" s="731" t="s">
        <v>1401</v>
      </c>
      <c r="L782" s="734">
        <v>193.67750000000001</v>
      </c>
      <c r="M782" s="734">
        <v>4</v>
      </c>
      <c r="N782" s="735">
        <v>774.71</v>
      </c>
    </row>
    <row r="783" spans="1:14" ht="14.45" customHeight="1" x14ac:dyDescent="0.2">
      <c r="A783" s="729" t="s">
        <v>586</v>
      </c>
      <c r="B783" s="730" t="s">
        <v>587</v>
      </c>
      <c r="C783" s="731" t="s">
        <v>608</v>
      </c>
      <c r="D783" s="732" t="s">
        <v>609</v>
      </c>
      <c r="E783" s="733">
        <v>50113001</v>
      </c>
      <c r="F783" s="732" t="s">
        <v>629</v>
      </c>
      <c r="G783" s="731" t="s">
        <v>630</v>
      </c>
      <c r="H783" s="731">
        <v>171616</v>
      </c>
      <c r="I783" s="731">
        <v>171616</v>
      </c>
      <c r="J783" s="731" t="s">
        <v>1402</v>
      </c>
      <c r="K783" s="731" t="s">
        <v>1403</v>
      </c>
      <c r="L783" s="734">
        <v>223.54666666666671</v>
      </c>
      <c r="M783" s="734">
        <v>3</v>
      </c>
      <c r="N783" s="735">
        <v>670.6400000000001</v>
      </c>
    </row>
    <row r="784" spans="1:14" ht="14.45" customHeight="1" x14ac:dyDescent="0.2">
      <c r="A784" s="729" t="s">
        <v>586</v>
      </c>
      <c r="B784" s="730" t="s">
        <v>587</v>
      </c>
      <c r="C784" s="731" t="s">
        <v>608</v>
      </c>
      <c r="D784" s="732" t="s">
        <v>609</v>
      </c>
      <c r="E784" s="733">
        <v>50113001</v>
      </c>
      <c r="F784" s="732" t="s">
        <v>629</v>
      </c>
      <c r="G784" s="731" t="s">
        <v>630</v>
      </c>
      <c r="H784" s="731">
        <v>216469</v>
      </c>
      <c r="I784" s="731">
        <v>216469</v>
      </c>
      <c r="J784" s="731" t="s">
        <v>1795</v>
      </c>
      <c r="K784" s="731" t="s">
        <v>1796</v>
      </c>
      <c r="L784" s="734">
        <v>58.408039215686273</v>
      </c>
      <c r="M784" s="734">
        <v>51</v>
      </c>
      <c r="N784" s="735">
        <v>2978.81</v>
      </c>
    </row>
    <row r="785" spans="1:14" ht="14.45" customHeight="1" x14ac:dyDescent="0.2">
      <c r="A785" s="729" t="s">
        <v>586</v>
      </c>
      <c r="B785" s="730" t="s">
        <v>587</v>
      </c>
      <c r="C785" s="731" t="s">
        <v>608</v>
      </c>
      <c r="D785" s="732" t="s">
        <v>609</v>
      </c>
      <c r="E785" s="733">
        <v>50113001</v>
      </c>
      <c r="F785" s="732" t="s">
        <v>629</v>
      </c>
      <c r="G785" s="731" t="s">
        <v>630</v>
      </c>
      <c r="H785" s="731">
        <v>216470</v>
      </c>
      <c r="I785" s="731">
        <v>216470</v>
      </c>
      <c r="J785" s="731" t="s">
        <v>1797</v>
      </c>
      <c r="K785" s="731" t="s">
        <v>1798</v>
      </c>
      <c r="L785" s="734">
        <v>67.599999999999994</v>
      </c>
      <c r="M785" s="734">
        <v>5</v>
      </c>
      <c r="N785" s="735">
        <v>338</v>
      </c>
    </row>
    <row r="786" spans="1:14" ht="14.45" customHeight="1" x14ac:dyDescent="0.2">
      <c r="A786" s="729" t="s">
        <v>586</v>
      </c>
      <c r="B786" s="730" t="s">
        <v>587</v>
      </c>
      <c r="C786" s="731" t="s">
        <v>608</v>
      </c>
      <c r="D786" s="732" t="s">
        <v>609</v>
      </c>
      <c r="E786" s="733">
        <v>50113001</v>
      </c>
      <c r="F786" s="732" t="s">
        <v>629</v>
      </c>
      <c r="G786" s="731" t="s">
        <v>630</v>
      </c>
      <c r="H786" s="731">
        <v>226000</v>
      </c>
      <c r="I786" s="731">
        <v>226000</v>
      </c>
      <c r="J786" s="731" t="s">
        <v>1430</v>
      </c>
      <c r="K786" s="731" t="s">
        <v>1431</v>
      </c>
      <c r="L786" s="734">
        <v>346.32</v>
      </c>
      <c r="M786" s="734">
        <v>3</v>
      </c>
      <c r="N786" s="735">
        <v>1038.96</v>
      </c>
    </row>
    <row r="787" spans="1:14" ht="14.45" customHeight="1" x14ac:dyDescent="0.2">
      <c r="A787" s="729" t="s">
        <v>586</v>
      </c>
      <c r="B787" s="730" t="s">
        <v>587</v>
      </c>
      <c r="C787" s="731" t="s">
        <v>608</v>
      </c>
      <c r="D787" s="732" t="s">
        <v>609</v>
      </c>
      <c r="E787" s="733">
        <v>50113001</v>
      </c>
      <c r="F787" s="732" t="s">
        <v>629</v>
      </c>
      <c r="G787" s="731" t="s">
        <v>630</v>
      </c>
      <c r="H787" s="731">
        <v>242203</v>
      </c>
      <c r="I787" s="731">
        <v>242203</v>
      </c>
      <c r="J787" s="731" t="s">
        <v>1432</v>
      </c>
      <c r="K787" s="731" t="s">
        <v>1433</v>
      </c>
      <c r="L787" s="734">
        <v>103.69659090909092</v>
      </c>
      <c r="M787" s="734">
        <v>44</v>
      </c>
      <c r="N787" s="735">
        <v>4562.6500000000005</v>
      </c>
    </row>
    <row r="788" spans="1:14" ht="14.45" customHeight="1" x14ac:dyDescent="0.2">
      <c r="A788" s="729" t="s">
        <v>586</v>
      </c>
      <c r="B788" s="730" t="s">
        <v>587</v>
      </c>
      <c r="C788" s="731" t="s">
        <v>608</v>
      </c>
      <c r="D788" s="732" t="s">
        <v>609</v>
      </c>
      <c r="E788" s="733">
        <v>50113001</v>
      </c>
      <c r="F788" s="732" t="s">
        <v>629</v>
      </c>
      <c r="G788" s="731" t="s">
        <v>656</v>
      </c>
      <c r="H788" s="731">
        <v>231956</v>
      </c>
      <c r="I788" s="731">
        <v>231956</v>
      </c>
      <c r="J788" s="731" t="s">
        <v>1463</v>
      </c>
      <c r="K788" s="731" t="s">
        <v>1464</v>
      </c>
      <c r="L788" s="734">
        <v>49.760000831788901</v>
      </c>
      <c r="M788" s="734">
        <v>9</v>
      </c>
      <c r="N788" s="735">
        <v>447.84000748610009</v>
      </c>
    </row>
    <row r="789" spans="1:14" ht="14.45" customHeight="1" x14ac:dyDescent="0.2">
      <c r="A789" s="729" t="s">
        <v>586</v>
      </c>
      <c r="B789" s="730" t="s">
        <v>587</v>
      </c>
      <c r="C789" s="731" t="s">
        <v>608</v>
      </c>
      <c r="D789" s="732" t="s">
        <v>609</v>
      </c>
      <c r="E789" s="733">
        <v>50113001</v>
      </c>
      <c r="F789" s="732" t="s">
        <v>629</v>
      </c>
      <c r="G789" s="731" t="s">
        <v>630</v>
      </c>
      <c r="H789" s="731">
        <v>902074</v>
      </c>
      <c r="I789" s="731">
        <v>85278</v>
      </c>
      <c r="J789" s="731" t="s">
        <v>1799</v>
      </c>
      <c r="K789" s="731" t="s">
        <v>1008</v>
      </c>
      <c r="L789" s="734">
        <v>2909.06</v>
      </c>
      <c r="M789" s="734">
        <v>6</v>
      </c>
      <c r="N789" s="735">
        <v>17454.36</v>
      </c>
    </row>
    <row r="790" spans="1:14" ht="14.45" customHeight="1" x14ac:dyDescent="0.2">
      <c r="A790" s="729" t="s">
        <v>586</v>
      </c>
      <c r="B790" s="730" t="s">
        <v>587</v>
      </c>
      <c r="C790" s="731" t="s">
        <v>608</v>
      </c>
      <c r="D790" s="732" t="s">
        <v>609</v>
      </c>
      <c r="E790" s="733">
        <v>50113008</v>
      </c>
      <c r="F790" s="732" t="s">
        <v>1588</v>
      </c>
      <c r="G790" s="731"/>
      <c r="H790" s="731"/>
      <c r="I790" s="731">
        <v>230687</v>
      </c>
      <c r="J790" s="731" t="s">
        <v>1596</v>
      </c>
      <c r="K790" s="731" t="s">
        <v>1597</v>
      </c>
      <c r="L790" s="734">
        <v>4305.39990234375</v>
      </c>
      <c r="M790" s="734">
        <v>1</v>
      </c>
      <c r="N790" s="735">
        <v>4305.39990234375</v>
      </c>
    </row>
    <row r="791" spans="1:14" ht="14.45" customHeight="1" x14ac:dyDescent="0.2">
      <c r="A791" s="729" t="s">
        <v>586</v>
      </c>
      <c r="B791" s="730" t="s">
        <v>587</v>
      </c>
      <c r="C791" s="731" t="s">
        <v>611</v>
      </c>
      <c r="D791" s="732" t="s">
        <v>612</v>
      </c>
      <c r="E791" s="733">
        <v>50113001</v>
      </c>
      <c r="F791" s="732" t="s">
        <v>629</v>
      </c>
      <c r="G791" s="731" t="s">
        <v>630</v>
      </c>
      <c r="H791" s="731">
        <v>100362</v>
      </c>
      <c r="I791" s="731">
        <v>362</v>
      </c>
      <c r="J791" s="731" t="s">
        <v>633</v>
      </c>
      <c r="K791" s="731" t="s">
        <v>634</v>
      </c>
      <c r="L791" s="734">
        <v>72.820555555555558</v>
      </c>
      <c r="M791" s="734">
        <v>36</v>
      </c>
      <c r="N791" s="735">
        <v>2621.54</v>
      </c>
    </row>
    <row r="792" spans="1:14" ht="14.45" customHeight="1" x14ac:dyDescent="0.2">
      <c r="A792" s="729" t="s">
        <v>586</v>
      </c>
      <c r="B792" s="730" t="s">
        <v>587</v>
      </c>
      <c r="C792" s="731" t="s">
        <v>611</v>
      </c>
      <c r="D792" s="732" t="s">
        <v>612</v>
      </c>
      <c r="E792" s="733">
        <v>50113001</v>
      </c>
      <c r="F792" s="732" t="s">
        <v>629</v>
      </c>
      <c r="G792" s="731" t="s">
        <v>630</v>
      </c>
      <c r="H792" s="731">
        <v>167547</v>
      </c>
      <c r="I792" s="731">
        <v>67547</v>
      </c>
      <c r="J792" s="731" t="s">
        <v>635</v>
      </c>
      <c r="K792" s="731" t="s">
        <v>636</v>
      </c>
      <c r="L792" s="734">
        <v>47.66955223880597</v>
      </c>
      <c r="M792" s="734">
        <v>67</v>
      </c>
      <c r="N792" s="735">
        <v>3193.86</v>
      </c>
    </row>
    <row r="793" spans="1:14" ht="14.45" customHeight="1" x14ac:dyDescent="0.2">
      <c r="A793" s="729" t="s">
        <v>586</v>
      </c>
      <c r="B793" s="730" t="s">
        <v>587</v>
      </c>
      <c r="C793" s="731" t="s">
        <v>611</v>
      </c>
      <c r="D793" s="732" t="s">
        <v>612</v>
      </c>
      <c r="E793" s="733">
        <v>50113001</v>
      </c>
      <c r="F793" s="732" t="s">
        <v>629</v>
      </c>
      <c r="G793" s="731" t="s">
        <v>630</v>
      </c>
      <c r="H793" s="731">
        <v>223855</v>
      </c>
      <c r="I793" s="731">
        <v>223855</v>
      </c>
      <c r="J793" s="731" t="s">
        <v>713</v>
      </c>
      <c r="K793" s="731" t="s">
        <v>714</v>
      </c>
      <c r="L793" s="734">
        <v>165</v>
      </c>
      <c r="M793" s="734">
        <v>9</v>
      </c>
      <c r="N793" s="735">
        <v>1485</v>
      </c>
    </row>
    <row r="794" spans="1:14" ht="14.45" customHeight="1" x14ac:dyDescent="0.2">
      <c r="A794" s="729" t="s">
        <v>586</v>
      </c>
      <c r="B794" s="730" t="s">
        <v>587</v>
      </c>
      <c r="C794" s="731" t="s">
        <v>611</v>
      </c>
      <c r="D794" s="732" t="s">
        <v>612</v>
      </c>
      <c r="E794" s="733">
        <v>50113001</v>
      </c>
      <c r="F794" s="732" t="s">
        <v>629</v>
      </c>
      <c r="G794" s="731" t="s">
        <v>630</v>
      </c>
      <c r="H794" s="731">
        <v>845369</v>
      </c>
      <c r="I794" s="731">
        <v>107987</v>
      </c>
      <c r="J794" s="731" t="s">
        <v>715</v>
      </c>
      <c r="K794" s="731" t="s">
        <v>716</v>
      </c>
      <c r="L794" s="734">
        <v>114.2477777777778</v>
      </c>
      <c r="M794" s="734">
        <v>27</v>
      </c>
      <c r="N794" s="735">
        <v>3084.6900000000005</v>
      </c>
    </row>
    <row r="795" spans="1:14" ht="14.45" customHeight="1" x14ac:dyDescent="0.2">
      <c r="A795" s="729" t="s">
        <v>586</v>
      </c>
      <c r="B795" s="730" t="s">
        <v>587</v>
      </c>
      <c r="C795" s="731" t="s">
        <v>611</v>
      </c>
      <c r="D795" s="732" t="s">
        <v>612</v>
      </c>
      <c r="E795" s="733">
        <v>50113001</v>
      </c>
      <c r="F795" s="732" t="s">
        <v>629</v>
      </c>
      <c r="G795" s="731" t="s">
        <v>630</v>
      </c>
      <c r="H795" s="731">
        <v>110555</v>
      </c>
      <c r="I795" s="731">
        <v>10555</v>
      </c>
      <c r="J795" s="731" t="s">
        <v>724</v>
      </c>
      <c r="K795" s="731" t="s">
        <v>725</v>
      </c>
      <c r="L795" s="734">
        <v>254.97999999999996</v>
      </c>
      <c r="M795" s="734">
        <v>1</v>
      </c>
      <c r="N795" s="735">
        <v>254.97999999999996</v>
      </c>
    </row>
    <row r="796" spans="1:14" ht="14.45" customHeight="1" x14ac:dyDescent="0.2">
      <c r="A796" s="729" t="s">
        <v>586</v>
      </c>
      <c r="B796" s="730" t="s">
        <v>587</v>
      </c>
      <c r="C796" s="731" t="s">
        <v>611</v>
      </c>
      <c r="D796" s="732" t="s">
        <v>612</v>
      </c>
      <c r="E796" s="733">
        <v>50113001</v>
      </c>
      <c r="F796" s="732" t="s">
        <v>629</v>
      </c>
      <c r="G796" s="731" t="s">
        <v>630</v>
      </c>
      <c r="H796" s="731">
        <v>173322</v>
      </c>
      <c r="I796" s="731">
        <v>173322</v>
      </c>
      <c r="J796" s="731" t="s">
        <v>736</v>
      </c>
      <c r="K796" s="731" t="s">
        <v>737</v>
      </c>
      <c r="L796" s="734">
        <v>803.66</v>
      </c>
      <c r="M796" s="734">
        <v>1</v>
      </c>
      <c r="N796" s="735">
        <v>803.66</v>
      </c>
    </row>
    <row r="797" spans="1:14" ht="14.45" customHeight="1" x14ac:dyDescent="0.2">
      <c r="A797" s="729" t="s">
        <v>586</v>
      </c>
      <c r="B797" s="730" t="s">
        <v>587</v>
      </c>
      <c r="C797" s="731" t="s">
        <v>611</v>
      </c>
      <c r="D797" s="732" t="s">
        <v>612</v>
      </c>
      <c r="E797" s="733">
        <v>50113001</v>
      </c>
      <c r="F797" s="732" t="s">
        <v>629</v>
      </c>
      <c r="G797" s="731" t="s">
        <v>630</v>
      </c>
      <c r="H797" s="731">
        <v>173390</v>
      </c>
      <c r="I797" s="731">
        <v>173390</v>
      </c>
      <c r="J797" s="731" t="s">
        <v>740</v>
      </c>
      <c r="K797" s="731" t="s">
        <v>741</v>
      </c>
      <c r="L797" s="734">
        <v>411.95000000000005</v>
      </c>
      <c r="M797" s="734">
        <v>3</v>
      </c>
      <c r="N797" s="735">
        <v>1235.8500000000001</v>
      </c>
    </row>
    <row r="798" spans="1:14" ht="14.45" customHeight="1" x14ac:dyDescent="0.2">
      <c r="A798" s="729" t="s">
        <v>586</v>
      </c>
      <c r="B798" s="730" t="s">
        <v>587</v>
      </c>
      <c r="C798" s="731" t="s">
        <v>611</v>
      </c>
      <c r="D798" s="732" t="s">
        <v>612</v>
      </c>
      <c r="E798" s="733">
        <v>50113001</v>
      </c>
      <c r="F798" s="732" t="s">
        <v>629</v>
      </c>
      <c r="G798" s="731" t="s">
        <v>630</v>
      </c>
      <c r="H798" s="731">
        <v>187822</v>
      </c>
      <c r="I798" s="731">
        <v>87822</v>
      </c>
      <c r="J798" s="731" t="s">
        <v>744</v>
      </c>
      <c r="K798" s="731" t="s">
        <v>745</v>
      </c>
      <c r="L798" s="734">
        <v>1322.5149999999999</v>
      </c>
      <c r="M798" s="734">
        <v>2</v>
      </c>
      <c r="N798" s="735">
        <v>2645.0299999999997</v>
      </c>
    </row>
    <row r="799" spans="1:14" ht="14.45" customHeight="1" x14ac:dyDescent="0.2">
      <c r="A799" s="729" t="s">
        <v>586</v>
      </c>
      <c r="B799" s="730" t="s">
        <v>587</v>
      </c>
      <c r="C799" s="731" t="s">
        <v>611</v>
      </c>
      <c r="D799" s="732" t="s">
        <v>612</v>
      </c>
      <c r="E799" s="733">
        <v>50113001</v>
      </c>
      <c r="F799" s="732" t="s">
        <v>629</v>
      </c>
      <c r="G799" s="731" t="s">
        <v>630</v>
      </c>
      <c r="H799" s="731">
        <v>243864</v>
      </c>
      <c r="I799" s="731">
        <v>243864</v>
      </c>
      <c r="J799" s="731" t="s">
        <v>758</v>
      </c>
      <c r="K799" s="731" t="s">
        <v>759</v>
      </c>
      <c r="L799" s="734">
        <v>67.527142857142863</v>
      </c>
      <c r="M799" s="734">
        <v>14</v>
      </c>
      <c r="N799" s="735">
        <v>945.38</v>
      </c>
    </row>
    <row r="800" spans="1:14" ht="14.45" customHeight="1" x14ac:dyDescent="0.2">
      <c r="A800" s="729" t="s">
        <v>586</v>
      </c>
      <c r="B800" s="730" t="s">
        <v>587</v>
      </c>
      <c r="C800" s="731" t="s">
        <v>611</v>
      </c>
      <c r="D800" s="732" t="s">
        <v>612</v>
      </c>
      <c r="E800" s="733">
        <v>50113001</v>
      </c>
      <c r="F800" s="732" t="s">
        <v>629</v>
      </c>
      <c r="G800" s="731" t="s">
        <v>630</v>
      </c>
      <c r="H800" s="731">
        <v>243863</v>
      </c>
      <c r="I800" s="731">
        <v>243863</v>
      </c>
      <c r="J800" s="731" t="s">
        <v>758</v>
      </c>
      <c r="K800" s="731" t="s">
        <v>760</v>
      </c>
      <c r="L800" s="734">
        <v>59.510555962244197</v>
      </c>
      <c r="M800" s="734">
        <v>90</v>
      </c>
      <c r="N800" s="735">
        <v>5355.9500366019774</v>
      </c>
    </row>
    <row r="801" spans="1:14" ht="14.45" customHeight="1" x14ac:dyDescent="0.2">
      <c r="A801" s="729" t="s">
        <v>586</v>
      </c>
      <c r="B801" s="730" t="s">
        <v>587</v>
      </c>
      <c r="C801" s="731" t="s">
        <v>611</v>
      </c>
      <c r="D801" s="732" t="s">
        <v>612</v>
      </c>
      <c r="E801" s="733">
        <v>50113001</v>
      </c>
      <c r="F801" s="732" t="s">
        <v>629</v>
      </c>
      <c r="G801" s="731" t="s">
        <v>630</v>
      </c>
      <c r="H801" s="731">
        <v>205021</v>
      </c>
      <c r="I801" s="731">
        <v>205021</v>
      </c>
      <c r="J801" s="731" t="s">
        <v>1731</v>
      </c>
      <c r="K801" s="731" t="s">
        <v>1732</v>
      </c>
      <c r="L801" s="734">
        <v>352</v>
      </c>
      <c r="M801" s="734">
        <v>8</v>
      </c>
      <c r="N801" s="735">
        <v>2816</v>
      </c>
    </row>
    <row r="802" spans="1:14" ht="14.45" customHeight="1" x14ac:dyDescent="0.2">
      <c r="A802" s="729" t="s">
        <v>586</v>
      </c>
      <c r="B802" s="730" t="s">
        <v>587</v>
      </c>
      <c r="C802" s="731" t="s">
        <v>611</v>
      </c>
      <c r="D802" s="732" t="s">
        <v>612</v>
      </c>
      <c r="E802" s="733">
        <v>50113001</v>
      </c>
      <c r="F802" s="732" t="s">
        <v>629</v>
      </c>
      <c r="G802" s="731" t="s">
        <v>656</v>
      </c>
      <c r="H802" s="731">
        <v>231703</v>
      </c>
      <c r="I802" s="731">
        <v>231703</v>
      </c>
      <c r="J802" s="731" t="s">
        <v>783</v>
      </c>
      <c r="K802" s="731" t="s">
        <v>784</v>
      </c>
      <c r="L802" s="734">
        <v>88.34</v>
      </c>
      <c r="M802" s="734">
        <v>4</v>
      </c>
      <c r="N802" s="735">
        <v>353.36</v>
      </c>
    </row>
    <row r="803" spans="1:14" ht="14.45" customHeight="1" x14ac:dyDescent="0.2">
      <c r="A803" s="729" t="s">
        <v>586</v>
      </c>
      <c r="B803" s="730" t="s">
        <v>587</v>
      </c>
      <c r="C803" s="731" t="s">
        <v>611</v>
      </c>
      <c r="D803" s="732" t="s">
        <v>612</v>
      </c>
      <c r="E803" s="733">
        <v>50113001</v>
      </c>
      <c r="F803" s="732" t="s">
        <v>629</v>
      </c>
      <c r="G803" s="731" t="s">
        <v>630</v>
      </c>
      <c r="H803" s="731">
        <v>231857</v>
      </c>
      <c r="I803" s="731">
        <v>231857</v>
      </c>
      <c r="J803" s="731" t="s">
        <v>807</v>
      </c>
      <c r="K803" s="731" t="s">
        <v>760</v>
      </c>
      <c r="L803" s="734">
        <v>147</v>
      </c>
      <c r="M803" s="734">
        <v>3</v>
      </c>
      <c r="N803" s="735">
        <v>441</v>
      </c>
    </row>
    <row r="804" spans="1:14" ht="14.45" customHeight="1" x14ac:dyDescent="0.2">
      <c r="A804" s="729" t="s">
        <v>586</v>
      </c>
      <c r="B804" s="730" t="s">
        <v>587</v>
      </c>
      <c r="C804" s="731" t="s">
        <v>611</v>
      </c>
      <c r="D804" s="732" t="s">
        <v>612</v>
      </c>
      <c r="E804" s="733">
        <v>50113001</v>
      </c>
      <c r="F804" s="732" t="s">
        <v>629</v>
      </c>
      <c r="G804" s="731" t="s">
        <v>630</v>
      </c>
      <c r="H804" s="731">
        <v>847180</v>
      </c>
      <c r="I804" s="731">
        <v>500225</v>
      </c>
      <c r="J804" s="731" t="s">
        <v>1733</v>
      </c>
      <c r="K804" s="731" t="s">
        <v>329</v>
      </c>
      <c r="L804" s="734">
        <v>24115.059999999998</v>
      </c>
      <c r="M804" s="734">
        <v>6</v>
      </c>
      <c r="N804" s="735">
        <v>144690.35999999999</v>
      </c>
    </row>
    <row r="805" spans="1:14" ht="14.45" customHeight="1" x14ac:dyDescent="0.2">
      <c r="A805" s="729" t="s">
        <v>586</v>
      </c>
      <c r="B805" s="730" t="s">
        <v>587</v>
      </c>
      <c r="C805" s="731" t="s">
        <v>611</v>
      </c>
      <c r="D805" s="732" t="s">
        <v>612</v>
      </c>
      <c r="E805" s="733">
        <v>50113001</v>
      </c>
      <c r="F805" s="732" t="s">
        <v>629</v>
      </c>
      <c r="G805" s="731" t="s">
        <v>630</v>
      </c>
      <c r="H805" s="731">
        <v>139968</v>
      </c>
      <c r="I805" s="731">
        <v>139968</v>
      </c>
      <c r="J805" s="731" t="s">
        <v>637</v>
      </c>
      <c r="K805" s="731" t="s">
        <v>638</v>
      </c>
      <c r="L805" s="734">
        <v>69.549999999999983</v>
      </c>
      <c r="M805" s="734">
        <v>10</v>
      </c>
      <c r="N805" s="735">
        <v>695.49999999999989</v>
      </c>
    </row>
    <row r="806" spans="1:14" ht="14.45" customHeight="1" x14ac:dyDescent="0.2">
      <c r="A806" s="729" t="s">
        <v>586</v>
      </c>
      <c r="B806" s="730" t="s">
        <v>587</v>
      </c>
      <c r="C806" s="731" t="s">
        <v>611</v>
      </c>
      <c r="D806" s="732" t="s">
        <v>612</v>
      </c>
      <c r="E806" s="733">
        <v>50113001</v>
      </c>
      <c r="F806" s="732" t="s">
        <v>629</v>
      </c>
      <c r="G806" s="731" t="s">
        <v>630</v>
      </c>
      <c r="H806" s="731">
        <v>100409</v>
      </c>
      <c r="I806" s="731">
        <v>409</v>
      </c>
      <c r="J806" s="731" t="s">
        <v>822</v>
      </c>
      <c r="K806" s="731" t="s">
        <v>823</v>
      </c>
      <c r="L806" s="734">
        <v>79.669999106001796</v>
      </c>
      <c r="M806" s="734">
        <v>5</v>
      </c>
      <c r="N806" s="735">
        <v>398.34999553000898</v>
      </c>
    </row>
    <row r="807" spans="1:14" ht="14.45" customHeight="1" x14ac:dyDescent="0.2">
      <c r="A807" s="729" t="s">
        <v>586</v>
      </c>
      <c r="B807" s="730" t="s">
        <v>587</v>
      </c>
      <c r="C807" s="731" t="s">
        <v>611</v>
      </c>
      <c r="D807" s="732" t="s">
        <v>612</v>
      </c>
      <c r="E807" s="733">
        <v>50113001</v>
      </c>
      <c r="F807" s="732" t="s">
        <v>629</v>
      </c>
      <c r="G807" s="731" t="s">
        <v>630</v>
      </c>
      <c r="H807" s="731">
        <v>187814</v>
      </c>
      <c r="I807" s="731">
        <v>87814</v>
      </c>
      <c r="J807" s="731" t="s">
        <v>639</v>
      </c>
      <c r="K807" s="731" t="s">
        <v>640</v>
      </c>
      <c r="L807" s="734">
        <v>472.56899999999996</v>
      </c>
      <c r="M807" s="734">
        <v>10</v>
      </c>
      <c r="N807" s="735">
        <v>4725.6899999999996</v>
      </c>
    </row>
    <row r="808" spans="1:14" ht="14.45" customHeight="1" x14ac:dyDescent="0.2">
      <c r="A808" s="729" t="s">
        <v>586</v>
      </c>
      <c r="B808" s="730" t="s">
        <v>587</v>
      </c>
      <c r="C808" s="731" t="s">
        <v>611</v>
      </c>
      <c r="D808" s="732" t="s">
        <v>612</v>
      </c>
      <c r="E808" s="733">
        <v>50113001</v>
      </c>
      <c r="F808" s="732" t="s">
        <v>629</v>
      </c>
      <c r="G808" s="731" t="s">
        <v>630</v>
      </c>
      <c r="H808" s="731">
        <v>232631</v>
      </c>
      <c r="I808" s="731">
        <v>232631</v>
      </c>
      <c r="J808" s="731" t="s">
        <v>641</v>
      </c>
      <c r="K808" s="731" t="s">
        <v>642</v>
      </c>
      <c r="L808" s="734">
        <v>334.99</v>
      </c>
      <c r="M808" s="734">
        <v>2</v>
      </c>
      <c r="N808" s="735">
        <v>669.98</v>
      </c>
    </row>
    <row r="809" spans="1:14" ht="14.45" customHeight="1" x14ac:dyDescent="0.2">
      <c r="A809" s="729" t="s">
        <v>586</v>
      </c>
      <c r="B809" s="730" t="s">
        <v>587</v>
      </c>
      <c r="C809" s="731" t="s">
        <v>611</v>
      </c>
      <c r="D809" s="732" t="s">
        <v>612</v>
      </c>
      <c r="E809" s="733">
        <v>50113001</v>
      </c>
      <c r="F809" s="732" t="s">
        <v>629</v>
      </c>
      <c r="G809" s="731" t="s">
        <v>630</v>
      </c>
      <c r="H809" s="731">
        <v>184090</v>
      </c>
      <c r="I809" s="731">
        <v>84090</v>
      </c>
      <c r="J809" s="731" t="s">
        <v>643</v>
      </c>
      <c r="K809" s="731" t="s">
        <v>644</v>
      </c>
      <c r="L809" s="734">
        <v>59.899743589743593</v>
      </c>
      <c r="M809" s="734">
        <v>78</v>
      </c>
      <c r="N809" s="735">
        <v>4672.18</v>
      </c>
    </row>
    <row r="810" spans="1:14" ht="14.45" customHeight="1" x14ac:dyDescent="0.2">
      <c r="A810" s="729" t="s">
        <v>586</v>
      </c>
      <c r="B810" s="730" t="s">
        <v>587</v>
      </c>
      <c r="C810" s="731" t="s">
        <v>611</v>
      </c>
      <c r="D810" s="732" t="s">
        <v>612</v>
      </c>
      <c r="E810" s="733">
        <v>50113001</v>
      </c>
      <c r="F810" s="732" t="s">
        <v>629</v>
      </c>
      <c r="G810" s="731" t="s">
        <v>630</v>
      </c>
      <c r="H810" s="731">
        <v>104071</v>
      </c>
      <c r="I810" s="731">
        <v>4071</v>
      </c>
      <c r="J810" s="731" t="s">
        <v>917</v>
      </c>
      <c r="K810" s="731" t="s">
        <v>1736</v>
      </c>
      <c r="L810" s="734">
        <v>223.15500000000006</v>
      </c>
      <c r="M810" s="734">
        <v>2</v>
      </c>
      <c r="N810" s="735">
        <v>446.31000000000012</v>
      </c>
    </row>
    <row r="811" spans="1:14" ht="14.45" customHeight="1" x14ac:dyDescent="0.2">
      <c r="A811" s="729" t="s">
        <v>586</v>
      </c>
      <c r="B811" s="730" t="s">
        <v>587</v>
      </c>
      <c r="C811" s="731" t="s">
        <v>611</v>
      </c>
      <c r="D811" s="732" t="s">
        <v>612</v>
      </c>
      <c r="E811" s="733">
        <v>50113001</v>
      </c>
      <c r="F811" s="732" t="s">
        <v>629</v>
      </c>
      <c r="G811" s="731" t="s">
        <v>630</v>
      </c>
      <c r="H811" s="731">
        <v>447</v>
      </c>
      <c r="I811" s="731">
        <v>447</v>
      </c>
      <c r="J811" s="731" t="s">
        <v>1744</v>
      </c>
      <c r="K811" s="731" t="s">
        <v>1745</v>
      </c>
      <c r="L811" s="734">
        <v>181.35863013698625</v>
      </c>
      <c r="M811" s="734">
        <v>73</v>
      </c>
      <c r="N811" s="735">
        <v>13239.179999999997</v>
      </c>
    </row>
    <row r="812" spans="1:14" ht="14.45" customHeight="1" x14ac:dyDescent="0.2">
      <c r="A812" s="729" t="s">
        <v>586</v>
      </c>
      <c r="B812" s="730" t="s">
        <v>587</v>
      </c>
      <c r="C812" s="731" t="s">
        <v>611</v>
      </c>
      <c r="D812" s="732" t="s">
        <v>612</v>
      </c>
      <c r="E812" s="733">
        <v>50113001</v>
      </c>
      <c r="F812" s="732" t="s">
        <v>629</v>
      </c>
      <c r="G812" s="731" t="s">
        <v>656</v>
      </c>
      <c r="H812" s="731">
        <v>239807</v>
      </c>
      <c r="I812" s="731">
        <v>239807</v>
      </c>
      <c r="J812" s="731" t="s">
        <v>1001</v>
      </c>
      <c r="K812" s="731" t="s">
        <v>1002</v>
      </c>
      <c r="L812" s="734">
        <v>40.39</v>
      </c>
      <c r="M812" s="734">
        <v>2</v>
      </c>
      <c r="N812" s="735">
        <v>80.78</v>
      </c>
    </row>
    <row r="813" spans="1:14" ht="14.45" customHeight="1" x14ac:dyDescent="0.2">
      <c r="A813" s="729" t="s">
        <v>586</v>
      </c>
      <c r="B813" s="730" t="s">
        <v>587</v>
      </c>
      <c r="C813" s="731" t="s">
        <v>611</v>
      </c>
      <c r="D813" s="732" t="s">
        <v>612</v>
      </c>
      <c r="E813" s="733">
        <v>50113001</v>
      </c>
      <c r="F813" s="732" t="s">
        <v>629</v>
      </c>
      <c r="G813" s="731" t="s">
        <v>630</v>
      </c>
      <c r="H813" s="731">
        <v>221744</v>
      </c>
      <c r="I813" s="731">
        <v>221744</v>
      </c>
      <c r="J813" s="731" t="s">
        <v>1005</v>
      </c>
      <c r="K813" s="731" t="s">
        <v>1006</v>
      </c>
      <c r="L813" s="734">
        <v>33</v>
      </c>
      <c r="M813" s="734">
        <v>14</v>
      </c>
      <c r="N813" s="735">
        <v>462</v>
      </c>
    </row>
    <row r="814" spans="1:14" ht="14.45" customHeight="1" x14ac:dyDescent="0.2">
      <c r="A814" s="729" t="s">
        <v>586</v>
      </c>
      <c r="B814" s="730" t="s">
        <v>587</v>
      </c>
      <c r="C814" s="731" t="s">
        <v>611</v>
      </c>
      <c r="D814" s="732" t="s">
        <v>612</v>
      </c>
      <c r="E814" s="733">
        <v>50113001</v>
      </c>
      <c r="F814" s="732" t="s">
        <v>629</v>
      </c>
      <c r="G814" s="731" t="s">
        <v>630</v>
      </c>
      <c r="H814" s="731">
        <v>198864</v>
      </c>
      <c r="I814" s="731">
        <v>98864</v>
      </c>
      <c r="J814" s="731" t="s">
        <v>645</v>
      </c>
      <c r="K814" s="731" t="s">
        <v>646</v>
      </c>
      <c r="L814" s="734">
        <v>537.9</v>
      </c>
      <c r="M814" s="734">
        <v>1</v>
      </c>
      <c r="N814" s="735">
        <v>537.9</v>
      </c>
    </row>
    <row r="815" spans="1:14" ht="14.45" customHeight="1" x14ac:dyDescent="0.2">
      <c r="A815" s="729" t="s">
        <v>586</v>
      </c>
      <c r="B815" s="730" t="s">
        <v>587</v>
      </c>
      <c r="C815" s="731" t="s">
        <v>611</v>
      </c>
      <c r="D815" s="732" t="s">
        <v>612</v>
      </c>
      <c r="E815" s="733">
        <v>50113001</v>
      </c>
      <c r="F815" s="732" t="s">
        <v>629</v>
      </c>
      <c r="G815" s="731" t="s">
        <v>630</v>
      </c>
      <c r="H815" s="731">
        <v>198876</v>
      </c>
      <c r="I815" s="731">
        <v>98876</v>
      </c>
      <c r="J815" s="731" t="s">
        <v>645</v>
      </c>
      <c r="K815" s="731" t="s">
        <v>1008</v>
      </c>
      <c r="L815" s="734">
        <v>255.20000000000002</v>
      </c>
      <c r="M815" s="734">
        <v>9</v>
      </c>
      <c r="N815" s="735">
        <v>2296.8000000000002</v>
      </c>
    </row>
    <row r="816" spans="1:14" ht="14.45" customHeight="1" x14ac:dyDescent="0.2">
      <c r="A816" s="729" t="s">
        <v>586</v>
      </c>
      <c r="B816" s="730" t="s">
        <v>587</v>
      </c>
      <c r="C816" s="731" t="s">
        <v>611</v>
      </c>
      <c r="D816" s="732" t="s">
        <v>612</v>
      </c>
      <c r="E816" s="733">
        <v>50113001</v>
      </c>
      <c r="F816" s="732" t="s">
        <v>629</v>
      </c>
      <c r="G816" s="731" t="s">
        <v>630</v>
      </c>
      <c r="H816" s="731">
        <v>165633</v>
      </c>
      <c r="I816" s="731">
        <v>165751</v>
      </c>
      <c r="J816" s="731" t="s">
        <v>1009</v>
      </c>
      <c r="K816" s="731" t="s">
        <v>1010</v>
      </c>
      <c r="L816" s="734">
        <v>3951.64</v>
      </c>
      <c r="M816" s="734">
        <v>3</v>
      </c>
      <c r="N816" s="735">
        <v>11854.92</v>
      </c>
    </row>
    <row r="817" spans="1:14" ht="14.45" customHeight="1" x14ac:dyDescent="0.2">
      <c r="A817" s="729" t="s">
        <v>586</v>
      </c>
      <c r="B817" s="730" t="s">
        <v>587</v>
      </c>
      <c r="C817" s="731" t="s">
        <v>611</v>
      </c>
      <c r="D817" s="732" t="s">
        <v>612</v>
      </c>
      <c r="E817" s="733">
        <v>50113001</v>
      </c>
      <c r="F817" s="732" t="s">
        <v>629</v>
      </c>
      <c r="G817" s="731" t="s">
        <v>630</v>
      </c>
      <c r="H817" s="731">
        <v>47256</v>
      </c>
      <c r="I817" s="731">
        <v>47256</v>
      </c>
      <c r="J817" s="731" t="s">
        <v>1023</v>
      </c>
      <c r="K817" s="731" t="s">
        <v>1024</v>
      </c>
      <c r="L817" s="734">
        <v>222.19999999999996</v>
      </c>
      <c r="M817" s="734">
        <v>2</v>
      </c>
      <c r="N817" s="735">
        <v>444.39999999999992</v>
      </c>
    </row>
    <row r="818" spans="1:14" ht="14.45" customHeight="1" x14ac:dyDescent="0.2">
      <c r="A818" s="729" t="s">
        <v>586</v>
      </c>
      <c r="B818" s="730" t="s">
        <v>587</v>
      </c>
      <c r="C818" s="731" t="s">
        <v>611</v>
      </c>
      <c r="D818" s="732" t="s">
        <v>612</v>
      </c>
      <c r="E818" s="733">
        <v>50113001</v>
      </c>
      <c r="F818" s="732" t="s">
        <v>629</v>
      </c>
      <c r="G818" s="731" t="s">
        <v>630</v>
      </c>
      <c r="H818" s="731">
        <v>193746</v>
      </c>
      <c r="I818" s="731">
        <v>93746</v>
      </c>
      <c r="J818" s="731" t="s">
        <v>1042</v>
      </c>
      <c r="K818" s="731" t="s">
        <v>1043</v>
      </c>
      <c r="L818" s="734">
        <v>518.63999806638697</v>
      </c>
      <c r="M818" s="734">
        <v>12</v>
      </c>
      <c r="N818" s="735">
        <v>6223.679976796644</v>
      </c>
    </row>
    <row r="819" spans="1:14" ht="14.45" customHeight="1" x14ac:dyDescent="0.2">
      <c r="A819" s="729" t="s">
        <v>586</v>
      </c>
      <c r="B819" s="730" t="s">
        <v>587</v>
      </c>
      <c r="C819" s="731" t="s">
        <v>611</v>
      </c>
      <c r="D819" s="732" t="s">
        <v>612</v>
      </c>
      <c r="E819" s="733">
        <v>50113001</v>
      </c>
      <c r="F819" s="732" t="s">
        <v>629</v>
      </c>
      <c r="G819" s="731" t="s">
        <v>630</v>
      </c>
      <c r="H819" s="731">
        <v>216572</v>
      </c>
      <c r="I819" s="731">
        <v>216572</v>
      </c>
      <c r="J819" s="731" t="s">
        <v>1049</v>
      </c>
      <c r="K819" s="731" t="s">
        <v>1050</v>
      </c>
      <c r="L819" s="734">
        <v>43.815463586852729</v>
      </c>
      <c r="M819" s="734">
        <v>53</v>
      </c>
      <c r="N819" s="735">
        <v>2322.2195701031947</v>
      </c>
    </row>
    <row r="820" spans="1:14" ht="14.45" customHeight="1" x14ac:dyDescent="0.2">
      <c r="A820" s="729" t="s">
        <v>586</v>
      </c>
      <c r="B820" s="730" t="s">
        <v>587</v>
      </c>
      <c r="C820" s="731" t="s">
        <v>611</v>
      </c>
      <c r="D820" s="732" t="s">
        <v>612</v>
      </c>
      <c r="E820" s="733">
        <v>50113001</v>
      </c>
      <c r="F820" s="732" t="s">
        <v>629</v>
      </c>
      <c r="G820" s="731" t="s">
        <v>630</v>
      </c>
      <c r="H820" s="731">
        <v>241678</v>
      </c>
      <c r="I820" s="731">
        <v>241678</v>
      </c>
      <c r="J820" s="731" t="s">
        <v>1053</v>
      </c>
      <c r="K820" s="731" t="s">
        <v>1054</v>
      </c>
      <c r="L820" s="734">
        <v>93.978571428571442</v>
      </c>
      <c r="M820" s="734">
        <v>21</v>
      </c>
      <c r="N820" s="735">
        <v>1973.5500000000002</v>
      </c>
    </row>
    <row r="821" spans="1:14" ht="14.45" customHeight="1" x14ac:dyDescent="0.2">
      <c r="A821" s="729" t="s">
        <v>586</v>
      </c>
      <c r="B821" s="730" t="s">
        <v>587</v>
      </c>
      <c r="C821" s="731" t="s">
        <v>611</v>
      </c>
      <c r="D821" s="732" t="s">
        <v>612</v>
      </c>
      <c r="E821" s="733">
        <v>50113001</v>
      </c>
      <c r="F821" s="732" t="s">
        <v>629</v>
      </c>
      <c r="G821" s="731" t="s">
        <v>630</v>
      </c>
      <c r="H821" s="731">
        <v>51366</v>
      </c>
      <c r="I821" s="731">
        <v>51366</v>
      </c>
      <c r="J821" s="731" t="s">
        <v>1746</v>
      </c>
      <c r="K821" s="731" t="s">
        <v>1748</v>
      </c>
      <c r="L821" s="734">
        <v>171.60000000000011</v>
      </c>
      <c r="M821" s="734">
        <v>72</v>
      </c>
      <c r="N821" s="735">
        <v>12355.200000000008</v>
      </c>
    </row>
    <row r="822" spans="1:14" ht="14.45" customHeight="1" x14ac:dyDescent="0.2">
      <c r="A822" s="729" t="s">
        <v>586</v>
      </c>
      <c r="B822" s="730" t="s">
        <v>587</v>
      </c>
      <c r="C822" s="731" t="s">
        <v>611</v>
      </c>
      <c r="D822" s="732" t="s">
        <v>612</v>
      </c>
      <c r="E822" s="733">
        <v>50113001</v>
      </c>
      <c r="F822" s="732" t="s">
        <v>629</v>
      </c>
      <c r="G822" s="731" t="s">
        <v>630</v>
      </c>
      <c r="H822" s="731">
        <v>51367</v>
      </c>
      <c r="I822" s="731">
        <v>51367</v>
      </c>
      <c r="J822" s="731" t="s">
        <v>1746</v>
      </c>
      <c r="K822" s="731" t="s">
        <v>1747</v>
      </c>
      <c r="L822" s="734">
        <v>92.949999999999974</v>
      </c>
      <c r="M822" s="734">
        <v>56</v>
      </c>
      <c r="N822" s="735">
        <v>5205.1999999999989</v>
      </c>
    </row>
    <row r="823" spans="1:14" ht="14.45" customHeight="1" x14ac:dyDescent="0.2">
      <c r="A823" s="729" t="s">
        <v>586</v>
      </c>
      <c r="B823" s="730" t="s">
        <v>587</v>
      </c>
      <c r="C823" s="731" t="s">
        <v>611</v>
      </c>
      <c r="D823" s="732" t="s">
        <v>612</v>
      </c>
      <c r="E823" s="733">
        <v>50113001</v>
      </c>
      <c r="F823" s="732" t="s">
        <v>629</v>
      </c>
      <c r="G823" s="731" t="s">
        <v>630</v>
      </c>
      <c r="H823" s="731">
        <v>208988</v>
      </c>
      <c r="I823" s="731">
        <v>208988</v>
      </c>
      <c r="J823" s="731" t="s">
        <v>1751</v>
      </c>
      <c r="K823" s="731" t="s">
        <v>1752</v>
      </c>
      <c r="L823" s="734">
        <v>555.16999999999996</v>
      </c>
      <c r="M823" s="734">
        <v>13</v>
      </c>
      <c r="N823" s="735">
        <v>7217.21</v>
      </c>
    </row>
    <row r="824" spans="1:14" ht="14.45" customHeight="1" x14ac:dyDescent="0.2">
      <c r="A824" s="729" t="s">
        <v>586</v>
      </c>
      <c r="B824" s="730" t="s">
        <v>587</v>
      </c>
      <c r="C824" s="731" t="s">
        <v>611</v>
      </c>
      <c r="D824" s="732" t="s">
        <v>612</v>
      </c>
      <c r="E824" s="733">
        <v>50113001</v>
      </c>
      <c r="F824" s="732" t="s">
        <v>629</v>
      </c>
      <c r="G824" s="731" t="s">
        <v>630</v>
      </c>
      <c r="H824" s="731">
        <v>208990</v>
      </c>
      <c r="I824" s="731">
        <v>208990</v>
      </c>
      <c r="J824" s="731" t="s">
        <v>1753</v>
      </c>
      <c r="K824" s="731" t="s">
        <v>1752</v>
      </c>
      <c r="L824" s="734">
        <v>668.46999999999969</v>
      </c>
      <c r="M824" s="734">
        <v>25</v>
      </c>
      <c r="N824" s="735">
        <v>16711.749999999993</v>
      </c>
    </row>
    <row r="825" spans="1:14" ht="14.45" customHeight="1" x14ac:dyDescent="0.2">
      <c r="A825" s="729" t="s">
        <v>586</v>
      </c>
      <c r="B825" s="730" t="s">
        <v>587</v>
      </c>
      <c r="C825" s="731" t="s">
        <v>611</v>
      </c>
      <c r="D825" s="732" t="s">
        <v>612</v>
      </c>
      <c r="E825" s="733">
        <v>50113001</v>
      </c>
      <c r="F825" s="732" t="s">
        <v>629</v>
      </c>
      <c r="G825" s="731" t="s">
        <v>630</v>
      </c>
      <c r="H825" s="731">
        <v>394712</v>
      </c>
      <c r="I825" s="731">
        <v>0</v>
      </c>
      <c r="J825" s="731" t="s">
        <v>1084</v>
      </c>
      <c r="K825" s="731" t="s">
        <v>1085</v>
      </c>
      <c r="L825" s="734">
        <v>28.75</v>
      </c>
      <c r="M825" s="734">
        <v>42</v>
      </c>
      <c r="N825" s="735">
        <v>1207.5</v>
      </c>
    </row>
    <row r="826" spans="1:14" ht="14.45" customHeight="1" x14ac:dyDescent="0.2">
      <c r="A826" s="729" t="s">
        <v>586</v>
      </c>
      <c r="B826" s="730" t="s">
        <v>587</v>
      </c>
      <c r="C826" s="731" t="s">
        <v>611</v>
      </c>
      <c r="D826" s="732" t="s">
        <v>612</v>
      </c>
      <c r="E826" s="733">
        <v>50113001</v>
      </c>
      <c r="F826" s="732" t="s">
        <v>629</v>
      </c>
      <c r="G826" s="731" t="s">
        <v>630</v>
      </c>
      <c r="H826" s="731">
        <v>840987</v>
      </c>
      <c r="I826" s="731">
        <v>0</v>
      </c>
      <c r="J826" s="731" t="s">
        <v>1086</v>
      </c>
      <c r="K826" s="731" t="s">
        <v>1087</v>
      </c>
      <c r="L826" s="734">
        <v>199.67000000000004</v>
      </c>
      <c r="M826" s="734">
        <v>1</v>
      </c>
      <c r="N826" s="735">
        <v>199.67000000000004</v>
      </c>
    </row>
    <row r="827" spans="1:14" ht="14.45" customHeight="1" x14ac:dyDescent="0.2">
      <c r="A827" s="729" t="s">
        <v>586</v>
      </c>
      <c r="B827" s="730" t="s">
        <v>587</v>
      </c>
      <c r="C827" s="731" t="s">
        <v>611</v>
      </c>
      <c r="D827" s="732" t="s">
        <v>612</v>
      </c>
      <c r="E827" s="733">
        <v>50113001</v>
      </c>
      <c r="F827" s="732" t="s">
        <v>629</v>
      </c>
      <c r="G827" s="731" t="s">
        <v>630</v>
      </c>
      <c r="H827" s="731">
        <v>134822</v>
      </c>
      <c r="I827" s="731">
        <v>134822</v>
      </c>
      <c r="J827" s="731" t="s">
        <v>1099</v>
      </c>
      <c r="K827" s="731" t="s">
        <v>1100</v>
      </c>
      <c r="L827" s="734">
        <v>207.56</v>
      </c>
      <c r="M827" s="734">
        <v>81</v>
      </c>
      <c r="N827" s="735">
        <v>16812.36</v>
      </c>
    </row>
    <row r="828" spans="1:14" ht="14.45" customHeight="1" x14ac:dyDescent="0.2">
      <c r="A828" s="729" t="s">
        <v>586</v>
      </c>
      <c r="B828" s="730" t="s">
        <v>587</v>
      </c>
      <c r="C828" s="731" t="s">
        <v>611</v>
      </c>
      <c r="D828" s="732" t="s">
        <v>612</v>
      </c>
      <c r="E828" s="733">
        <v>50113001</v>
      </c>
      <c r="F828" s="732" t="s">
        <v>629</v>
      </c>
      <c r="G828" s="731" t="s">
        <v>630</v>
      </c>
      <c r="H828" s="731">
        <v>134821</v>
      </c>
      <c r="I828" s="731">
        <v>134821</v>
      </c>
      <c r="J828" s="731" t="s">
        <v>1756</v>
      </c>
      <c r="K828" s="731" t="s">
        <v>1757</v>
      </c>
      <c r="L828" s="734">
        <v>375.43000000000012</v>
      </c>
      <c r="M828" s="734">
        <v>180</v>
      </c>
      <c r="N828" s="735">
        <v>67577.400000000023</v>
      </c>
    </row>
    <row r="829" spans="1:14" ht="14.45" customHeight="1" x14ac:dyDescent="0.2">
      <c r="A829" s="729" t="s">
        <v>586</v>
      </c>
      <c r="B829" s="730" t="s">
        <v>587</v>
      </c>
      <c r="C829" s="731" t="s">
        <v>611</v>
      </c>
      <c r="D829" s="732" t="s">
        <v>612</v>
      </c>
      <c r="E829" s="733">
        <v>50113001</v>
      </c>
      <c r="F829" s="732" t="s">
        <v>629</v>
      </c>
      <c r="G829" s="731" t="s">
        <v>630</v>
      </c>
      <c r="H829" s="731">
        <v>134824</v>
      </c>
      <c r="I829" s="731">
        <v>134824</v>
      </c>
      <c r="J829" s="731" t="s">
        <v>1101</v>
      </c>
      <c r="K829" s="731" t="s">
        <v>1102</v>
      </c>
      <c r="L829" s="734">
        <v>326.46994244604321</v>
      </c>
      <c r="M829" s="734">
        <v>139</v>
      </c>
      <c r="N829" s="735">
        <v>45379.322000000007</v>
      </c>
    </row>
    <row r="830" spans="1:14" ht="14.45" customHeight="1" x14ac:dyDescent="0.2">
      <c r="A830" s="729" t="s">
        <v>586</v>
      </c>
      <c r="B830" s="730" t="s">
        <v>587</v>
      </c>
      <c r="C830" s="731" t="s">
        <v>611</v>
      </c>
      <c r="D830" s="732" t="s">
        <v>612</v>
      </c>
      <c r="E830" s="733">
        <v>50113001</v>
      </c>
      <c r="F830" s="732" t="s">
        <v>629</v>
      </c>
      <c r="G830" s="731" t="s">
        <v>630</v>
      </c>
      <c r="H830" s="731">
        <v>848725</v>
      </c>
      <c r="I830" s="731">
        <v>107677</v>
      </c>
      <c r="J830" s="731" t="s">
        <v>1115</v>
      </c>
      <c r="K830" s="731" t="s">
        <v>1116</v>
      </c>
      <c r="L830" s="734">
        <v>0</v>
      </c>
      <c r="M830" s="734">
        <v>0</v>
      </c>
      <c r="N830" s="735">
        <v>0</v>
      </c>
    </row>
    <row r="831" spans="1:14" ht="14.45" customHeight="1" x14ac:dyDescent="0.2">
      <c r="A831" s="729" t="s">
        <v>586</v>
      </c>
      <c r="B831" s="730" t="s">
        <v>587</v>
      </c>
      <c r="C831" s="731" t="s">
        <v>611</v>
      </c>
      <c r="D831" s="732" t="s">
        <v>612</v>
      </c>
      <c r="E831" s="733">
        <v>50113001</v>
      </c>
      <c r="F831" s="732" t="s">
        <v>629</v>
      </c>
      <c r="G831" s="731" t="s">
        <v>630</v>
      </c>
      <c r="H831" s="731">
        <v>107678</v>
      </c>
      <c r="I831" s="731">
        <v>107678</v>
      </c>
      <c r="J831" s="731" t="s">
        <v>1115</v>
      </c>
      <c r="K831" s="731" t="s">
        <v>1758</v>
      </c>
      <c r="L831" s="734">
        <v>487.81</v>
      </c>
      <c r="M831" s="734">
        <v>3</v>
      </c>
      <c r="N831" s="735">
        <v>1463.43</v>
      </c>
    </row>
    <row r="832" spans="1:14" ht="14.45" customHeight="1" x14ac:dyDescent="0.2">
      <c r="A832" s="729" t="s">
        <v>586</v>
      </c>
      <c r="B832" s="730" t="s">
        <v>587</v>
      </c>
      <c r="C832" s="731" t="s">
        <v>611</v>
      </c>
      <c r="D832" s="732" t="s">
        <v>612</v>
      </c>
      <c r="E832" s="733">
        <v>50113001</v>
      </c>
      <c r="F832" s="732" t="s">
        <v>629</v>
      </c>
      <c r="G832" s="731" t="s">
        <v>630</v>
      </c>
      <c r="H832" s="731">
        <v>995129</v>
      </c>
      <c r="I832" s="731">
        <v>0</v>
      </c>
      <c r="J832" s="731" t="s">
        <v>1759</v>
      </c>
      <c r="K832" s="731" t="s">
        <v>329</v>
      </c>
      <c r="L832" s="734">
        <v>54.150555555555556</v>
      </c>
      <c r="M832" s="734">
        <v>72</v>
      </c>
      <c r="N832" s="735">
        <v>3898.84</v>
      </c>
    </row>
    <row r="833" spans="1:14" ht="14.45" customHeight="1" x14ac:dyDescent="0.2">
      <c r="A833" s="729" t="s">
        <v>586</v>
      </c>
      <c r="B833" s="730" t="s">
        <v>587</v>
      </c>
      <c r="C833" s="731" t="s">
        <v>611</v>
      </c>
      <c r="D833" s="732" t="s">
        <v>612</v>
      </c>
      <c r="E833" s="733">
        <v>50113001</v>
      </c>
      <c r="F833" s="732" t="s">
        <v>629</v>
      </c>
      <c r="G833" s="731" t="s">
        <v>656</v>
      </c>
      <c r="H833" s="731">
        <v>197125</v>
      </c>
      <c r="I833" s="731">
        <v>197125</v>
      </c>
      <c r="J833" s="731" t="s">
        <v>1164</v>
      </c>
      <c r="K833" s="731" t="s">
        <v>1165</v>
      </c>
      <c r="L833" s="734">
        <v>143</v>
      </c>
      <c r="M833" s="734">
        <v>220</v>
      </c>
      <c r="N833" s="735">
        <v>31460</v>
      </c>
    </row>
    <row r="834" spans="1:14" ht="14.45" customHeight="1" x14ac:dyDescent="0.2">
      <c r="A834" s="729" t="s">
        <v>586</v>
      </c>
      <c r="B834" s="730" t="s">
        <v>587</v>
      </c>
      <c r="C834" s="731" t="s">
        <v>611</v>
      </c>
      <c r="D834" s="732" t="s">
        <v>612</v>
      </c>
      <c r="E834" s="733">
        <v>50113001</v>
      </c>
      <c r="F834" s="732" t="s">
        <v>629</v>
      </c>
      <c r="G834" s="731" t="s">
        <v>630</v>
      </c>
      <c r="H834" s="731">
        <v>185812</v>
      </c>
      <c r="I834" s="731">
        <v>85812</v>
      </c>
      <c r="J834" s="731" t="s">
        <v>1170</v>
      </c>
      <c r="K834" s="731" t="s">
        <v>1171</v>
      </c>
      <c r="L834" s="734">
        <v>51.85</v>
      </c>
      <c r="M834" s="734">
        <v>14</v>
      </c>
      <c r="N834" s="735">
        <v>725.9</v>
      </c>
    </row>
    <row r="835" spans="1:14" ht="14.45" customHeight="1" x14ac:dyDescent="0.2">
      <c r="A835" s="729" t="s">
        <v>586</v>
      </c>
      <c r="B835" s="730" t="s">
        <v>587</v>
      </c>
      <c r="C835" s="731" t="s">
        <v>611</v>
      </c>
      <c r="D835" s="732" t="s">
        <v>612</v>
      </c>
      <c r="E835" s="733">
        <v>50113001</v>
      </c>
      <c r="F835" s="732" t="s">
        <v>629</v>
      </c>
      <c r="G835" s="731" t="s">
        <v>630</v>
      </c>
      <c r="H835" s="731">
        <v>231541</v>
      </c>
      <c r="I835" s="731">
        <v>231541</v>
      </c>
      <c r="J835" s="731" t="s">
        <v>652</v>
      </c>
      <c r="K835" s="731" t="s">
        <v>653</v>
      </c>
      <c r="L835" s="734">
        <v>80.69</v>
      </c>
      <c r="M835" s="734">
        <v>17</v>
      </c>
      <c r="N835" s="735">
        <v>1371.73</v>
      </c>
    </row>
    <row r="836" spans="1:14" ht="14.45" customHeight="1" x14ac:dyDescent="0.2">
      <c r="A836" s="729" t="s">
        <v>586</v>
      </c>
      <c r="B836" s="730" t="s">
        <v>587</v>
      </c>
      <c r="C836" s="731" t="s">
        <v>611</v>
      </c>
      <c r="D836" s="732" t="s">
        <v>612</v>
      </c>
      <c r="E836" s="733">
        <v>50113001</v>
      </c>
      <c r="F836" s="732" t="s">
        <v>629</v>
      </c>
      <c r="G836" s="731" t="s">
        <v>630</v>
      </c>
      <c r="H836" s="731">
        <v>225890</v>
      </c>
      <c r="I836" s="731">
        <v>225890</v>
      </c>
      <c r="J836" s="731" t="s">
        <v>1760</v>
      </c>
      <c r="K836" s="731" t="s">
        <v>1761</v>
      </c>
      <c r="L836" s="734">
        <v>729.62482758620695</v>
      </c>
      <c r="M836" s="734">
        <v>29</v>
      </c>
      <c r="N836" s="735">
        <v>21159.120000000003</v>
      </c>
    </row>
    <row r="837" spans="1:14" ht="14.45" customHeight="1" x14ac:dyDescent="0.2">
      <c r="A837" s="729" t="s">
        <v>586</v>
      </c>
      <c r="B837" s="730" t="s">
        <v>587</v>
      </c>
      <c r="C837" s="731" t="s">
        <v>611</v>
      </c>
      <c r="D837" s="732" t="s">
        <v>612</v>
      </c>
      <c r="E837" s="733">
        <v>50113001</v>
      </c>
      <c r="F837" s="732" t="s">
        <v>629</v>
      </c>
      <c r="G837" s="731" t="s">
        <v>630</v>
      </c>
      <c r="H837" s="731">
        <v>225889</v>
      </c>
      <c r="I837" s="731">
        <v>225889</v>
      </c>
      <c r="J837" s="731" t="s">
        <v>1762</v>
      </c>
      <c r="K837" s="731" t="s">
        <v>1763</v>
      </c>
      <c r="L837" s="734">
        <v>627.98470588235296</v>
      </c>
      <c r="M837" s="734">
        <v>17</v>
      </c>
      <c r="N837" s="735">
        <v>10675.74</v>
      </c>
    </row>
    <row r="838" spans="1:14" ht="14.45" customHeight="1" x14ac:dyDescent="0.2">
      <c r="A838" s="729" t="s">
        <v>586</v>
      </c>
      <c r="B838" s="730" t="s">
        <v>587</v>
      </c>
      <c r="C838" s="731" t="s">
        <v>611</v>
      </c>
      <c r="D838" s="732" t="s">
        <v>612</v>
      </c>
      <c r="E838" s="733">
        <v>50113001</v>
      </c>
      <c r="F838" s="732" t="s">
        <v>629</v>
      </c>
      <c r="G838" s="731" t="s">
        <v>630</v>
      </c>
      <c r="H838" s="731">
        <v>100502</v>
      </c>
      <c r="I838" s="731">
        <v>502</v>
      </c>
      <c r="J838" s="731" t="s">
        <v>654</v>
      </c>
      <c r="K838" s="731" t="s">
        <v>655</v>
      </c>
      <c r="L838" s="734">
        <v>268.41727686527287</v>
      </c>
      <c r="M838" s="734">
        <v>44</v>
      </c>
      <c r="N838" s="735">
        <v>11810.360182072005</v>
      </c>
    </row>
    <row r="839" spans="1:14" ht="14.45" customHeight="1" x14ac:dyDescent="0.2">
      <c r="A839" s="729" t="s">
        <v>586</v>
      </c>
      <c r="B839" s="730" t="s">
        <v>587</v>
      </c>
      <c r="C839" s="731" t="s">
        <v>611</v>
      </c>
      <c r="D839" s="732" t="s">
        <v>612</v>
      </c>
      <c r="E839" s="733">
        <v>50113001</v>
      </c>
      <c r="F839" s="732" t="s">
        <v>629</v>
      </c>
      <c r="G839" s="731" t="s">
        <v>656</v>
      </c>
      <c r="H839" s="731">
        <v>239964</v>
      </c>
      <c r="I839" s="731">
        <v>239964</v>
      </c>
      <c r="J839" s="731" t="s">
        <v>657</v>
      </c>
      <c r="K839" s="731" t="s">
        <v>1197</v>
      </c>
      <c r="L839" s="734">
        <v>82.61</v>
      </c>
      <c r="M839" s="734">
        <v>22</v>
      </c>
      <c r="N839" s="735">
        <v>1817.4199999999998</v>
      </c>
    </row>
    <row r="840" spans="1:14" ht="14.45" customHeight="1" x14ac:dyDescent="0.2">
      <c r="A840" s="729" t="s">
        <v>586</v>
      </c>
      <c r="B840" s="730" t="s">
        <v>587</v>
      </c>
      <c r="C840" s="731" t="s">
        <v>611</v>
      </c>
      <c r="D840" s="732" t="s">
        <v>612</v>
      </c>
      <c r="E840" s="733">
        <v>50113001</v>
      </c>
      <c r="F840" s="732" t="s">
        <v>629</v>
      </c>
      <c r="G840" s="731" t="s">
        <v>630</v>
      </c>
      <c r="H840" s="731">
        <v>226004</v>
      </c>
      <c r="I840" s="731">
        <v>226004</v>
      </c>
      <c r="J840" s="731" t="s">
        <v>1764</v>
      </c>
      <c r="K840" s="731" t="s">
        <v>1765</v>
      </c>
      <c r="L840" s="734">
        <v>388.98</v>
      </c>
      <c r="M840" s="734">
        <v>6</v>
      </c>
      <c r="N840" s="735">
        <v>2333.88</v>
      </c>
    </row>
    <row r="841" spans="1:14" ht="14.45" customHeight="1" x14ac:dyDescent="0.2">
      <c r="A841" s="729" t="s">
        <v>586</v>
      </c>
      <c r="B841" s="730" t="s">
        <v>587</v>
      </c>
      <c r="C841" s="731" t="s">
        <v>611</v>
      </c>
      <c r="D841" s="732" t="s">
        <v>612</v>
      </c>
      <c r="E841" s="733">
        <v>50113001</v>
      </c>
      <c r="F841" s="732" t="s">
        <v>629</v>
      </c>
      <c r="G841" s="731" t="s">
        <v>630</v>
      </c>
      <c r="H841" s="731">
        <v>226005</v>
      </c>
      <c r="I841" s="731">
        <v>226005</v>
      </c>
      <c r="J841" s="731" t="s">
        <v>1766</v>
      </c>
      <c r="K841" s="731" t="s">
        <v>1767</v>
      </c>
      <c r="L841" s="734">
        <v>648.59</v>
      </c>
      <c r="M841" s="734">
        <v>19</v>
      </c>
      <c r="N841" s="735">
        <v>12323.210000000001</v>
      </c>
    </row>
    <row r="842" spans="1:14" ht="14.45" customHeight="1" x14ac:dyDescent="0.2">
      <c r="A842" s="729" t="s">
        <v>586</v>
      </c>
      <c r="B842" s="730" t="s">
        <v>587</v>
      </c>
      <c r="C842" s="731" t="s">
        <v>611</v>
      </c>
      <c r="D842" s="732" t="s">
        <v>612</v>
      </c>
      <c r="E842" s="733">
        <v>50113001</v>
      </c>
      <c r="F842" s="732" t="s">
        <v>629</v>
      </c>
      <c r="G842" s="731" t="s">
        <v>630</v>
      </c>
      <c r="H842" s="731">
        <v>118656</v>
      </c>
      <c r="I842" s="731">
        <v>118656</v>
      </c>
      <c r="J842" s="731" t="s">
        <v>1769</v>
      </c>
      <c r="K842" s="731" t="s">
        <v>1770</v>
      </c>
      <c r="L842" s="734">
        <v>654.83000000000004</v>
      </c>
      <c r="M842" s="734">
        <v>12</v>
      </c>
      <c r="N842" s="735">
        <v>7857.9600000000009</v>
      </c>
    </row>
    <row r="843" spans="1:14" ht="14.45" customHeight="1" x14ac:dyDescent="0.2">
      <c r="A843" s="729" t="s">
        <v>586</v>
      </c>
      <c r="B843" s="730" t="s">
        <v>587</v>
      </c>
      <c r="C843" s="731" t="s">
        <v>611</v>
      </c>
      <c r="D843" s="732" t="s">
        <v>612</v>
      </c>
      <c r="E843" s="733">
        <v>50113001</v>
      </c>
      <c r="F843" s="732" t="s">
        <v>629</v>
      </c>
      <c r="G843" s="731" t="s">
        <v>630</v>
      </c>
      <c r="H843" s="731">
        <v>194763</v>
      </c>
      <c r="I843" s="731">
        <v>94763</v>
      </c>
      <c r="J843" s="731" t="s">
        <v>1222</v>
      </c>
      <c r="K843" s="731" t="s">
        <v>1223</v>
      </c>
      <c r="L843" s="734">
        <v>212.52</v>
      </c>
      <c r="M843" s="734">
        <v>22</v>
      </c>
      <c r="N843" s="735">
        <v>4675.4400000000005</v>
      </c>
    </row>
    <row r="844" spans="1:14" ht="14.45" customHeight="1" x14ac:dyDescent="0.2">
      <c r="A844" s="729" t="s">
        <v>586</v>
      </c>
      <c r="B844" s="730" t="s">
        <v>587</v>
      </c>
      <c r="C844" s="731" t="s">
        <v>611</v>
      </c>
      <c r="D844" s="732" t="s">
        <v>612</v>
      </c>
      <c r="E844" s="733">
        <v>50113001</v>
      </c>
      <c r="F844" s="732" t="s">
        <v>629</v>
      </c>
      <c r="G844" s="731" t="s">
        <v>630</v>
      </c>
      <c r="H844" s="731">
        <v>109414</v>
      </c>
      <c r="I844" s="731">
        <v>119687</v>
      </c>
      <c r="J844" s="731" t="s">
        <v>1800</v>
      </c>
      <c r="K844" s="731" t="s">
        <v>1801</v>
      </c>
      <c r="L844" s="734">
        <v>69.48</v>
      </c>
      <c r="M844" s="734">
        <v>1</v>
      </c>
      <c r="N844" s="735">
        <v>69.48</v>
      </c>
    </row>
    <row r="845" spans="1:14" ht="14.45" customHeight="1" x14ac:dyDescent="0.2">
      <c r="A845" s="729" t="s">
        <v>586</v>
      </c>
      <c r="B845" s="730" t="s">
        <v>587</v>
      </c>
      <c r="C845" s="731" t="s">
        <v>611</v>
      </c>
      <c r="D845" s="732" t="s">
        <v>612</v>
      </c>
      <c r="E845" s="733">
        <v>50113001</v>
      </c>
      <c r="F845" s="732" t="s">
        <v>629</v>
      </c>
      <c r="G845" s="731" t="s">
        <v>630</v>
      </c>
      <c r="H845" s="731">
        <v>230353</v>
      </c>
      <c r="I845" s="731">
        <v>230353</v>
      </c>
      <c r="J845" s="731" t="s">
        <v>1226</v>
      </c>
      <c r="K845" s="731" t="s">
        <v>1227</v>
      </c>
      <c r="L845" s="734">
        <v>1758.33</v>
      </c>
      <c r="M845" s="734">
        <v>1</v>
      </c>
      <c r="N845" s="735">
        <v>1758.33</v>
      </c>
    </row>
    <row r="846" spans="1:14" ht="14.45" customHeight="1" x14ac:dyDescent="0.2">
      <c r="A846" s="729" t="s">
        <v>586</v>
      </c>
      <c r="B846" s="730" t="s">
        <v>587</v>
      </c>
      <c r="C846" s="731" t="s">
        <v>611</v>
      </c>
      <c r="D846" s="732" t="s">
        <v>612</v>
      </c>
      <c r="E846" s="733">
        <v>50113001</v>
      </c>
      <c r="F846" s="732" t="s">
        <v>629</v>
      </c>
      <c r="G846" s="731" t="s">
        <v>630</v>
      </c>
      <c r="H846" s="731">
        <v>226003</v>
      </c>
      <c r="I846" s="731">
        <v>226003</v>
      </c>
      <c r="J846" s="731" t="s">
        <v>1233</v>
      </c>
      <c r="K846" s="731" t="s">
        <v>1235</v>
      </c>
      <c r="L846" s="734">
        <v>251.5</v>
      </c>
      <c r="M846" s="734">
        <v>7</v>
      </c>
      <c r="N846" s="735">
        <v>1760.5</v>
      </c>
    </row>
    <row r="847" spans="1:14" ht="14.45" customHeight="1" x14ac:dyDescent="0.2">
      <c r="A847" s="729" t="s">
        <v>586</v>
      </c>
      <c r="B847" s="730" t="s">
        <v>587</v>
      </c>
      <c r="C847" s="731" t="s">
        <v>611</v>
      </c>
      <c r="D847" s="732" t="s">
        <v>612</v>
      </c>
      <c r="E847" s="733">
        <v>50113001</v>
      </c>
      <c r="F847" s="732" t="s">
        <v>629</v>
      </c>
      <c r="G847" s="731" t="s">
        <v>630</v>
      </c>
      <c r="H847" s="731">
        <v>226002</v>
      </c>
      <c r="I847" s="731">
        <v>226002</v>
      </c>
      <c r="J847" s="731" t="s">
        <v>1233</v>
      </c>
      <c r="K847" s="731" t="s">
        <v>1234</v>
      </c>
      <c r="L847" s="734">
        <v>682.53</v>
      </c>
      <c r="M847" s="734">
        <v>10</v>
      </c>
      <c r="N847" s="735">
        <v>6825.3</v>
      </c>
    </row>
    <row r="848" spans="1:14" ht="14.45" customHeight="1" x14ac:dyDescent="0.2">
      <c r="A848" s="729" t="s">
        <v>586</v>
      </c>
      <c r="B848" s="730" t="s">
        <v>587</v>
      </c>
      <c r="C848" s="731" t="s">
        <v>611</v>
      </c>
      <c r="D848" s="732" t="s">
        <v>612</v>
      </c>
      <c r="E848" s="733">
        <v>50113001</v>
      </c>
      <c r="F848" s="732" t="s">
        <v>629</v>
      </c>
      <c r="G848" s="731" t="s">
        <v>656</v>
      </c>
      <c r="H848" s="731">
        <v>100536</v>
      </c>
      <c r="I848" s="731">
        <v>536</v>
      </c>
      <c r="J848" s="731" t="s">
        <v>1241</v>
      </c>
      <c r="K848" s="731" t="s">
        <v>634</v>
      </c>
      <c r="L848" s="734">
        <v>132.22434782608696</v>
      </c>
      <c r="M848" s="734">
        <v>115</v>
      </c>
      <c r="N848" s="735">
        <v>15205.800000000001</v>
      </c>
    </row>
    <row r="849" spans="1:14" ht="14.45" customHeight="1" x14ac:dyDescent="0.2">
      <c r="A849" s="729" t="s">
        <v>586</v>
      </c>
      <c r="B849" s="730" t="s">
        <v>587</v>
      </c>
      <c r="C849" s="731" t="s">
        <v>611</v>
      </c>
      <c r="D849" s="732" t="s">
        <v>612</v>
      </c>
      <c r="E849" s="733">
        <v>50113001</v>
      </c>
      <c r="F849" s="732" t="s">
        <v>629</v>
      </c>
      <c r="G849" s="731" t="s">
        <v>656</v>
      </c>
      <c r="H849" s="731">
        <v>107981</v>
      </c>
      <c r="I849" s="731">
        <v>7981</v>
      </c>
      <c r="J849" s="731" t="s">
        <v>659</v>
      </c>
      <c r="K849" s="731" t="s">
        <v>660</v>
      </c>
      <c r="L849" s="734">
        <v>41.751377245508991</v>
      </c>
      <c r="M849" s="734">
        <v>167</v>
      </c>
      <c r="N849" s="735">
        <v>6972.4800000000014</v>
      </c>
    </row>
    <row r="850" spans="1:14" ht="14.45" customHeight="1" x14ac:dyDescent="0.2">
      <c r="A850" s="729" t="s">
        <v>586</v>
      </c>
      <c r="B850" s="730" t="s">
        <v>587</v>
      </c>
      <c r="C850" s="731" t="s">
        <v>611</v>
      </c>
      <c r="D850" s="732" t="s">
        <v>612</v>
      </c>
      <c r="E850" s="733">
        <v>50113001</v>
      </c>
      <c r="F850" s="732" t="s">
        <v>629</v>
      </c>
      <c r="G850" s="731" t="s">
        <v>656</v>
      </c>
      <c r="H850" s="731">
        <v>187607</v>
      </c>
      <c r="I850" s="731">
        <v>187607</v>
      </c>
      <c r="J850" s="731" t="s">
        <v>1256</v>
      </c>
      <c r="K850" s="731" t="s">
        <v>1257</v>
      </c>
      <c r="L850" s="734">
        <v>273.89999999999998</v>
      </c>
      <c r="M850" s="734">
        <v>31</v>
      </c>
      <c r="N850" s="735">
        <v>8490.9</v>
      </c>
    </row>
    <row r="851" spans="1:14" ht="14.45" customHeight="1" x14ac:dyDescent="0.2">
      <c r="A851" s="729" t="s">
        <v>586</v>
      </c>
      <c r="B851" s="730" t="s">
        <v>587</v>
      </c>
      <c r="C851" s="731" t="s">
        <v>611</v>
      </c>
      <c r="D851" s="732" t="s">
        <v>612</v>
      </c>
      <c r="E851" s="733">
        <v>50113001</v>
      </c>
      <c r="F851" s="732" t="s">
        <v>629</v>
      </c>
      <c r="G851" s="731" t="s">
        <v>630</v>
      </c>
      <c r="H851" s="731">
        <v>100874</v>
      </c>
      <c r="I851" s="731">
        <v>874</v>
      </c>
      <c r="J851" s="731" t="s">
        <v>1258</v>
      </c>
      <c r="K851" s="731" t="s">
        <v>1259</v>
      </c>
      <c r="L851" s="734">
        <v>93.310000000000016</v>
      </c>
      <c r="M851" s="734">
        <v>64</v>
      </c>
      <c r="N851" s="735">
        <v>5971.8400000000011</v>
      </c>
    </row>
    <row r="852" spans="1:14" ht="14.45" customHeight="1" x14ac:dyDescent="0.2">
      <c r="A852" s="729" t="s">
        <v>586</v>
      </c>
      <c r="B852" s="730" t="s">
        <v>587</v>
      </c>
      <c r="C852" s="731" t="s">
        <v>611</v>
      </c>
      <c r="D852" s="732" t="s">
        <v>612</v>
      </c>
      <c r="E852" s="733">
        <v>50113001</v>
      </c>
      <c r="F852" s="732" t="s">
        <v>629</v>
      </c>
      <c r="G852" s="731" t="s">
        <v>630</v>
      </c>
      <c r="H852" s="731">
        <v>100876</v>
      </c>
      <c r="I852" s="731">
        <v>876</v>
      </c>
      <c r="J852" s="731" t="s">
        <v>1262</v>
      </c>
      <c r="K852" s="731" t="s">
        <v>1259</v>
      </c>
      <c r="L852" s="734">
        <v>85.51</v>
      </c>
      <c r="M852" s="734">
        <v>6</v>
      </c>
      <c r="N852" s="735">
        <v>513.06000000000006</v>
      </c>
    </row>
    <row r="853" spans="1:14" ht="14.45" customHeight="1" x14ac:dyDescent="0.2">
      <c r="A853" s="729" t="s">
        <v>586</v>
      </c>
      <c r="B853" s="730" t="s">
        <v>587</v>
      </c>
      <c r="C853" s="731" t="s">
        <v>611</v>
      </c>
      <c r="D853" s="732" t="s">
        <v>612</v>
      </c>
      <c r="E853" s="733">
        <v>50113001</v>
      </c>
      <c r="F853" s="732" t="s">
        <v>629</v>
      </c>
      <c r="G853" s="731" t="s">
        <v>630</v>
      </c>
      <c r="H853" s="731">
        <v>224053</v>
      </c>
      <c r="I853" s="731">
        <v>224053</v>
      </c>
      <c r="J853" s="731" t="s">
        <v>1274</v>
      </c>
      <c r="K853" s="731" t="s">
        <v>1275</v>
      </c>
      <c r="L853" s="734">
        <v>247.68499999999997</v>
      </c>
      <c r="M853" s="734">
        <v>8</v>
      </c>
      <c r="N853" s="735">
        <v>1981.4799999999998</v>
      </c>
    </row>
    <row r="854" spans="1:14" ht="14.45" customHeight="1" x14ac:dyDescent="0.2">
      <c r="A854" s="729" t="s">
        <v>586</v>
      </c>
      <c r="B854" s="730" t="s">
        <v>587</v>
      </c>
      <c r="C854" s="731" t="s">
        <v>611</v>
      </c>
      <c r="D854" s="732" t="s">
        <v>612</v>
      </c>
      <c r="E854" s="733">
        <v>50113001</v>
      </c>
      <c r="F854" s="732" t="s">
        <v>629</v>
      </c>
      <c r="G854" s="731" t="s">
        <v>656</v>
      </c>
      <c r="H854" s="731">
        <v>157871</v>
      </c>
      <c r="I854" s="731">
        <v>157871</v>
      </c>
      <c r="J854" s="731" t="s">
        <v>1773</v>
      </c>
      <c r="K854" s="731" t="s">
        <v>1774</v>
      </c>
      <c r="L854" s="734">
        <v>458.92571428571438</v>
      </c>
      <c r="M854" s="734">
        <v>7</v>
      </c>
      <c r="N854" s="735">
        <v>3212.4800000000005</v>
      </c>
    </row>
    <row r="855" spans="1:14" ht="14.45" customHeight="1" x14ac:dyDescent="0.2">
      <c r="A855" s="729" t="s">
        <v>586</v>
      </c>
      <c r="B855" s="730" t="s">
        <v>587</v>
      </c>
      <c r="C855" s="731" t="s">
        <v>611</v>
      </c>
      <c r="D855" s="732" t="s">
        <v>612</v>
      </c>
      <c r="E855" s="733">
        <v>50113001</v>
      </c>
      <c r="F855" s="732" t="s">
        <v>629</v>
      </c>
      <c r="G855" s="731" t="s">
        <v>630</v>
      </c>
      <c r="H855" s="731">
        <v>218375</v>
      </c>
      <c r="I855" s="731">
        <v>218375</v>
      </c>
      <c r="J855" s="731" t="s">
        <v>1282</v>
      </c>
      <c r="K855" s="731" t="s">
        <v>1283</v>
      </c>
      <c r="L855" s="734">
        <v>350.762</v>
      </c>
      <c r="M855" s="734">
        <v>5</v>
      </c>
      <c r="N855" s="735">
        <v>1753.81</v>
      </c>
    </row>
    <row r="856" spans="1:14" ht="14.45" customHeight="1" x14ac:dyDescent="0.2">
      <c r="A856" s="729" t="s">
        <v>586</v>
      </c>
      <c r="B856" s="730" t="s">
        <v>587</v>
      </c>
      <c r="C856" s="731" t="s">
        <v>611</v>
      </c>
      <c r="D856" s="732" t="s">
        <v>612</v>
      </c>
      <c r="E856" s="733">
        <v>50113001</v>
      </c>
      <c r="F856" s="732" t="s">
        <v>629</v>
      </c>
      <c r="G856" s="731" t="s">
        <v>630</v>
      </c>
      <c r="H856" s="731">
        <v>111671</v>
      </c>
      <c r="I856" s="731">
        <v>11671</v>
      </c>
      <c r="J856" s="731" t="s">
        <v>1288</v>
      </c>
      <c r="K856" s="731" t="s">
        <v>1007</v>
      </c>
      <c r="L856" s="734">
        <v>209</v>
      </c>
      <c r="M856" s="734">
        <v>107</v>
      </c>
      <c r="N856" s="735">
        <v>22363</v>
      </c>
    </row>
    <row r="857" spans="1:14" ht="14.45" customHeight="1" x14ac:dyDescent="0.2">
      <c r="A857" s="729" t="s">
        <v>586</v>
      </c>
      <c r="B857" s="730" t="s">
        <v>587</v>
      </c>
      <c r="C857" s="731" t="s">
        <v>611</v>
      </c>
      <c r="D857" s="732" t="s">
        <v>612</v>
      </c>
      <c r="E857" s="733">
        <v>50113001</v>
      </c>
      <c r="F857" s="732" t="s">
        <v>629</v>
      </c>
      <c r="G857" s="731" t="s">
        <v>656</v>
      </c>
      <c r="H857" s="731">
        <v>118167</v>
      </c>
      <c r="I857" s="731">
        <v>18167</v>
      </c>
      <c r="J857" s="731" t="s">
        <v>1304</v>
      </c>
      <c r="K857" s="731" t="s">
        <v>1307</v>
      </c>
      <c r="L857" s="734">
        <v>65.779999999999987</v>
      </c>
      <c r="M857" s="734">
        <v>720</v>
      </c>
      <c r="N857" s="735">
        <v>47361.599999999991</v>
      </c>
    </row>
    <row r="858" spans="1:14" ht="14.45" customHeight="1" x14ac:dyDescent="0.2">
      <c r="A858" s="729" t="s">
        <v>586</v>
      </c>
      <c r="B858" s="730" t="s">
        <v>587</v>
      </c>
      <c r="C858" s="731" t="s">
        <v>611</v>
      </c>
      <c r="D858" s="732" t="s">
        <v>612</v>
      </c>
      <c r="E858" s="733">
        <v>50113001</v>
      </c>
      <c r="F858" s="732" t="s">
        <v>629</v>
      </c>
      <c r="G858" s="731" t="s">
        <v>630</v>
      </c>
      <c r="H858" s="731">
        <v>849310</v>
      </c>
      <c r="I858" s="731">
        <v>126689</v>
      </c>
      <c r="J858" s="731" t="s">
        <v>1775</v>
      </c>
      <c r="K858" s="731" t="s">
        <v>1776</v>
      </c>
      <c r="L858" s="734">
        <v>232.23098888888885</v>
      </c>
      <c r="M858" s="734">
        <v>30</v>
      </c>
      <c r="N858" s="735">
        <v>6966.9296666666651</v>
      </c>
    </row>
    <row r="859" spans="1:14" ht="14.45" customHeight="1" x14ac:dyDescent="0.2">
      <c r="A859" s="729" t="s">
        <v>586</v>
      </c>
      <c r="B859" s="730" t="s">
        <v>587</v>
      </c>
      <c r="C859" s="731" t="s">
        <v>611</v>
      </c>
      <c r="D859" s="732" t="s">
        <v>612</v>
      </c>
      <c r="E859" s="733">
        <v>50113001</v>
      </c>
      <c r="F859" s="732" t="s">
        <v>629</v>
      </c>
      <c r="G859" s="731" t="s">
        <v>329</v>
      </c>
      <c r="H859" s="731">
        <v>235904</v>
      </c>
      <c r="I859" s="731">
        <v>235904</v>
      </c>
      <c r="J859" s="731" t="s">
        <v>1783</v>
      </c>
      <c r="K859" s="731" t="s">
        <v>1784</v>
      </c>
      <c r="L859" s="734">
        <v>990</v>
      </c>
      <c r="M859" s="734">
        <v>2</v>
      </c>
      <c r="N859" s="735">
        <v>1980</v>
      </c>
    </row>
    <row r="860" spans="1:14" ht="14.45" customHeight="1" x14ac:dyDescent="0.2">
      <c r="A860" s="729" t="s">
        <v>586</v>
      </c>
      <c r="B860" s="730" t="s">
        <v>587</v>
      </c>
      <c r="C860" s="731" t="s">
        <v>611</v>
      </c>
      <c r="D860" s="732" t="s">
        <v>612</v>
      </c>
      <c r="E860" s="733">
        <v>50113001</v>
      </c>
      <c r="F860" s="732" t="s">
        <v>629</v>
      </c>
      <c r="G860" s="731" t="s">
        <v>656</v>
      </c>
      <c r="H860" s="731">
        <v>226455</v>
      </c>
      <c r="I860" s="731">
        <v>226455</v>
      </c>
      <c r="J860" s="731" t="s">
        <v>1337</v>
      </c>
      <c r="K860" s="731" t="s">
        <v>1338</v>
      </c>
      <c r="L860" s="734">
        <v>495</v>
      </c>
      <c r="M860" s="734">
        <v>143</v>
      </c>
      <c r="N860" s="735">
        <v>70785</v>
      </c>
    </row>
    <row r="861" spans="1:14" ht="14.45" customHeight="1" x14ac:dyDescent="0.2">
      <c r="A861" s="729" t="s">
        <v>586</v>
      </c>
      <c r="B861" s="730" t="s">
        <v>587</v>
      </c>
      <c r="C861" s="731" t="s">
        <v>611</v>
      </c>
      <c r="D861" s="732" t="s">
        <v>612</v>
      </c>
      <c r="E861" s="733">
        <v>50113001</v>
      </c>
      <c r="F861" s="732" t="s">
        <v>629</v>
      </c>
      <c r="G861" s="731" t="s">
        <v>630</v>
      </c>
      <c r="H861" s="731">
        <v>208645</v>
      </c>
      <c r="I861" s="731">
        <v>208645</v>
      </c>
      <c r="J861" s="731" t="s">
        <v>1786</v>
      </c>
      <c r="K861" s="731" t="s">
        <v>1787</v>
      </c>
      <c r="L861" s="734">
        <v>76.200000000000031</v>
      </c>
      <c r="M861" s="734">
        <v>6</v>
      </c>
      <c r="N861" s="735">
        <v>457.20000000000016</v>
      </c>
    </row>
    <row r="862" spans="1:14" ht="14.45" customHeight="1" x14ac:dyDescent="0.2">
      <c r="A862" s="729" t="s">
        <v>586</v>
      </c>
      <c r="B862" s="730" t="s">
        <v>587</v>
      </c>
      <c r="C862" s="731" t="s">
        <v>611</v>
      </c>
      <c r="D862" s="732" t="s">
        <v>612</v>
      </c>
      <c r="E862" s="733">
        <v>50113001</v>
      </c>
      <c r="F862" s="732" t="s">
        <v>629</v>
      </c>
      <c r="G862" s="731" t="s">
        <v>656</v>
      </c>
      <c r="H862" s="731">
        <v>160320</v>
      </c>
      <c r="I862" s="731">
        <v>160320</v>
      </c>
      <c r="J862" s="731" t="s">
        <v>1788</v>
      </c>
      <c r="K862" s="731" t="s">
        <v>1789</v>
      </c>
      <c r="L862" s="734">
        <v>12196.8</v>
      </c>
      <c r="M862" s="734">
        <v>29.83</v>
      </c>
      <c r="N862" s="735">
        <v>363830.54399999994</v>
      </c>
    </row>
    <row r="863" spans="1:14" ht="14.45" customHeight="1" x14ac:dyDescent="0.2">
      <c r="A863" s="729" t="s">
        <v>586</v>
      </c>
      <c r="B863" s="730" t="s">
        <v>587</v>
      </c>
      <c r="C863" s="731" t="s">
        <v>611</v>
      </c>
      <c r="D863" s="732" t="s">
        <v>612</v>
      </c>
      <c r="E863" s="733">
        <v>50113001</v>
      </c>
      <c r="F863" s="732" t="s">
        <v>629</v>
      </c>
      <c r="G863" s="731" t="s">
        <v>630</v>
      </c>
      <c r="H863" s="731">
        <v>154269</v>
      </c>
      <c r="I863" s="731">
        <v>154269</v>
      </c>
      <c r="J863" s="731" t="s">
        <v>1793</v>
      </c>
      <c r="K863" s="731" t="s">
        <v>1794</v>
      </c>
      <c r="L863" s="734">
        <v>14558.875128340052</v>
      </c>
      <c r="M863" s="734">
        <v>12.986333333333333</v>
      </c>
      <c r="N863" s="735">
        <v>189066.40537500003</v>
      </c>
    </row>
    <row r="864" spans="1:14" ht="14.45" customHeight="1" x14ac:dyDescent="0.2">
      <c r="A864" s="729" t="s">
        <v>586</v>
      </c>
      <c r="B864" s="730" t="s">
        <v>587</v>
      </c>
      <c r="C864" s="731" t="s">
        <v>611</v>
      </c>
      <c r="D864" s="732" t="s">
        <v>612</v>
      </c>
      <c r="E864" s="733">
        <v>50113001</v>
      </c>
      <c r="F864" s="732" t="s">
        <v>629</v>
      </c>
      <c r="G864" s="731" t="s">
        <v>630</v>
      </c>
      <c r="H864" s="731">
        <v>216573</v>
      </c>
      <c r="I864" s="731">
        <v>216573</v>
      </c>
      <c r="J864" s="731" t="s">
        <v>1394</v>
      </c>
      <c r="K864" s="731" t="s">
        <v>1395</v>
      </c>
      <c r="L864" s="734">
        <v>72.189812205748396</v>
      </c>
      <c r="M864" s="734">
        <v>212</v>
      </c>
      <c r="N864" s="735">
        <v>15304.24018761866</v>
      </c>
    </row>
    <row r="865" spans="1:14" ht="14.45" customHeight="1" x14ac:dyDescent="0.2">
      <c r="A865" s="729" t="s">
        <v>586</v>
      </c>
      <c r="B865" s="730" t="s">
        <v>587</v>
      </c>
      <c r="C865" s="731" t="s">
        <v>611</v>
      </c>
      <c r="D865" s="732" t="s">
        <v>612</v>
      </c>
      <c r="E865" s="733">
        <v>50113001</v>
      </c>
      <c r="F865" s="732" t="s">
        <v>629</v>
      </c>
      <c r="G865" s="731" t="s">
        <v>630</v>
      </c>
      <c r="H865" s="731">
        <v>100610</v>
      </c>
      <c r="I865" s="731">
        <v>610</v>
      </c>
      <c r="J865" s="731" t="s">
        <v>1396</v>
      </c>
      <c r="K865" s="731" t="s">
        <v>1397</v>
      </c>
      <c r="L865" s="734">
        <v>72.420000000000016</v>
      </c>
      <c r="M865" s="734">
        <v>30</v>
      </c>
      <c r="N865" s="735">
        <v>2172.6000000000004</v>
      </c>
    </row>
    <row r="866" spans="1:14" ht="14.45" customHeight="1" x14ac:dyDescent="0.2">
      <c r="A866" s="729" t="s">
        <v>586</v>
      </c>
      <c r="B866" s="730" t="s">
        <v>587</v>
      </c>
      <c r="C866" s="731" t="s">
        <v>611</v>
      </c>
      <c r="D866" s="732" t="s">
        <v>612</v>
      </c>
      <c r="E866" s="733">
        <v>50113001</v>
      </c>
      <c r="F866" s="732" t="s">
        <v>629</v>
      </c>
      <c r="G866" s="731" t="s">
        <v>630</v>
      </c>
      <c r="H866" s="731">
        <v>100612</v>
      </c>
      <c r="I866" s="731">
        <v>612</v>
      </c>
      <c r="J866" s="731" t="s">
        <v>1398</v>
      </c>
      <c r="K866" s="731" t="s">
        <v>1399</v>
      </c>
      <c r="L866" s="734">
        <v>67.619617486338768</v>
      </c>
      <c r="M866" s="734">
        <v>183</v>
      </c>
      <c r="N866" s="735">
        <v>12374.389999999994</v>
      </c>
    </row>
    <row r="867" spans="1:14" ht="14.45" customHeight="1" x14ac:dyDescent="0.2">
      <c r="A867" s="729" t="s">
        <v>586</v>
      </c>
      <c r="B867" s="730" t="s">
        <v>587</v>
      </c>
      <c r="C867" s="731" t="s">
        <v>611</v>
      </c>
      <c r="D867" s="732" t="s">
        <v>612</v>
      </c>
      <c r="E867" s="733">
        <v>50113001</v>
      </c>
      <c r="F867" s="732" t="s">
        <v>629</v>
      </c>
      <c r="G867" s="731" t="s">
        <v>630</v>
      </c>
      <c r="H867" s="731">
        <v>171615</v>
      </c>
      <c r="I867" s="731">
        <v>171615</v>
      </c>
      <c r="J867" s="731" t="s">
        <v>1400</v>
      </c>
      <c r="K867" s="731" t="s">
        <v>1401</v>
      </c>
      <c r="L867" s="734">
        <v>188.36600000000001</v>
      </c>
      <c r="M867" s="734">
        <v>10</v>
      </c>
      <c r="N867" s="735">
        <v>1883.66</v>
      </c>
    </row>
    <row r="868" spans="1:14" ht="14.45" customHeight="1" x14ac:dyDescent="0.2">
      <c r="A868" s="729" t="s">
        <v>586</v>
      </c>
      <c r="B868" s="730" t="s">
        <v>587</v>
      </c>
      <c r="C868" s="731" t="s">
        <v>611</v>
      </c>
      <c r="D868" s="732" t="s">
        <v>612</v>
      </c>
      <c r="E868" s="733">
        <v>50113001</v>
      </c>
      <c r="F868" s="732" t="s">
        <v>629</v>
      </c>
      <c r="G868" s="731" t="s">
        <v>630</v>
      </c>
      <c r="H868" s="731">
        <v>171616</v>
      </c>
      <c r="I868" s="731">
        <v>171616</v>
      </c>
      <c r="J868" s="731" t="s">
        <v>1402</v>
      </c>
      <c r="K868" s="731" t="s">
        <v>1403</v>
      </c>
      <c r="L868" s="734">
        <v>223.23000000000002</v>
      </c>
      <c r="M868" s="734">
        <v>12</v>
      </c>
      <c r="N868" s="735">
        <v>2678.76</v>
      </c>
    </row>
    <row r="869" spans="1:14" ht="14.45" customHeight="1" x14ac:dyDescent="0.2">
      <c r="A869" s="729" t="s">
        <v>586</v>
      </c>
      <c r="B869" s="730" t="s">
        <v>587</v>
      </c>
      <c r="C869" s="731" t="s">
        <v>611</v>
      </c>
      <c r="D869" s="732" t="s">
        <v>612</v>
      </c>
      <c r="E869" s="733">
        <v>50113001</v>
      </c>
      <c r="F869" s="732" t="s">
        <v>629</v>
      </c>
      <c r="G869" s="731" t="s">
        <v>630</v>
      </c>
      <c r="H869" s="731">
        <v>216470</v>
      </c>
      <c r="I869" s="731">
        <v>216470</v>
      </c>
      <c r="J869" s="731" t="s">
        <v>1797</v>
      </c>
      <c r="K869" s="731" t="s">
        <v>1798</v>
      </c>
      <c r="L869" s="734">
        <v>67.600000000000009</v>
      </c>
      <c r="M869" s="734">
        <v>10</v>
      </c>
      <c r="N869" s="735">
        <v>676.00000000000011</v>
      </c>
    </row>
    <row r="870" spans="1:14" ht="14.45" customHeight="1" x14ac:dyDescent="0.2">
      <c r="A870" s="729" t="s">
        <v>586</v>
      </c>
      <c r="B870" s="730" t="s">
        <v>587</v>
      </c>
      <c r="C870" s="731" t="s">
        <v>611</v>
      </c>
      <c r="D870" s="732" t="s">
        <v>612</v>
      </c>
      <c r="E870" s="733">
        <v>50113001</v>
      </c>
      <c r="F870" s="732" t="s">
        <v>629</v>
      </c>
      <c r="G870" s="731" t="s">
        <v>630</v>
      </c>
      <c r="H870" s="731">
        <v>132090</v>
      </c>
      <c r="I870" s="731">
        <v>32090</v>
      </c>
      <c r="J870" s="731" t="s">
        <v>1802</v>
      </c>
      <c r="K870" s="731" t="s">
        <v>1803</v>
      </c>
      <c r="L870" s="734">
        <v>27.349999999999998</v>
      </c>
      <c r="M870" s="734">
        <v>14</v>
      </c>
      <c r="N870" s="735">
        <v>382.9</v>
      </c>
    </row>
    <row r="871" spans="1:14" ht="14.45" customHeight="1" x14ac:dyDescent="0.2">
      <c r="A871" s="729" t="s">
        <v>586</v>
      </c>
      <c r="B871" s="730" t="s">
        <v>587</v>
      </c>
      <c r="C871" s="731" t="s">
        <v>611</v>
      </c>
      <c r="D871" s="732" t="s">
        <v>612</v>
      </c>
      <c r="E871" s="733">
        <v>50113001</v>
      </c>
      <c r="F871" s="732" t="s">
        <v>629</v>
      </c>
      <c r="G871" s="731" t="s">
        <v>630</v>
      </c>
      <c r="H871" s="731">
        <v>201134</v>
      </c>
      <c r="I871" s="731">
        <v>201134</v>
      </c>
      <c r="J871" s="731" t="s">
        <v>1804</v>
      </c>
      <c r="K871" s="731" t="s">
        <v>1805</v>
      </c>
      <c r="L871" s="734">
        <v>68.480000000000018</v>
      </c>
      <c r="M871" s="734">
        <v>5</v>
      </c>
      <c r="N871" s="735">
        <v>342.40000000000009</v>
      </c>
    </row>
    <row r="872" spans="1:14" ht="14.45" customHeight="1" x14ac:dyDescent="0.2">
      <c r="A872" s="729" t="s">
        <v>586</v>
      </c>
      <c r="B872" s="730" t="s">
        <v>587</v>
      </c>
      <c r="C872" s="731" t="s">
        <v>611</v>
      </c>
      <c r="D872" s="732" t="s">
        <v>612</v>
      </c>
      <c r="E872" s="733">
        <v>50113001</v>
      </c>
      <c r="F872" s="732" t="s">
        <v>629</v>
      </c>
      <c r="G872" s="731" t="s">
        <v>630</v>
      </c>
      <c r="H872" s="731">
        <v>242203</v>
      </c>
      <c r="I872" s="731">
        <v>242203</v>
      </c>
      <c r="J872" s="731" t="s">
        <v>1432</v>
      </c>
      <c r="K872" s="731" t="s">
        <v>1433</v>
      </c>
      <c r="L872" s="734">
        <v>103.69510638297875</v>
      </c>
      <c r="M872" s="734">
        <v>47</v>
      </c>
      <c r="N872" s="735">
        <v>4873.670000000001</v>
      </c>
    </row>
    <row r="873" spans="1:14" ht="14.45" customHeight="1" x14ac:dyDescent="0.2">
      <c r="A873" s="729" t="s">
        <v>586</v>
      </c>
      <c r="B873" s="730" t="s">
        <v>587</v>
      </c>
      <c r="C873" s="731" t="s">
        <v>611</v>
      </c>
      <c r="D873" s="732" t="s">
        <v>612</v>
      </c>
      <c r="E873" s="733">
        <v>50113001</v>
      </c>
      <c r="F873" s="732" t="s">
        <v>629</v>
      </c>
      <c r="G873" s="731" t="s">
        <v>656</v>
      </c>
      <c r="H873" s="731">
        <v>231956</v>
      </c>
      <c r="I873" s="731">
        <v>231956</v>
      </c>
      <c r="J873" s="731" t="s">
        <v>1463</v>
      </c>
      <c r="K873" s="731" t="s">
        <v>1464</v>
      </c>
      <c r="L873" s="734">
        <v>49.76</v>
      </c>
      <c r="M873" s="734">
        <v>2</v>
      </c>
      <c r="N873" s="735">
        <v>99.52</v>
      </c>
    </row>
    <row r="874" spans="1:14" ht="14.45" customHeight="1" x14ac:dyDescent="0.2">
      <c r="A874" s="729" t="s">
        <v>586</v>
      </c>
      <c r="B874" s="730" t="s">
        <v>587</v>
      </c>
      <c r="C874" s="731" t="s">
        <v>611</v>
      </c>
      <c r="D874" s="732" t="s">
        <v>612</v>
      </c>
      <c r="E874" s="733">
        <v>50113001</v>
      </c>
      <c r="F874" s="732" t="s">
        <v>629</v>
      </c>
      <c r="G874" s="731" t="s">
        <v>630</v>
      </c>
      <c r="H874" s="731">
        <v>902074</v>
      </c>
      <c r="I874" s="731">
        <v>85278</v>
      </c>
      <c r="J874" s="731" t="s">
        <v>1799</v>
      </c>
      <c r="K874" s="731" t="s">
        <v>1008</v>
      </c>
      <c r="L874" s="734">
        <v>2909.0599999999995</v>
      </c>
      <c r="M874" s="734">
        <v>3</v>
      </c>
      <c r="N874" s="735">
        <v>8727.1799999999985</v>
      </c>
    </row>
    <row r="875" spans="1:14" ht="14.45" customHeight="1" x14ac:dyDescent="0.2">
      <c r="A875" s="729" t="s">
        <v>586</v>
      </c>
      <c r="B875" s="730" t="s">
        <v>587</v>
      </c>
      <c r="C875" s="731" t="s">
        <v>611</v>
      </c>
      <c r="D875" s="732" t="s">
        <v>612</v>
      </c>
      <c r="E875" s="733">
        <v>50113001</v>
      </c>
      <c r="F875" s="732" t="s">
        <v>629</v>
      </c>
      <c r="G875" s="731" t="s">
        <v>630</v>
      </c>
      <c r="H875" s="731">
        <v>843996</v>
      </c>
      <c r="I875" s="731">
        <v>100191</v>
      </c>
      <c r="J875" s="731" t="s">
        <v>1806</v>
      </c>
      <c r="K875" s="731" t="s">
        <v>1807</v>
      </c>
      <c r="L875" s="734">
        <v>3743.3</v>
      </c>
      <c r="M875" s="734">
        <v>4</v>
      </c>
      <c r="N875" s="735">
        <v>14973.2</v>
      </c>
    </row>
    <row r="876" spans="1:14" ht="14.45" customHeight="1" x14ac:dyDescent="0.2">
      <c r="A876" s="729" t="s">
        <v>586</v>
      </c>
      <c r="B876" s="730" t="s">
        <v>587</v>
      </c>
      <c r="C876" s="731" t="s">
        <v>614</v>
      </c>
      <c r="D876" s="732" t="s">
        <v>615</v>
      </c>
      <c r="E876" s="733">
        <v>50113001</v>
      </c>
      <c r="F876" s="732" t="s">
        <v>629</v>
      </c>
      <c r="G876" s="731" t="s">
        <v>630</v>
      </c>
      <c r="H876" s="731">
        <v>117166</v>
      </c>
      <c r="I876" s="731">
        <v>17166</v>
      </c>
      <c r="J876" s="731" t="s">
        <v>771</v>
      </c>
      <c r="K876" s="731" t="s">
        <v>772</v>
      </c>
      <c r="L876" s="734">
        <v>80.939999999999969</v>
      </c>
      <c r="M876" s="734">
        <v>5</v>
      </c>
      <c r="N876" s="735">
        <v>404.69999999999987</v>
      </c>
    </row>
    <row r="877" spans="1:14" ht="14.45" customHeight="1" x14ac:dyDescent="0.2">
      <c r="A877" s="729" t="s">
        <v>586</v>
      </c>
      <c r="B877" s="730" t="s">
        <v>587</v>
      </c>
      <c r="C877" s="731" t="s">
        <v>614</v>
      </c>
      <c r="D877" s="732" t="s">
        <v>615</v>
      </c>
      <c r="E877" s="733">
        <v>50113001</v>
      </c>
      <c r="F877" s="732" t="s">
        <v>629</v>
      </c>
      <c r="G877" s="731" t="s">
        <v>630</v>
      </c>
      <c r="H877" s="731">
        <v>102539</v>
      </c>
      <c r="I877" s="731">
        <v>2539</v>
      </c>
      <c r="J877" s="731" t="s">
        <v>1031</v>
      </c>
      <c r="K877" s="731" t="s">
        <v>1034</v>
      </c>
      <c r="L877" s="734">
        <v>47.22</v>
      </c>
      <c r="M877" s="734">
        <v>1</v>
      </c>
      <c r="N877" s="735">
        <v>47.22</v>
      </c>
    </row>
    <row r="878" spans="1:14" ht="14.45" customHeight="1" x14ac:dyDescent="0.2">
      <c r="A878" s="729" t="s">
        <v>586</v>
      </c>
      <c r="B878" s="730" t="s">
        <v>587</v>
      </c>
      <c r="C878" s="731" t="s">
        <v>617</v>
      </c>
      <c r="D878" s="732" t="s">
        <v>618</v>
      </c>
      <c r="E878" s="733">
        <v>50113001</v>
      </c>
      <c r="F878" s="732" t="s">
        <v>629</v>
      </c>
      <c r="G878" s="731" t="s">
        <v>630</v>
      </c>
      <c r="H878" s="731">
        <v>100362</v>
      </c>
      <c r="I878" s="731">
        <v>362</v>
      </c>
      <c r="J878" s="731" t="s">
        <v>633</v>
      </c>
      <c r="K878" s="731" t="s">
        <v>634</v>
      </c>
      <c r="L878" s="734">
        <v>72.86</v>
      </c>
      <c r="M878" s="734">
        <v>4</v>
      </c>
      <c r="N878" s="735">
        <v>291.44</v>
      </c>
    </row>
    <row r="879" spans="1:14" ht="14.45" customHeight="1" x14ac:dyDescent="0.2">
      <c r="A879" s="729" t="s">
        <v>586</v>
      </c>
      <c r="B879" s="730" t="s">
        <v>587</v>
      </c>
      <c r="C879" s="731" t="s">
        <v>617</v>
      </c>
      <c r="D879" s="732" t="s">
        <v>618</v>
      </c>
      <c r="E879" s="733">
        <v>50113001</v>
      </c>
      <c r="F879" s="732" t="s">
        <v>629</v>
      </c>
      <c r="G879" s="731" t="s">
        <v>630</v>
      </c>
      <c r="H879" s="731">
        <v>167547</v>
      </c>
      <c r="I879" s="731">
        <v>67547</v>
      </c>
      <c r="J879" s="731" t="s">
        <v>635</v>
      </c>
      <c r="K879" s="731" t="s">
        <v>636</v>
      </c>
      <c r="L879" s="734">
        <v>47.08</v>
      </c>
      <c r="M879" s="734">
        <v>2</v>
      </c>
      <c r="N879" s="735">
        <v>94.16</v>
      </c>
    </row>
    <row r="880" spans="1:14" ht="14.45" customHeight="1" x14ac:dyDescent="0.2">
      <c r="A880" s="729" t="s">
        <v>586</v>
      </c>
      <c r="B880" s="730" t="s">
        <v>587</v>
      </c>
      <c r="C880" s="731" t="s">
        <v>617</v>
      </c>
      <c r="D880" s="732" t="s">
        <v>618</v>
      </c>
      <c r="E880" s="733">
        <v>50113001</v>
      </c>
      <c r="F880" s="732" t="s">
        <v>629</v>
      </c>
      <c r="G880" s="731" t="s">
        <v>630</v>
      </c>
      <c r="H880" s="731">
        <v>845369</v>
      </c>
      <c r="I880" s="731">
        <v>107987</v>
      </c>
      <c r="J880" s="731" t="s">
        <v>715</v>
      </c>
      <c r="K880" s="731" t="s">
        <v>716</v>
      </c>
      <c r="L880" s="734">
        <v>120.58500000000001</v>
      </c>
      <c r="M880" s="734">
        <v>4</v>
      </c>
      <c r="N880" s="735">
        <v>482.34000000000003</v>
      </c>
    </row>
    <row r="881" spans="1:14" ht="14.45" customHeight="1" x14ac:dyDescent="0.2">
      <c r="A881" s="729" t="s">
        <v>586</v>
      </c>
      <c r="B881" s="730" t="s">
        <v>587</v>
      </c>
      <c r="C881" s="731" t="s">
        <v>617</v>
      </c>
      <c r="D881" s="732" t="s">
        <v>618</v>
      </c>
      <c r="E881" s="733">
        <v>50113001</v>
      </c>
      <c r="F881" s="732" t="s">
        <v>629</v>
      </c>
      <c r="G881" s="731" t="s">
        <v>630</v>
      </c>
      <c r="H881" s="731">
        <v>243863</v>
      </c>
      <c r="I881" s="731">
        <v>243863</v>
      </c>
      <c r="J881" s="731" t="s">
        <v>758</v>
      </c>
      <c r="K881" s="731" t="s">
        <v>760</v>
      </c>
      <c r="L881" s="734">
        <v>60.405000000000008</v>
      </c>
      <c r="M881" s="734">
        <v>4</v>
      </c>
      <c r="N881" s="735">
        <v>241.62000000000003</v>
      </c>
    </row>
    <row r="882" spans="1:14" ht="14.45" customHeight="1" x14ac:dyDescent="0.2">
      <c r="A882" s="729" t="s">
        <v>586</v>
      </c>
      <c r="B882" s="730" t="s">
        <v>587</v>
      </c>
      <c r="C882" s="731" t="s">
        <v>617</v>
      </c>
      <c r="D882" s="732" t="s">
        <v>618</v>
      </c>
      <c r="E882" s="733">
        <v>50113001</v>
      </c>
      <c r="F882" s="732" t="s">
        <v>629</v>
      </c>
      <c r="G882" s="731" t="s">
        <v>630</v>
      </c>
      <c r="H882" s="731">
        <v>243864</v>
      </c>
      <c r="I882" s="731">
        <v>243864</v>
      </c>
      <c r="J882" s="731" t="s">
        <v>758</v>
      </c>
      <c r="K882" s="731" t="s">
        <v>759</v>
      </c>
      <c r="L882" s="734">
        <v>68.935000000000002</v>
      </c>
      <c r="M882" s="734">
        <v>6</v>
      </c>
      <c r="N882" s="735">
        <v>413.61</v>
      </c>
    </row>
    <row r="883" spans="1:14" ht="14.45" customHeight="1" x14ac:dyDescent="0.2">
      <c r="A883" s="729" t="s">
        <v>586</v>
      </c>
      <c r="B883" s="730" t="s">
        <v>587</v>
      </c>
      <c r="C883" s="731" t="s">
        <v>617</v>
      </c>
      <c r="D883" s="732" t="s">
        <v>618</v>
      </c>
      <c r="E883" s="733">
        <v>50113001</v>
      </c>
      <c r="F883" s="732" t="s">
        <v>629</v>
      </c>
      <c r="G883" s="731" t="s">
        <v>630</v>
      </c>
      <c r="H883" s="731">
        <v>205021</v>
      </c>
      <c r="I883" s="731">
        <v>205021</v>
      </c>
      <c r="J883" s="731" t="s">
        <v>1731</v>
      </c>
      <c r="K883" s="731" t="s">
        <v>1732</v>
      </c>
      <c r="L883" s="734">
        <v>352</v>
      </c>
      <c r="M883" s="734">
        <v>21</v>
      </c>
      <c r="N883" s="735">
        <v>7392</v>
      </c>
    </row>
    <row r="884" spans="1:14" ht="14.45" customHeight="1" x14ac:dyDescent="0.2">
      <c r="A884" s="729" t="s">
        <v>586</v>
      </c>
      <c r="B884" s="730" t="s">
        <v>587</v>
      </c>
      <c r="C884" s="731" t="s">
        <v>617</v>
      </c>
      <c r="D884" s="732" t="s">
        <v>618</v>
      </c>
      <c r="E884" s="733">
        <v>50113001</v>
      </c>
      <c r="F884" s="732" t="s">
        <v>629</v>
      </c>
      <c r="G884" s="731" t="s">
        <v>630</v>
      </c>
      <c r="H884" s="731">
        <v>184090</v>
      </c>
      <c r="I884" s="731">
        <v>84090</v>
      </c>
      <c r="J884" s="731" t="s">
        <v>643</v>
      </c>
      <c r="K884" s="731" t="s">
        <v>644</v>
      </c>
      <c r="L884" s="734">
        <v>60.362222222222222</v>
      </c>
      <c r="M884" s="734">
        <v>9</v>
      </c>
      <c r="N884" s="735">
        <v>543.26</v>
      </c>
    </row>
    <row r="885" spans="1:14" ht="14.45" customHeight="1" x14ac:dyDescent="0.2">
      <c r="A885" s="729" t="s">
        <v>586</v>
      </c>
      <c r="B885" s="730" t="s">
        <v>587</v>
      </c>
      <c r="C885" s="731" t="s">
        <v>617</v>
      </c>
      <c r="D885" s="732" t="s">
        <v>618</v>
      </c>
      <c r="E885" s="733">
        <v>50113001</v>
      </c>
      <c r="F885" s="732" t="s">
        <v>629</v>
      </c>
      <c r="G885" s="731" t="s">
        <v>329</v>
      </c>
      <c r="H885" s="731">
        <v>168650</v>
      </c>
      <c r="I885" s="731">
        <v>168650</v>
      </c>
      <c r="J885" s="731" t="s">
        <v>1808</v>
      </c>
      <c r="K885" s="731" t="s">
        <v>1809</v>
      </c>
      <c r="L885" s="734">
        <v>2684.63</v>
      </c>
      <c r="M885" s="734">
        <v>2</v>
      </c>
      <c r="N885" s="735">
        <v>5369.26</v>
      </c>
    </row>
    <row r="886" spans="1:14" ht="14.45" customHeight="1" x14ac:dyDescent="0.2">
      <c r="A886" s="729" t="s">
        <v>586</v>
      </c>
      <c r="B886" s="730" t="s">
        <v>587</v>
      </c>
      <c r="C886" s="731" t="s">
        <v>617</v>
      </c>
      <c r="D886" s="732" t="s">
        <v>618</v>
      </c>
      <c r="E886" s="733">
        <v>50113001</v>
      </c>
      <c r="F886" s="732" t="s">
        <v>629</v>
      </c>
      <c r="G886" s="731" t="s">
        <v>630</v>
      </c>
      <c r="H886" s="731">
        <v>447</v>
      </c>
      <c r="I886" s="731">
        <v>447</v>
      </c>
      <c r="J886" s="731" t="s">
        <v>1744</v>
      </c>
      <c r="K886" s="731" t="s">
        <v>1745</v>
      </c>
      <c r="L886" s="734">
        <v>180.16</v>
      </c>
      <c r="M886" s="734">
        <v>2</v>
      </c>
      <c r="N886" s="735">
        <v>360.32</v>
      </c>
    </row>
    <row r="887" spans="1:14" ht="14.45" customHeight="1" x14ac:dyDescent="0.2">
      <c r="A887" s="729" t="s">
        <v>586</v>
      </c>
      <c r="B887" s="730" t="s">
        <v>587</v>
      </c>
      <c r="C887" s="731" t="s">
        <v>617</v>
      </c>
      <c r="D887" s="732" t="s">
        <v>618</v>
      </c>
      <c r="E887" s="733">
        <v>50113001</v>
      </c>
      <c r="F887" s="732" t="s">
        <v>629</v>
      </c>
      <c r="G887" s="731" t="s">
        <v>630</v>
      </c>
      <c r="H887" s="731">
        <v>221744</v>
      </c>
      <c r="I887" s="731">
        <v>221744</v>
      </c>
      <c r="J887" s="731" t="s">
        <v>1005</v>
      </c>
      <c r="K887" s="731" t="s">
        <v>1006</v>
      </c>
      <c r="L887" s="734">
        <v>33</v>
      </c>
      <c r="M887" s="734">
        <v>1</v>
      </c>
      <c r="N887" s="735">
        <v>33</v>
      </c>
    </row>
    <row r="888" spans="1:14" ht="14.45" customHeight="1" x14ac:dyDescent="0.2">
      <c r="A888" s="729" t="s">
        <v>586</v>
      </c>
      <c r="B888" s="730" t="s">
        <v>587</v>
      </c>
      <c r="C888" s="731" t="s">
        <v>617</v>
      </c>
      <c r="D888" s="732" t="s">
        <v>618</v>
      </c>
      <c r="E888" s="733">
        <v>50113001</v>
      </c>
      <c r="F888" s="732" t="s">
        <v>629</v>
      </c>
      <c r="G888" s="731" t="s">
        <v>630</v>
      </c>
      <c r="H888" s="731">
        <v>216572</v>
      </c>
      <c r="I888" s="731">
        <v>216572</v>
      </c>
      <c r="J888" s="731" t="s">
        <v>1049</v>
      </c>
      <c r="K888" s="731" t="s">
        <v>1050</v>
      </c>
      <c r="L888" s="734">
        <v>43.81426788195413</v>
      </c>
      <c r="M888" s="734">
        <v>15</v>
      </c>
      <c r="N888" s="735">
        <v>657.21401822931193</v>
      </c>
    </row>
    <row r="889" spans="1:14" ht="14.45" customHeight="1" x14ac:dyDescent="0.2">
      <c r="A889" s="729" t="s">
        <v>586</v>
      </c>
      <c r="B889" s="730" t="s">
        <v>587</v>
      </c>
      <c r="C889" s="731" t="s">
        <v>617</v>
      </c>
      <c r="D889" s="732" t="s">
        <v>618</v>
      </c>
      <c r="E889" s="733">
        <v>50113001</v>
      </c>
      <c r="F889" s="732" t="s">
        <v>629</v>
      </c>
      <c r="G889" s="731" t="s">
        <v>630</v>
      </c>
      <c r="H889" s="731">
        <v>51366</v>
      </c>
      <c r="I889" s="731">
        <v>51366</v>
      </c>
      <c r="J889" s="731" t="s">
        <v>1746</v>
      </c>
      <c r="K889" s="731" t="s">
        <v>1748</v>
      </c>
      <c r="L889" s="734">
        <v>171.6</v>
      </c>
      <c r="M889" s="734">
        <v>4</v>
      </c>
      <c r="N889" s="735">
        <v>686.4</v>
      </c>
    </row>
    <row r="890" spans="1:14" ht="14.45" customHeight="1" x14ac:dyDescent="0.2">
      <c r="A890" s="729" t="s">
        <v>586</v>
      </c>
      <c r="B890" s="730" t="s">
        <v>587</v>
      </c>
      <c r="C890" s="731" t="s">
        <v>617</v>
      </c>
      <c r="D890" s="732" t="s">
        <v>618</v>
      </c>
      <c r="E890" s="733">
        <v>50113001</v>
      </c>
      <c r="F890" s="732" t="s">
        <v>629</v>
      </c>
      <c r="G890" s="731" t="s">
        <v>630</v>
      </c>
      <c r="H890" s="731">
        <v>51367</v>
      </c>
      <c r="I890" s="731">
        <v>51367</v>
      </c>
      <c r="J890" s="731" t="s">
        <v>1746</v>
      </c>
      <c r="K890" s="731" t="s">
        <v>1747</v>
      </c>
      <c r="L890" s="734">
        <v>92.95</v>
      </c>
      <c r="M890" s="734">
        <v>3</v>
      </c>
      <c r="N890" s="735">
        <v>278.85000000000002</v>
      </c>
    </row>
    <row r="891" spans="1:14" ht="14.45" customHeight="1" x14ac:dyDescent="0.2">
      <c r="A891" s="729" t="s">
        <v>586</v>
      </c>
      <c r="B891" s="730" t="s">
        <v>587</v>
      </c>
      <c r="C891" s="731" t="s">
        <v>617</v>
      </c>
      <c r="D891" s="732" t="s">
        <v>618</v>
      </c>
      <c r="E891" s="733">
        <v>50113001</v>
      </c>
      <c r="F891" s="732" t="s">
        <v>629</v>
      </c>
      <c r="G891" s="731" t="s">
        <v>630</v>
      </c>
      <c r="H891" s="731">
        <v>193724</v>
      </c>
      <c r="I891" s="731">
        <v>93724</v>
      </c>
      <c r="J891" s="731" t="s">
        <v>1074</v>
      </c>
      <c r="K891" s="731" t="s">
        <v>1075</v>
      </c>
      <c r="L891" s="734">
        <v>68.240000000000009</v>
      </c>
      <c r="M891" s="734">
        <v>9</v>
      </c>
      <c r="N891" s="735">
        <v>614.16000000000008</v>
      </c>
    </row>
    <row r="892" spans="1:14" ht="14.45" customHeight="1" x14ac:dyDescent="0.2">
      <c r="A892" s="729" t="s">
        <v>586</v>
      </c>
      <c r="B892" s="730" t="s">
        <v>587</v>
      </c>
      <c r="C892" s="731" t="s">
        <v>617</v>
      </c>
      <c r="D892" s="732" t="s">
        <v>618</v>
      </c>
      <c r="E892" s="733">
        <v>50113001</v>
      </c>
      <c r="F892" s="732" t="s">
        <v>629</v>
      </c>
      <c r="G892" s="731" t="s">
        <v>630</v>
      </c>
      <c r="H892" s="731">
        <v>193723</v>
      </c>
      <c r="I892" s="731">
        <v>93723</v>
      </c>
      <c r="J892" s="731" t="s">
        <v>1076</v>
      </c>
      <c r="K892" s="731" t="s">
        <v>1077</v>
      </c>
      <c r="L892" s="734">
        <v>40.230000000000004</v>
      </c>
      <c r="M892" s="734">
        <v>4</v>
      </c>
      <c r="N892" s="735">
        <v>160.92000000000002</v>
      </c>
    </row>
    <row r="893" spans="1:14" ht="14.45" customHeight="1" x14ac:dyDescent="0.2">
      <c r="A893" s="729" t="s">
        <v>586</v>
      </c>
      <c r="B893" s="730" t="s">
        <v>587</v>
      </c>
      <c r="C893" s="731" t="s">
        <v>617</v>
      </c>
      <c r="D893" s="732" t="s">
        <v>618</v>
      </c>
      <c r="E893" s="733">
        <v>50113001</v>
      </c>
      <c r="F893" s="732" t="s">
        <v>629</v>
      </c>
      <c r="G893" s="731" t="s">
        <v>630</v>
      </c>
      <c r="H893" s="731">
        <v>134822</v>
      </c>
      <c r="I893" s="731">
        <v>134822</v>
      </c>
      <c r="J893" s="731" t="s">
        <v>1099</v>
      </c>
      <c r="K893" s="731" t="s">
        <v>1100</v>
      </c>
      <c r="L893" s="734">
        <v>207.56</v>
      </c>
      <c r="M893" s="734">
        <v>23</v>
      </c>
      <c r="N893" s="735">
        <v>4773.88</v>
      </c>
    </row>
    <row r="894" spans="1:14" ht="14.45" customHeight="1" x14ac:dyDescent="0.2">
      <c r="A894" s="729" t="s">
        <v>586</v>
      </c>
      <c r="B894" s="730" t="s">
        <v>587</v>
      </c>
      <c r="C894" s="731" t="s">
        <v>617</v>
      </c>
      <c r="D894" s="732" t="s">
        <v>618</v>
      </c>
      <c r="E894" s="733">
        <v>50113001</v>
      </c>
      <c r="F894" s="732" t="s">
        <v>629</v>
      </c>
      <c r="G894" s="731" t="s">
        <v>630</v>
      </c>
      <c r="H894" s="731">
        <v>995129</v>
      </c>
      <c r="I894" s="731">
        <v>0</v>
      </c>
      <c r="J894" s="731" t="s">
        <v>1759</v>
      </c>
      <c r="K894" s="731" t="s">
        <v>329</v>
      </c>
      <c r="L894" s="734">
        <v>55.23</v>
      </c>
      <c r="M894" s="734">
        <v>6</v>
      </c>
      <c r="N894" s="735">
        <v>331.38</v>
      </c>
    </row>
    <row r="895" spans="1:14" ht="14.45" customHeight="1" x14ac:dyDescent="0.2">
      <c r="A895" s="729" t="s">
        <v>586</v>
      </c>
      <c r="B895" s="730" t="s">
        <v>587</v>
      </c>
      <c r="C895" s="731" t="s">
        <v>617</v>
      </c>
      <c r="D895" s="732" t="s">
        <v>618</v>
      </c>
      <c r="E895" s="733">
        <v>50113001</v>
      </c>
      <c r="F895" s="732" t="s">
        <v>629</v>
      </c>
      <c r="G895" s="731" t="s">
        <v>656</v>
      </c>
      <c r="H895" s="731">
        <v>197125</v>
      </c>
      <c r="I895" s="731">
        <v>197125</v>
      </c>
      <c r="J895" s="731" t="s">
        <v>1164</v>
      </c>
      <c r="K895" s="731" t="s">
        <v>1165</v>
      </c>
      <c r="L895" s="734">
        <v>151.25</v>
      </c>
      <c r="M895" s="734">
        <v>36</v>
      </c>
      <c r="N895" s="735">
        <v>5445</v>
      </c>
    </row>
    <row r="896" spans="1:14" ht="14.45" customHeight="1" x14ac:dyDescent="0.2">
      <c r="A896" s="729" t="s">
        <v>586</v>
      </c>
      <c r="B896" s="730" t="s">
        <v>587</v>
      </c>
      <c r="C896" s="731" t="s">
        <v>617</v>
      </c>
      <c r="D896" s="732" t="s">
        <v>618</v>
      </c>
      <c r="E896" s="733">
        <v>50113001</v>
      </c>
      <c r="F896" s="732" t="s">
        <v>629</v>
      </c>
      <c r="G896" s="731" t="s">
        <v>630</v>
      </c>
      <c r="H896" s="731">
        <v>231541</v>
      </c>
      <c r="I896" s="731">
        <v>231541</v>
      </c>
      <c r="J896" s="731" t="s">
        <v>652</v>
      </c>
      <c r="K896" s="731" t="s">
        <v>653</v>
      </c>
      <c r="L896" s="734">
        <v>80.689999999999984</v>
      </c>
      <c r="M896" s="734">
        <v>1</v>
      </c>
      <c r="N896" s="735">
        <v>80.689999999999984</v>
      </c>
    </row>
    <row r="897" spans="1:14" ht="14.45" customHeight="1" x14ac:dyDescent="0.2">
      <c r="A897" s="729" t="s">
        <v>586</v>
      </c>
      <c r="B897" s="730" t="s">
        <v>587</v>
      </c>
      <c r="C897" s="731" t="s">
        <v>617</v>
      </c>
      <c r="D897" s="732" t="s">
        <v>618</v>
      </c>
      <c r="E897" s="733">
        <v>50113001</v>
      </c>
      <c r="F897" s="732" t="s">
        <v>629</v>
      </c>
      <c r="G897" s="731" t="s">
        <v>630</v>
      </c>
      <c r="H897" s="731">
        <v>118656</v>
      </c>
      <c r="I897" s="731">
        <v>118656</v>
      </c>
      <c r="J897" s="731" t="s">
        <v>1769</v>
      </c>
      <c r="K897" s="731" t="s">
        <v>1770</v>
      </c>
      <c r="L897" s="734">
        <v>654.83000000000004</v>
      </c>
      <c r="M897" s="734">
        <v>32</v>
      </c>
      <c r="N897" s="735">
        <v>20954.560000000001</v>
      </c>
    </row>
    <row r="898" spans="1:14" ht="14.45" customHeight="1" x14ac:dyDescent="0.2">
      <c r="A898" s="729" t="s">
        <v>586</v>
      </c>
      <c r="B898" s="730" t="s">
        <v>587</v>
      </c>
      <c r="C898" s="731" t="s">
        <v>617</v>
      </c>
      <c r="D898" s="732" t="s">
        <v>618</v>
      </c>
      <c r="E898" s="733">
        <v>50113001</v>
      </c>
      <c r="F898" s="732" t="s">
        <v>629</v>
      </c>
      <c r="G898" s="731" t="s">
        <v>630</v>
      </c>
      <c r="H898" s="731">
        <v>194763</v>
      </c>
      <c r="I898" s="731">
        <v>94763</v>
      </c>
      <c r="J898" s="731" t="s">
        <v>1222</v>
      </c>
      <c r="K898" s="731" t="s">
        <v>1223</v>
      </c>
      <c r="L898" s="734">
        <v>212.52000000000004</v>
      </c>
      <c r="M898" s="734">
        <v>2</v>
      </c>
      <c r="N898" s="735">
        <v>425.04000000000008</v>
      </c>
    </row>
    <row r="899" spans="1:14" ht="14.45" customHeight="1" x14ac:dyDescent="0.2">
      <c r="A899" s="729" t="s">
        <v>586</v>
      </c>
      <c r="B899" s="730" t="s">
        <v>587</v>
      </c>
      <c r="C899" s="731" t="s">
        <v>617</v>
      </c>
      <c r="D899" s="732" t="s">
        <v>618</v>
      </c>
      <c r="E899" s="733">
        <v>50113001</v>
      </c>
      <c r="F899" s="732" t="s">
        <v>629</v>
      </c>
      <c r="G899" s="731" t="s">
        <v>630</v>
      </c>
      <c r="H899" s="731">
        <v>119686</v>
      </c>
      <c r="I899" s="731">
        <v>119686</v>
      </c>
      <c r="J899" s="731" t="s">
        <v>1810</v>
      </c>
      <c r="K899" s="731" t="s">
        <v>1811</v>
      </c>
      <c r="L899" s="734">
        <v>74.98833333333333</v>
      </c>
      <c r="M899" s="734">
        <v>6</v>
      </c>
      <c r="N899" s="735">
        <v>449.92999999999995</v>
      </c>
    </row>
    <row r="900" spans="1:14" ht="14.45" customHeight="1" x14ac:dyDescent="0.2">
      <c r="A900" s="729" t="s">
        <v>586</v>
      </c>
      <c r="B900" s="730" t="s">
        <v>587</v>
      </c>
      <c r="C900" s="731" t="s">
        <v>617</v>
      </c>
      <c r="D900" s="732" t="s">
        <v>618</v>
      </c>
      <c r="E900" s="733">
        <v>50113001</v>
      </c>
      <c r="F900" s="732" t="s">
        <v>629</v>
      </c>
      <c r="G900" s="731" t="s">
        <v>630</v>
      </c>
      <c r="H900" s="731">
        <v>109414</v>
      </c>
      <c r="I900" s="731">
        <v>119687</v>
      </c>
      <c r="J900" s="731" t="s">
        <v>1800</v>
      </c>
      <c r="K900" s="731" t="s">
        <v>1801</v>
      </c>
      <c r="L900" s="734">
        <v>69.48</v>
      </c>
      <c r="M900" s="734">
        <v>2</v>
      </c>
      <c r="N900" s="735">
        <v>138.96</v>
      </c>
    </row>
    <row r="901" spans="1:14" ht="14.45" customHeight="1" x14ac:dyDescent="0.2">
      <c r="A901" s="729" t="s">
        <v>586</v>
      </c>
      <c r="B901" s="730" t="s">
        <v>587</v>
      </c>
      <c r="C901" s="731" t="s">
        <v>617</v>
      </c>
      <c r="D901" s="732" t="s">
        <v>618</v>
      </c>
      <c r="E901" s="733">
        <v>50113001</v>
      </c>
      <c r="F901" s="732" t="s">
        <v>629</v>
      </c>
      <c r="G901" s="731" t="s">
        <v>630</v>
      </c>
      <c r="H901" s="731">
        <v>230353</v>
      </c>
      <c r="I901" s="731">
        <v>230353</v>
      </c>
      <c r="J901" s="731" t="s">
        <v>1226</v>
      </c>
      <c r="K901" s="731" t="s">
        <v>1227</v>
      </c>
      <c r="L901" s="734">
        <v>1758.33</v>
      </c>
      <c r="M901" s="734">
        <v>1</v>
      </c>
      <c r="N901" s="735">
        <v>1758.33</v>
      </c>
    </row>
    <row r="902" spans="1:14" ht="14.45" customHeight="1" x14ac:dyDescent="0.2">
      <c r="A902" s="729" t="s">
        <v>586</v>
      </c>
      <c r="B902" s="730" t="s">
        <v>587</v>
      </c>
      <c r="C902" s="731" t="s">
        <v>617</v>
      </c>
      <c r="D902" s="732" t="s">
        <v>618</v>
      </c>
      <c r="E902" s="733">
        <v>50113001</v>
      </c>
      <c r="F902" s="732" t="s">
        <v>629</v>
      </c>
      <c r="G902" s="731" t="s">
        <v>656</v>
      </c>
      <c r="H902" s="731">
        <v>100536</v>
      </c>
      <c r="I902" s="731">
        <v>536</v>
      </c>
      <c r="J902" s="731" t="s">
        <v>1241</v>
      </c>
      <c r="K902" s="731" t="s">
        <v>634</v>
      </c>
      <c r="L902" s="734">
        <v>140.12</v>
      </c>
      <c r="M902" s="734">
        <v>2</v>
      </c>
      <c r="N902" s="735">
        <v>280.24</v>
      </c>
    </row>
    <row r="903" spans="1:14" ht="14.45" customHeight="1" x14ac:dyDescent="0.2">
      <c r="A903" s="729" t="s">
        <v>586</v>
      </c>
      <c r="B903" s="730" t="s">
        <v>587</v>
      </c>
      <c r="C903" s="731" t="s">
        <v>617</v>
      </c>
      <c r="D903" s="732" t="s">
        <v>618</v>
      </c>
      <c r="E903" s="733">
        <v>50113001</v>
      </c>
      <c r="F903" s="732" t="s">
        <v>629</v>
      </c>
      <c r="G903" s="731" t="s">
        <v>656</v>
      </c>
      <c r="H903" s="731">
        <v>107981</v>
      </c>
      <c r="I903" s="731">
        <v>7981</v>
      </c>
      <c r="J903" s="731" t="s">
        <v>659</v>
      </c>
      <c r="K903" s="731" t="s">
        <v>660</v>
      </c>
      <c r="L903" s="734">
        <v>41.88000000000001</v>
      </c>
      <c r="M903" s="734">
        <v>9</v>
      </c>
      <c r="N903" s="735">
        <v>376.92000000000007</v>
      </c>
    </row>
    <row r="904" spans="1:14" ht="14.45" customHeight="1" x14ac:dyDescent="0.2">
      <c r="A904" s="729" t="s">
        <v>586</v>
      </c>
      <c r="B904" s="730" t="s">
        <v>587</v>
      </c>
      <c r="C904" s="731" t="s">
        <v>617</v>
      </c>
      <c r="D904" s="732" t="s">
        <v>618</v>
      </c>
      <c r="E904" s="733">
        <v>50113001</v>
      </c>
      <c r="F904" s="732" t="s">
        <v>629</v>
      </c>
      <c r="G904" s="731" t="s">
        <v>630</v>
      </c>
      <c r="H904" s="731">
        <v>241119</v>
      </c>
      <c r="I904" s="731">
        <v>241119</v>
      </c>
      <c r="J904" s="731" t="s">
        <v>1812</v>
      </c>
      <c r="K904" s="731" t="s">
        <v>1813</v>
      </c>
      <c r="L904" s="734">
        <v>55.41666666666665</v>
      </c>
      <c r="M904" s="734">
        <v>3</v>
      </c>
      <c r="N904" s="735">
        <v>166.24999999999994</v>
      </c>
    </row>
    <row r="905" spans="1:14" ht="14.45" customHeight="1" x14ac:dyDescent="0.2">
      <c r="A905" s="729" t="s">
        <v>586</v>
      </c>
      <c r="B905" s="730" t="s">
        <v>587</v>
      </c>
      <c r="C905" s="731" t="s">
        <v>617</v>
      </c>
      <c r="D905" s="732" t="s">
        <v>618</v>
      </c>
      <c r="E905" s="733">
        <v>50113001</v>
      </c>
      <c r="F905" s="732" t="s">
        <v>629</v>
      </c>
      <c r="G905" s="731" t="s">
        <v>630</v>
      </c>
      <c r="H905" s="731">
        <v>100874</v>
      </c>
      <c r="I905" s="731">
        <v>874</v>
      </c>
      <c r="J905" s="731" t="s">
        <v>1258</v>
      </c>
      <c r="K905" s="731" t="s">
        <v>1259</v>
      </c>
      <c r="L905" s="734">
        <v>90.440000325608025</v>
      </c>
      <c r="M905" s="734">
        <v>6</v>
      </c>
      <c r="N905" s="735">
        <v>542.64000195364815</v>
      </c>
    </row>
    <row r="906" spans="1:14" ht="14.45" customHeight="1" x14ac:dyDescent="0.2">
      <c r="A906" s="729" t="s">
        <v>586</v>
      </c>
      <c r="B906" s="730" t="s">
        <v>587</v>
      </c>
      <c r="C906" s="731" t="s">
        <v>617</v>
      </c>
      <c r="D906" s="732" t="s">
        <v>618</v>
      </c>
      <c r="E906" s="733">
        <v>50113001</v>
      </c>
      <c r="F906" s="732" t="s">
        <v>629</v>
      </c>
      <c r="G906" s="731" t="s">
        <v>630</v>
      </c>
      <c r="H906" s="731">
        <v>224053</v>
      </c>
      <c r="I906" s="731">
        <v>224053</v>
      </c>
      <c r="J906" s="731" t="s">
        <v>1274</v>
      </c>
      <c r="K906" s="731" t="s">
        <v>1275</v>
      </c>
      <c r="L906" s="734">
        <v>247.08</v>
      </c>
      <c r="M906" s="734">
        <v>1</v>
      </c>
      <c r="N906" s="735">
        <v>247.08</v>
      </c>
    </row>
    <row r="907" spans="1:14" ht="14.45" customHeight="1" x14ac:dyDescent="0.2">
      <c r="A907" s="729" t="s">
        <v>586</v>
      </c>
      <c r="B907" s="730" t="s">
        <v>587</v>
      </c>
      <c r="C907" s="731" t="s">
        <v>617</v>
      </c>
      <c r="D907" s="732" t="s">
        <v>618</v>
      </c>
      <c r="E907" s="733">
        <v>50113001</v>
      </c>
      <c r="F907" s="732" t="s">
        <v>629</v>
      </c>
      <c r="G907" s="731" t="s">
        <v>656</v>
      </c>
      <c r="H907" s="731">
        <v>157871</v>
      </c>
      <c r="I907" s="731">
        <v>157871</v>
      </c>
      <c r="J907" s="731" t="s">
        <v>1773</v>
      </c>
      <c r="K907" s="731" t="s">
        <v>1774</v>
      </c>
      <c r="L907" s="734">
        <v>503.87999999999994</v>
      </c>
      <c r="M907" s="734">
        <v>3</v>
      </c>
      <c r="N907" s="735">
        <v>1511.6399999999999</v>
      </c>
    </row>
    <row r="908" spans="1:14" ht="14.45" customHeight="1" x14ac:dyDescent="0.2">
      <c r="A908" s="729" t="s">
        <v>586</v>
      </c>
      <c r="B908" s="730" t="s">
        <v>587</v>
      </c>
      <c r="C908" s="731" t="s">
        <v>617</v>
      </c>
      <c r="D908" s="732" t="s">
        <v>618</v>
      </c>
      <c r="E908" s="733">
        <v>50113001</v>
      </c>
      <c r="F908" s="732" t="s">
        <v>629</v>
      </c>
      <c r="G908" s="731" t="s">
        <v>630</v>
      </c>
      <c r="H908" s="731">
        <v>226693</v>
      </c>
      <c r="I908" s="731">
        <v>226693</v>
      </c>
      <c r="J908" s="731" t="s">
        <v>1814</v>
      </c>
      <c r="K908" s="731" t="s">
        <v>1815</v>
      </c>
      <c r="L908" s="734">
        <v>22.070000000000004</v>
      </c>
      <c r="M908" s="734">
        <v>3</v>
      </c>
      <c r="N908" s="735">
        <v>66.210000000000008</v>
      </c>
    </row>
    <row r="909" spans="1:14" ht="14.45" customHeight="1" x14ac:dyDescent="0.2">
      <c r="A909" s="729" t="s">
        <v>586</v>
      </c>
      <c r="B909" s="730" t="s">
        <v>587</v>
      </c>
      <c r="C909" s="731" t="s">
        <v>617</v>
      </c>
      <c r="D909" s="732" t="s">
        <v>618</v>
      </c>
      <c r="E909" s="733">
        <v>50113001</v>
      </c>
      <c r="F909" s="732" t="s">
        <v>629</v>
      </c>
      <c r="G909" s="731" t="s">
        <v>630</v>
      </c>
      <c r="H909" s="731">
        <v>226434</v>
      </c>
      <c r="I909" s="731">
        <v>226434</v>
      </c>
      <c r="J909" s="731" t="s">
        <v>1278</v>
      </c>
      <c r="K909" s="731" t="s">
        <v>1279</v>
      </c>
      <c r="L909" s="734">
        <v>36.420000000000016</v>
      </c>
      <c r="M909" s="734">
        <v>2</v>
      </c>
      <c r="N909" s="735">
        <v>72.840000000000032</v>
      </c>
    </row>
    <row r="910" spans="1:14" ht="14.45" customHeight="1" x14ac:dyDescent="0.2">
      <c r="A910" s="729" t="s">
        <v>586</v>
      </c>
      <c r="B910" s="730" t="s">
        <v>587</v>
      </c>
      <c r="C910" s="731" t="s">
        <v>617</v>
      </c>
      <c r="D910" s="732" t="s">
        <v>618</v>
      </c>
      <c r="E910" s="733">
        <v>50113001</v>
      </c>
      <c r="F910" s="732" t="s">
        <v>629</v>
      </c>
      <c r="G910" s="731" t="s">
        <v>656</v>
      </c>
      <c r="H910" s="731">
        <v>118175</v>
      </c>
      <c r="I910" s="731">
        <v>18175</v>
      </c>
      <c r="J910" s="731" t="s">
        <v>1304</v>
      </c>
      <c r="K910" s="731" t="s">
        <v>1306</v>
      </c>
      <c r="L910" s="734">
        <v>627</v>
      </c>
      <c r="M910" s="734">
        <v>2</v>
      </c>
      <c r="N910" s="735">
        <v>1254</v>
      </c>
    </row>
    <row r="911" spans="1:14" ht="14.45" customHeight="1" x14ac:dyDescent="0.2">
      <c r="A911" s="729" t="s">
        <v>586</v>
      </c>
      <c r="B911" s="730" t="s">
        <v>587</v>
      </c>
      <c r="C911" s="731" t="s">
        <v>617</v>
      </c>
      <c r="D911" s="732" t="s">
        <v>618</v>
      </c>
      <c r="E911" s="733">
        <v>50113001</v>
      </c>
      <c r="F911" s="732" t="s">
        <v>629</v>
      </c>
      <c r="G911" s="731" t="s">
        <v>656</v>
      </c>
      <c r="H911" s="731">
        <v>118167</v>
      </c>
      <c r="I911" s="731">
        <v>18167</v>
      </c>
      <c r="J911" s="731" t="s">
        <v>1304</v>
      </c>
      <c r="K911" s="731" t="s">
        <v>1307</v>
      </c>
      <c r="L911" s="734">
        <v>65.78</v>
      </c>
      <c r="M911" s="734">
        <v>31</v>
      </c>
      <c r="N911" s="735">
        <v>2039.1799999999998</v>
      </c>
    </row>
    <row r="912" spans="1:14" ht="14.45" customHeight="1" x14ac:dyDescent="0.2">
      <c r="A912" s="729" t="s">
        <v>586</v>
      </c>
      <c r="B912" s="730" t="s">
        <v>587</v>
      </c>
      <c r="C912" s="731" t="s">
        <v>617</v>
      </c>
      <c r="D912" s="732" t="s">
        <v>618</v>
      </c>
      <c r="E912" s="733">
        <v>50113001</v>
      </c>
      <c r="F912" s="732" t="s">
        <v>629</v>
      </c>
      <c r="G912" s="731" t="s">
        <v>630</v>
      </c>
      <c r="H912" s="731">
        <v>849310</v>
      </c>
      <c r="I912" s="731">
        <v>126689</v>
      </c>
      <c r="J912" s="731" t="s">
        <v>1775</v>
      </c>
      <c r="K912" s="731" t="s">
        <v>1776</v>
      </c>
      <c r="L912" s="734">
        <v>232.22999999999996</v>
      </c>
      <c r="M912" s="734">
        <v>5</v>
      </c>
      <c r="N912" s="735">
        <v>1161.1499999999999</v>
      </c>
    </row>
    <row r="913" spans="1:14" ht="14.45" customHeight="1" x14ac:dyDescent="0.2">
      <c r="A913" s="729" t="s">
        <v>586</v>
      </c>
      <c r="B913" s="730" t="s">
        <v>587</v>
      </c>
      <c r="C913" s="731" t="s">
        <v>617</v>
      </c>
      <c r="D913" s="732" t="s">
        <v>618</v>
      </c>
      <c r="E913" s="733">
        <v>50113001</v>
      </c>
      <c r="F913" s="732" t="s">
        <v>629</v>
      </c>
      <c r="G913" s="731" t="s">
        <v>630</v>
      </c>
      <c r="H913" s="731">
        <v>200240</v>
      </c>
      <c r="I913" s="731">
        <v>200240</v>
      </c>
      <c r="J913" s="731" t="s">
        <v>1816</v>
      </c>
      <c r="K913" s="731" t="s">
        <v>1817</v>
      </c>
      <c r="L913" s="734">
        <v>2580.349999999999</v>
      </c>
      <c r="M913" s="734">
        <v>24</v>
      </c>
      <c r="N913" s="735">
        <v>61928.39999999998</v>
      </c>
    </row>
    <row r="914" spans="1:14" ht="14.45" customHeight="1" x14ac:dyDescent="0.2">
      <c r="A914" s="729" t="s">
        <v>586</v>
      </c>
      <c r="B914" s="730" t="s">
        <v>587</v>
      </c>
      <c r="C914" s="731" t="s">
        <v>617</v>
      </c>
      <c r="D914" s="732" t="s">
        <v>618</v>
      </c>
      <c r="E914" s="733">
        <v>50113001</v>
      </c>
      <c r="F914" s="732" t="s">
        <v>629</v>
      </c>
      <c r="G914" s="731" t="s">
        <v>630</v>
      </c>
      <c r="H914" s="731">
        <v>100610</v>
      </c>
      <c r="I914" s="731">
        <v>610</v>
      </c>
      <c r="J914" s="731" t="s">
        <v>1396</v>
      </c>
      <c r="K914" s="731" t="s">
        <v>1397</v>
      </c>
      <c r="L914" s="734">
        <v>72.420000000000016</v>
      </c>
      <c r="M914" s="734">
        <v>7</v>
      </c>
      <c r="N914" s="735">
        <v>506.94000000000011</v>
      </c>
    </row>
    <row r="915" spans="1:14" ht="14.45" customHeight="1" thickBot="1" x14ac:dyDescent="0.25">
      <c r="A915" s="736" t="s">
        <v>586</v>
      </c>
      <c r="B915" s="737" t="s">
        <v>587</v>
      </c>
      <c r="C915" s="738" t="s">
        <v>617</v>
      </c>
      <c r="D915" s="739" t="s">
        <v>618</v>
      </c>
      <c r="E915" s="740">
        <v>50113001</v>
      </c>
      <c r="F915" s="739" t="s">
        <v>629</v>
      </c>
      <c r="G915" s="738" t="s">
        <v>656</v>
      </c>
      <c r="H915" s="738">
        <v>231956</v>
      </c>
      <c r="I915" s="738">
        <v>231956</v>
      </c>
      <c r="J915" s="738" t="s">
        <v>1463</v>
      </c>
      <c r="K915" s="738" t="s">
        <v>1464</v>
      </c>
      <c r="L915" s="741">
        <v>49.759999999999991</v>
      </c>
      <c r="M915" s="741">
        <v>2</v>
      </c>
      <c r="N915" s="742">
        <v>99.519999999999982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4A39C2F-B7EE-4D99-A310-972C6156ACA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1818</v>
      </c>
      <c r="B5" s="727">
        <v>741484.478</v>
      </c>
      <c r="C5" s="747">
        <v>0.17394135184752149</v>
      </c>
      <c r="D5" s="727">
        <v>3521357.3944145129</v>
      </c>
      <c r="E5" s="747">
        <v>0.82605864815247865</v>
      </c>
      <c r="F5" s="728">
        <v>4262841.8724145126</v>
      </c>
    </row>
    <row r="6" spans="1:6" ht="14.45" customHeight="1" x14ac:dyDescent="0.2">
      <c r="A6" s="758" t="s">
        <v>1819</v>
      </c>
      <c r="B6" s="734">
        <v>38152.990000000005</v>
      </c>
      <c r="C6" s="748">
        <v>5.2081371320416445E-2</v>
      </c>
      <c r="D6" s="734">
        <v>694412.01419841347</v>
      </c>
      <c r="E6" s="748">
        <v>0.94791862867958354</v>
      </c>
      <c r="F6" s="735">
        <v>732565.00419841346</v>
      </c>
    </row>
    <row r="7" spans="1:6" ht="14.45" customHeight="1" x14ac:dyDescent="0.2">
      <c r="A7" s="758" t="s">
        <v>1820</v>
      </c>
      <c r="B7" s="734">
        <v>1980</v>
      </c>
      <c r="C7" s="748">
        <v>3.5892330578283956E-3</v>
      </c>
      <c r="D7" s="734">
        <v>549669.88400000008</v>
      </c>
      <c r="E7" s="748">
        <v>0.99641076694217157</v>
      </c>
      <c r="F7" s="735">
        <v>551649.88400000008</v>
      </c>
    </row>
    <row r="8" spans="1:6" ht="14.45" customHeight="1" x14ac:dyDescent="0.2">
      <c r="A8" s="758" t="s">
        <v>1821</v>
      </c>
      <c r="B8" s="734">
        <v>5369.26</v>
      </c>
      <c r="C8" s="748">
        <v>0.32787852288993002</v>
      </c>
      <c r="D8" s="734">
        <v>11006.499999999998</v>
      </c>
      <c r="E8" s="748">
        <v>0.67212147711006998</v>
      </c>
      <c r="F8" s="735">
        <v>16375.759999999998</v>
      </c>
    </row>
    <row r="9" spans="1:6" ht="14.45" customHeight="1" x14ac:dyDescent="0.2">
      <c r="A9" s="758" t="s">
        <v>1822</v>
      </c>
      <c r="B9" s="734"/>
      <c r="C9" s="748">
        <v>0</v>
      </c>
      <c r="D9" s="734">
        <v>2102.17</v>
      </c>
      <c r="E9" s="748">
        <v>1</v>
      </c>
      <c r="F9" s="735">
        <v>2102.17</v>
      </c>
    </row>
    <row r="10" spans="1:6" ht="14.45" customHeight="1" thickBot="1" x14ac:dyDescent="0.25">
      <c r="A10" s="759" t="s">
        <v>1823</v>
      </c>
      <c r="B10" s="750"/>
      <c r="C10" s="751">
        <v>0</v>
      </c>
      <c r="D10" s="750">
        <v>13901.63</v>
      </c>
      <c r="E10" s="751">
        <v>1</v>
      </c>
      <c r="F10" s="752">
        <v>13901.63</v>
      </c>
    </row>
    <row r="11" spans="1:6" ht="14.45" customHeight="1" thickBot="1" x14ac:dyDescent="0.25">
      <c r="A11" s="753" t="s">
        <v>3</v>
      </c>
      <c r="B11" s="754">
        <v>786986.728</v>
      </c>
      <c r="C11" s="755">
        <v>0.14105129672195024</v>
      </c>
      <c r="D11" s="754">
        <v>4792449.5926129268</v>
      </c>
      <c r="E11" s="755">
        <v>0.85894870327805006</v>
      </c>
      <c r="F11" s="756">
        <v>5579436.3206129251</v>
      </c>
    </row>
    <row r="12" spans="1:6" ht="14.45" customHeight="1" thickBot="1" x14ac:dyDescent="0.25"/>
    <row r="13" spans="1:6" ht="14.45" customHeight="1" x14ac:dyDescent="0.2">
      <c r="A13" s="757" t="s">
        <v>1824</v>
      </c>
      <c r="B13" s="727">
        <v>3612.5600000000004</v>
      </c>
      <c r="C13" s="747">
        <v>5.4550459582820121E-2</v>
      </c>
      <c r="D13" s="727">
        <v>62611.63</v>
      </c>
      <c r="E13" s="747">
        <v>0.94544954041717977</v>
      </c>
      <c r="F13" s="728">
        <v>66224.19</v>
      </c>
    </row>
    <row r="14" spans="1:6" ht="14.45" customHeight="1" x14ac:dyDescent="0.2">
      <c r="A14" s="758" t="s">
        <v>1825</v>
      </c>
      <c r="B14" s="734"/>
      <c r="C14" s="748">
        <v>0</v>
      </c>
      <c r="D14" s="734">
        <v>18625.199999999997</v>
      </c>
      <c r="E14" s="748">
        <v>1</v>
      </c>
      <c r="F14" s="735">
        <v>18625.199999999997</v>
      </c>
    </row>
    <row r="15" spans="1:6" ht="14.45" customHeight="1" x14ac:dyDescent="0.2">
      <c r="A15" s="758" t="s">
        <v>1826</v>
      </c>
      <c r="B15" s="734"/>
      <c r="C15" s="748">
        <v>0</v>
      </c>
      <c r="D15" s="734">
        <v>392886.22999999992</v>
      </c>
      <c r="E15" s="748">
        <v>1</v>
      </c>
      <c r="F15" s="735">
        <v>392886.22999999992</v>
      </c>
    </row>
    <row r="16" spans="1:6" ht="14.45" customHeight="1" x14ac:dyDescent="0.2">
      <c r="A16" s="758" t="s">
        <v>1827</v>
      </c>
      <c r="B16" s="734"/>
      <c r="C16" s="748">
        <v>0</v>
      </c>
      <c r="D16" s="734">
        <v>268.95000000000005</v>
      </c>
      <c r="E16" s="748">
        <v>1</v>
      </c>
      <c r="F16" s="735">
        <v>268.95000000000005</v>
      </c>
    </row>
    <row r="17" spans="1:6" ht="14.45" customHeight="1" x14ac:dyDescent="0.2">
      <c r="A17" s="758" t="s">
        <v>1828</v>
      </c>
      <c r="B17" s="734"/>
      <c r="C17" s="748">
        <v>0</v>
      </c>
      <c r="D17" s="734">
        <v>104.52999999999999</v>
      </c>
      <c r="E17" s="748">
        <v>1</v>
      </c>
      <c r="F17" s="735">
        <v>104.52999999999999</v>
      </c>
    </row>
    <row r="18" spans="1:6" ht="14.45" customHeight="1" x14ac:dyDescent="0.2">
      <c r="A18" s="758" t="s">
        <v>1829</v>
      </c>
      <c r="B18" s="734"/>
      <c r="C18" s="748">
        <v>0</v>
      </c>
      <c r="D18" s="734">
        <v>1029.96</v>
      </c>
      <c r="E18" s="748">
        <v>1</v>
      </c>
      <c r="F18" s="735">
        <v>1029.96</v>
      </c>
    </row>
    <row r="19" spans="1:6" ht="14.45" customHeight="1" x14ac:dyDescent="0.2">
      <c r="A19" s="758" t="s">
        <v>1830</v>
      </c>
      <c r="B19" s="734"/>
      <c r="C19" s="748">
        <v>0</v>
      </c>
      <c r="D19" s="734">
        <v>1261.7399942827653</v>
      </c>
      <c r="E19" s="748">
        <v>1</v>
      </c>
      <c r="F19" s="735">
        <v>1261.7399942827653</v>
      </c>
    </row>
    <row r="20" spans="1:6" ht="14.45" customHeight="1" x14ac:dyDescent="0.2">
      <c r="A20" s="758" t="s">
        <v>1831</v>
      </c>
      <c r="B20" s="734"/>
      <c r="C20" s="748">
        <v>0</v>
      </c>
      <c r="D20" s="734">
        <v>20936.899868476456</v>
      </c>
      <c r="E20" s="748">
        <v>1</v>
      </c>
      <c r="F20" s="735">
        <v>20936.899868476456</v>
      </c>
    </row>
    <row r="21" spans="1:6" ht="14.45" customHeight="1" x14ac:dyDescent="0.2">
      <c r="A21" s="758" t="s">
        <v>1832</v>
      </c>
      <c r="B21" s="734"/>
      <c r="C21" s="748">
        <v>0</v>
      </c>
      <c r="D21" s="734">
        <v>109.78</v>
      </c>
      <c r="E21" s="748">
        <v>1</v>
      </c>
      <c r="F21" s="735">
        <v>109.78</v>
      </c>
    </row>
    <row r="22" spans="1:6" ht="14.45" customHeight="1" x14ac:dyDescent="0.2">
      <c r="A22" s="758" t="s">
        <v>1833</v>
      </c>
      <c r="B22" s="734"/>
      <c r="C22" s="748">
        <v>0</v>
      </c>
      <c r="D22" s="734">
        <v>174.23</v>
      </c>
      <c r="E22" s="748">
        <v>1</v>
      </c>
      <c r="F22" s="735">
        <v>174.23</v>
      </c>
    </row>
    <row r="23" spans="1:6" ht="14.45" customHeight="1" x14ac:dyDescent="0.2">
      <c r="A23" s="758" t="s">
        <v>1834</v>
      </c>
      <c r="B23" s="734"/>
      <c r="C23" s="748">
        <v>0</v>
      </c>
      <c r="D23" s="734">
        <v>217.57000096070558</v>
      </c>
      <c r="E23" s="748">
        <v>1</v>
      </c>
      <c r="F23" s="735">
        <v>217.57000096070558</v>
      </c>
    </row>
    <row r="24" spans="1:6" ht="14.45" customHeight="1" x14ac:dyDescent="0.2">
      <c r="A24" s="758" t="s">
        <v>1835</v>
      </c>
      <c r="B24" s="734"/>
      <c r="C24" s="748">
        <v>0</v>
      </c>
      <c r="D24" s="734">
        <v>101.72</v>
      </c>
      <c r="E24" s="748">
        <v>1</v>
      </c>
      <c r="F24" s="735">
        <v>101.72</v>
      </c>
    </row>
    <row r="25" spans="1:6" ht="14.45" customHeight="1" x14ac:dyDescent="0.2">
      <c r="A25" s="758" t="s">
        <v>1836</v>
      </c>
      <c r="B25" s="734"/>
      <c r="C25" s="748">
        <v>0</v>
      </c>
      <c r="D25" s="734">
        <v>28.799999999999994</v>
      </c>
      <c r="E25" s="748">
        <v>1</v>
      </c>
      <c r="F25" s="735">
        <v>28.799999999999994</v>
      </c>
    </row>
    <row r="26" spans="1:6" ht="14.45" customHeight="1" x14ac:dyDescent="0.2">
      <c r="A26" s="758" t="s">
        <v>1837</v>
      </c>
      <c r="B26" s="734"/>
      <c r="C26" s="748">
        <v>0</v>
      </c>
      <c r="D26" s="734">
        <v>50.740000000000016</v>
      </c>
      <c r="E26" s="748">
        <v>1</v>
      </c>
      <c r="F26" s="735">
        <v>50.740000000000016</v>
      </c>
    </row>
    <row r="27" spans="1:6" ht="14.45" customHeight="1" x14ac:dyDescent="0.2">
      <c r="A27" s="758" t="s">
        <v>1838</v>
      </c>
      <c r="B27" s="734"/>
      <c r="C27" s="748">
        <v>0</v>
      </c>
      <c r="D27" s="734">
        <v>671.81999999999994</v>
      </c>
      <c r="E27" s="748">
        <v>1</v>
      </c>
      <c r="F27" s="735">
        <v>671.81999999999994</v>
      </c>
    </row>
    <row r="28" spans="1:6" ht="14.45" customHeight="1" x14ac:dyDescent="0.2">
      <c r="A28" s="758" t="s">
        <v>1839</v>
      </c>
      <c r="B28" s="734">
        <v>84.29</v>
      </c>
      <c r="C28" s="748">
        <v>1</v>
      </c>
      <c r="D28" s="734"/>
      <c r="E28" s="748">
        <v>0</v>
      </c>
      <c r="F28" s="735">
        <v>84.29</v>
      </c>
    </row>
    <row r="29" spans="1:6" ht="14.45" customHeight="1" x14ac:dyDescent="0.2">
      <c r="A29" s="758" t="s">
        <v>1840</v>
      </c>
      <c r="B29" s="734"/>
      <c r="C29" s="748">
        <v>0</v>
      </c>
      <c r="D29" s="734">
        <v>666.35</v>
      </c>
      <c r="E29" s="748">
        <v>1</v>
      </c>
      <c r="F29" s="735">
        <v>666.35</v>
      </c>
    </row>
    <row r="30" spans="1:6" ht="14.45" customHeight="1" x14ac:dyDescent="0.2">
      <c r="A30" s="758" t="s">
        <v>1841</v>
      </c>
      <c r="B30" s="734">
        <v>72.22</v>
      </c>
      <c r="C30" s="748">
        <v>0.2190276893215661</v>
      </c>
      <c r="D30" s="734">
        <v>257.51000000000005</v>
      </c>
      <c r="E30" s="748">
        <v>0.78097231067843398</v>
      </c>
      <c r="F30" s="735">
        <v>329.73</v>
      </c>
    </row>
    <row r="31" spans="1:6" ht="14.45" customHeight="1" x14ac:dyDescent="0.2">
      <c r="A31" s="758" t="s">
        <v>1842</v>
      </c>
      <c r="B31" s="734"/>
      <c r="C31" s="748">
        <v>0</v>
      </c>
      <c r="D31" s="734">
        <v>176.91</v>
      </c>
      <c r="E31" s="748">
        <v>1</v>
      </c>
      <c r="F31" s="735">
        <v>176.91</v>
      </c>
    </row>
    <row r="32" spans="1:6" ht="14.45" customHeight="1" x14ac:dyDescent="0.2">
      <c r="A32" s="758" t="s">
        <v>1843</v>
      </c>
      <c r="B32" s="734">
        <v>97.08</v>
      </c>
      <c r="C32" s="748">
        <v>0.26036582095156363</v>
      </c>
      <c r="D32" s="734">
        <v>275.77999999999992</v>
      </c>
      <c r="E32" s="748">
        <v>0.73963417904843642</v>
      </c>
      <c r="F32" s="735">
        <v>372.8599999999999</v>
      </c>
    </row>
    <row r="33" spans="1:6" ht="14.45" customHeight="1" x14ac:dyDescent="0.2">
      <c r="A33" s="758" t="s">
        <v>1844</v>
      </c>
      <c r="B33" s="734"/>
      <c r="C33" s="748">
        <v>0</v>
      </c>
      <c r="D33" s="734">
        <v>144774.23000000001</v>
      </c>
      <c r="E33" s="748">
        <v>1</v>
      </c>
      <c r="F33" s="735">
        <v>144774.23000000001</v>
      </c>
    </row>
    <row r="34" spans="1:6" ht="14.45" customHeight="1" x14ac:dyDescent="0.2">
      <c r="A34" s="758" t="s">
        <v>1845</v>
      </c>
      <c r="B34" s="734"/>
      <c r="C34" s="748">
        <v>0</v>
      </c>
      <c r="D34" s="734">
        <v>183493.86000000002</v>
      </c>
      <c r="E34" s="748">
        <v>1</v>
      </c>
      <c r="F34" s="735">
        <v>183493.86000000002</v>
      </c>
    </row>
    <row r="35" spans="1:6" ht="14.45" customHeight="1" x14ac:dyDescent="0.2">
      <c r="A35" s="758" t="s">
        <v>1846</v>
      </c>
      <c r="B35" s="734">
        <v>3220.2000000000003</v>
      </c>
      <c r="C35" s="748">
        <v>1</v>
      </c>
      <c r="D35" s="734"/>
      <c r="E35" s="748">
        <v>0</v>
      </c>
      <c r="F35" s="735">
        <v>3220.2000000000003</v>
      </c>
    </row>
    <row r="36" spans="1:6" ht="14.45" customHeight="1" x14ac:dyDescent="0.2">
      <c r="A36" s="758" t="s">
        <v>1847</v>
      </c>
      <c r="B36" s="734"/>
      <c r="C36" s="748">
        <v>0</v>
      </c>
      <c r="D36" s="734">
        <v>784.08</v>
      </c>
      <c r="E36" s="748">
        <v>1</v>
      </c>
      <c r="F36" s="735">
        <v>784.08</v>
      </c>
    </row>
    <row r="37" spans="1:6" ht="14.45" customHeight="1" x14ac:dyDescent="0.2">
      <c r="A37" s="758" t="s">
        <v>1848</v>
      </c>
      <c r="B37" s="734"/>
      <c r="C37" s="748">
        <v>0</v>
      </c>
      <c r="D37" s="734">
        <v>85151.84</v>
      </c>
      <c r="E37" s="748">
        <v>1</v>
      </c>
      <c r="F37" s="735">
        <v>85151.84</v>
      </c>
    </row>
    <row r="38" spans="1:6" ht="14.45" customHeight="1" x14ac:dyDescent="0.2">
      <c r="A38" s="758" t="s">
        <v>1849</v>
      </c>
      <c r="B38" s="734"/>
      <c r="C38" s="748">
        <v>0</v>
      </c>
      <c r="D38" s="734">
        <v>1361.1399999999999</v>
      </c>
      <c r="E38" s="748">
        <v>1</v>
      </c>
      <c r="F38" s="735">
        <v>1361.1399999999999</v>
      </c>
    </row>
    <row r="39" spans="1:6" ht="14.45" customHeight="1" x14ac:dyDescent="0.2">
      <c r="A39" s="758" t="s">
        <v>1850</v>
      </c>
      <c r="B39" s="734"/>
      <c r="C39" s="748">
        <v>0</v>
      </c>
      <c r="D39" s="734">
        <v>5679.01</v>
      </c>
      <c r="E39" s="748">
        <v>1</v>
      </c>
      <c r="F39" s="735">
        <v>5679.01</v>
      </c>
    </row>
    <row r="40" spans="1:6" ht="14.45" customHeight="1" x14ac:dyDescent="0.2">
      <c r="A40" s="758" t="s">
        <v>1851</v>
      </c>
      <c r="B40" s="734"/>
      <c r="C40" s="748">
        <v>0</v>
      </c>
      <c r="D40" s="734">
        <v>207808.96852577996</v>
      </c>
      <c r="E40" s="748">
        <v>1</v>
      </c>
      <c r="F40" s="735">
        <v>207808.96852577996</v>
      </c>
    </row>
    <row r="41" spans="1:6" ht="14.45" customHeight="1" x14ac:dyDescent="0.2">
      <c r="A41" s="758" t="s">
        <v>1852</v>
      </c>
      <c r="B41" s="734"/>
      <c r="C41" s="748">
        <v>0</v>
      </c>
      <c r="D41" s="734">
        <v>1772.1</v>
      </c>
      <c r="E41" s="748">
        <v>1</v>
      </c>
      <c r="F41" s="735">
        <v>1772.1</v>
      </c>
    </row>
    <row r="42" spans="1:6" ht="14.45" customHeight="1" x14ac:dyDescent="0.2">
      <c r="A42" s="758" t="s">
        <v>1853</v>
      </c>
      <c r="B42" s="734">
        <v>20087.991000000002</v>
      </c>
      <c r="C42" s="748">
        <v>1</v>
      </c>
      <c r="D42" s="734"/>
      <c r="E42" s="748">
        <v>0</v>
      </c>
      <c r="F42" s="735">
        <v>20087.991000000002</v>
      </c>
    </row>
    <row r="43" spans="1:6" ht="14.45" customHeight="1" x14ac:dyDescent="0.2">
      <c r="A43" s="758" t="s">
        <v>1854</v>
      </c>
      <c r="B43" s="734">
        <v>21452.248</v>
      </c>
      <c r="C43" s="748">
        <v>1</v>
      </c>
      <c r="D43" s="734"/>
      <c r="E43" s="748">
        <v>0</v>
      </c>
      <c r="F43" s="735">
        <v>21452.248</v>
      </c>
    </row>
    <row r="44" spans="1:6" ht="14.45" customHeight="1" x14ac:dyDescent="0.2">
      <c r="A44" s="758" t="s">
        <v>1855</v>
      </c>
      <c r="B44" s="734"/>
      <c r="C44" s="748">
        <v>0</v>
      </c>
      <c r="D44" s="734">
        <v>9442.66</v>
      </c>
      <c r="E44" s="748">
        <v>1</v>
      </c>
      <c r="F44" s="735">
        <v>9442.66</v>
      </c>
    </row>
    <row r="45" spans="1:6" ht="14.45" customHeight="1" x14ac:dyDescent="0.2">
      <c r="A45" s="758" t="s">
        <v>1856</v>
      </c>
      <c r="B45" s="734"/>
      <c r="C45" s="748">
        <v>0</v>
      </c>
      <c r="D45" s="734">
        <v>18467.661999999997</v>
      </c>
      <c r="E45" s="748">
        <v>1</v>
      </c>
      <c r="F45" s="735">
        <v>18467.661999999997</v>
      </c>
    </row>
    <row r="46" spans="1:6" ht="14.45" customHeight="1" x14ac:dyDescent="0.2">
      <c r="A46" s="758" t="s">
        <v>1857</v>
      </c>
      <c r="B46" s="734"/>
      <c r="C46" s="748">
        <v>0</v>
      </c>
      <c r="D46" s="734">
        <v>125294.95199999999</v>
      </c>
      <c r="E46" s="748">
        <v>1</v>
      </c>
      <c r="F46" s="735">
        <v>125294.95199999999</v>
      </c>
    </row>
    <row r="47" spans="1:6" ht="14.45" customHeight="1" x14ac:dyDescent="0.2">
      <c r="A47" s="758" t="s">
        <v>1858</v>
      </c>
      <c r="B47" s="734">
        <v>15691.752</v>
      </c>
      <c r="C47" s="748">
        <v>0.6981462083281279</v>
      </c>
      <c r="D47" s="734">
        <v>6784.5599999999995</v>
      </c>
      <c r="E47" s="748">
        <v>0.30185379167187215</v>
      </c>
      <c r="F47" s="735">
        <v>22476.311999999998</v>
      </c>
    </row>
    <row r="48" spans="1:6" ht="14.45" customHeight="1" x14ac:dyDescent="0.2">
      <c r="A48" s="758" t="s">
        <v>1859</v>
      </c>
      <c r="B48" s="734">
        <v>2833.6320000000001</v>
      </c>
      <c r="C48" s="748">
        <v>0.11890263706084861</v>
      </c>
      <c r="D48" s="734">
        <v>20997.9</v>
      </c>
      <c r="E48" s="748">
        <v>0.88109736293915131</v>
      </c>
      <c r="F48" s="735">
        <v>23831.532000000003</v>
      </c>
    </row>
    <row r="49" spans="1:6" ht="14.45" customHeight="1" x14ac:dyDescent="0.2">
      <c r="A49" s="758" t="s">
        <v>1860</v>
      </c>
      <c r="B49" s="734"/>
      <c r="C49" s="748">
        <v>0</v>
      </c>
      <c r="D49" s="734">
        <v>91779.060000000012</v>
      </c>
      <c r="E49" s="748">
        <v>1</v>
      </c>
      <c r="F49" s="735">
        <v>91779.060000000012</v>
      </c>
    </row>
    <row r="50" spans="1:6" ht="14.45" customHeight="1" x14ac:dyDescent="0.2">
      <c r="A50" s="758" t="s">
        <v>1861</v>
      </c>
      <c r="B50" s="734">
        <v>95079.689999999988</v>
      </c>
      <c r="C50" s="748">
        <v>0.93358147095921784</v>
      </c>
      <c r="D50" s="734">
        <v>6764.33</v>
      </c>
      <c r="E50" s="748">
        <v>6.6418529040782173E-2</v>
      </c>
      <c r="F50" s="735">
        <v>101844.01999999999</v>
      </c>
    </row>
    <row r="51" spans="1:6" ht="14.45" customHeight="1" x14ac:dyDescent="0.2">
      <c r="A51" s="758" t="s">
        <v>1862</v>
      </c>
      <c r="B51" s="734">
        <v>108900</v>
      </c>
      <c r="C51" s="748">
        <v>0.86802096003596441</v>
      </c>
      <c r="D51" s="734">
        <v>16557.799999999996</v>
      </c>
      <c r="E51" s="748">
        <v>0.1319790399640357</v>
      </c>
      <c r="F51" s="735">
        <v>125457.79999999999</v>
      </c>
    </row>
    <row r="52" spans="1:6" ht="14.45" customHeight="1" x14ac:dyDescent="0.2">
      <c r="A52" s="758" t="s">
        <v>1863</v>
      </c>
      <c r="B52" s="734">
        <v>21717.68</v>
      </c>
      <c r="C52" s="748">
        <v>1</v>
      </c>
      <c r="D52" s="734"/>
      <c r="E52" s="748">
        <v>0</v>
      </c>
      <c r="F52" s="735">
        <v>21717.68</v>
      </c>
    </row>
    <row r="53" spans="1:6" ht="14.45" customHeight="1" x14ac:dyDescent="0.2">
      <c r="A53" s="758" t="s">
        <v>1864</v>
      </c>
      <c r="B53" s="734"/>
      <c r="C53" s="748">
        <v>0</v>
      </c>
      <c r="D53" s="734">
        <v>32799.599999999991</v>
      </c>
      <c r="E53" s="748">
        <v>1</v>
      </c>
      <c r="F53" s="735">
        <v>32799.599999999991</v>
      </c>
    </row>
    <row r="54" spans="1:6" ht="14.45" customHeight="1" x14ac:dyDescent="0.2">
      <c r="A54" s="758" t="s">
        <v>1865</v>
      </c>
      <c r="B54" s="734">
        <v>392.31999999999994</v>
      </c>
      <c r="C54" s="748">
        <v>1</v>
      </c>
      <c r="D54" s="734"/>
      <c r="E54" s="748">
        <v>0</v>
      </c>
      <c r="F54" s="735">
        <v>392.31999999999994</v>
      </c>
    </row>
    <row r="55" spans="1:6" ht="14.45" customHeight="1" x14ac:dyDescent="0.2">
      <c r="A55" s="758" t="s">
        <v>1866</v>
      </c>
      <c r="B55" s="734"/>
      <c r="C55" s="748">
        <v>0</v>
      </c>
      <c r="D55" s="734">
        <v>533.57700000000011</v>
      </c>
      <c r="E55" s="748">
        <v>1</v>
      </c>
      <c r="F55" s="735">
        <v>533.57700000000011</v>
      </c>
    </row>
    <row r="56" spans="1:6" ht="14.45" customHeight="1" x14ac:dyDescent="0.2">
      <c r="A56" s="758" t="s">
        <v>1867</v>
      </c>
      <c r="B56" s="734"/>
      <c r="C56" s="748">
        <v>0</v>
      </c>
      <c r="D56" s="734">
        <v>2603.4699999999998</v>
      </c>
      <c r="E56" s="748">
        <v>1</v>
      </c>
      <c r="F56" s="735">
        <v>2603.4699999999998</v>
      </c>
    </row>
    <row r="57" spans="1:6" ht="14.45" customHeight="1" x14ac:dyDescent="0.2">
      <c r="A57" s="758" t="s">
        <v>1868</v>
      </c>
      <c r="B57" s="734">
        <v>2975.1</v>
      </c>
      <c r="C57" s="748">
        <v>1</v>
      </c>
      <c r="D57" s="734"/>
      <c r="E57" s="748">
        <v>0</v>
      </c>
      <c r="F57" s="735">
        <v>2975.1</v>
      </c>
    </row>
    <row r="58" spans="1:6" ht="14.45" customHeight="1" x14ac:dyDescent="0.2">
      <c r="A58" s="758" t="s">
        <v>1869</v>
      </c>
      <c r="B58" s="734">
        <v>4950</v>
      </c>
      <c r="C58" s="748">
        <v>1.6240163864252984E-2</v>
      </c>
      <c r="D58" s="734">
        <v>299849.88018444111</v>
      </c>
      <c r="E58" s="748">
        <v>0.98375983613574702</v>
      </c>
      <c r="F58" s="735">
        <v>304799.88018444111</v>
      </c>
    </row>
    <row r="59" spans="1:6" ht="14.45" customHeight="1" x14ac:dyDescent="0.2">
      <c r="A59" s="758" t="s">
        <v>1870</v>
      </c>
      <c r="B59" s="734"/>
      <c r="C59" s="748">
        <v>0</v>
      </c>
      <c r="D59" s="734">
        <v>150.56</v>
      </c>
      <c r="E59" s="748">
        <v>1</v>
      </c>
      <c r="F59" s="735">
        <v>150.56</v>
      </c>
    </row>
    <row r="60" spans="1:6" ht="14.45" customHeight="1" x14ac:dyDescent="0.2">
      <c r="A60" s="758" t="s">
        <v>1871</v>
      </c>
      <c r="B60" s="734"/>
      <c r="C60" s="748">
        <v>0</v>
      </c>
      <c r="D60" s="734">
        <v>761690.16</v>
      </c>
      <c r="E60" s="748">
        <v>1</v>
      </c>
      <c r="F60" s="735">
        <v>761690.16</v>
      </c>
    </row>
    <row r="61" spans="1:6" ht="14.45" customHeight="1" x14ac:dyDescent="0.2">
      <c r="A61" s="758" t="s">
        <v>1872</v>
      </c>
      <c r="B61" s="734"/>
      <c r="C61" s="748">
        <v>0</v>
      </c>
      <c r="D61" s="734">
        <v>350410.5</v>
      </c>
      <c r="E61" s="748">
        <v>1</v>
      </c>
      <c r="F61" s="735">
        <v>350410.5</v>
      </c>
    </row>
    <row r="62" spans="1:6" ht="14.45" customHeight="1" x14ac:dyDescent="0.2">
      <c r="A62" s="758" t="s">
        <v>1873</v>
      </c>
      <c r="B62" s="734"/>
      <c r="C62" s="748">
        <v>0</v>
      </c>
      <c r="D62" s="734">
        <v>74580</v>
      </c>
      <c r="E62" s="748">
        <v>1</v>
      </c>
      <c r="F62" s="735">
        <v>74580</v>
      </c>
    </row>
    <row r="63" spans="1:6" ht="14.45" customHeight="1" x14ac:dyDescent="0.2">
      <c r="A63" s="758" t="s">
        <v>1874</v>
      </c>
      <c r="B63" s="734"/>
      <c r="C63" s="748">
        <v>0</v>
      </c>
      <c r="D63" s="734">
        <v>772.06</v>
      </c>
      <c r="E63" s="748">
        <v>1</v>
      </c>
      <c r="F63" s="735">
        <v>772.06</v>
      </c>
    </row>
    <row r="64" spans="1:6" ht="14.45" customHeight="1" x14ac:dyDescent="0.2">
      <c r="A64" s="758" t="s">
        <v>1875</v>
      </c>
      <c r="B64" s="734"/>
      <c r="C64" s="748">
        <v>0</v>
      </c>
      <c r="D64" s="734">
        <v>17359.969999999994</v>
      </c>
      <c r="E64" s="748">
        <v>1</v>
      </c>
      <c r="F64" s="735">
        <v>17359.969999999994</v>
      </c>
    </row>
    <row r="65" spans="1:6" ht="14.45" customHeight="1" x14ac:dyDescent="0.2">
      <c r="A65" s="758" t="s">
        <v>1876</v>
      </c>
      <c r="B65" s="734"/>
      <c r="C65" s="748">
        <v>0</v>
      </c>
      <c r="D65" s="734">
        <v>5731.88</v>
      </c>
      <c r="E65" s="748">
        <v>1</v>
      </c>
      <c r="F65" s="735">
        <v>5731.88</v>
      </c>
    </row>
    <row r="66" spans="1:6" ht="14.45" customHeight="1" x14ac:dyDescent="0.2">
      <c r="A66" s="758" t="s">
        <v>1877</v>
      </c>
      <c r="B66" s="734"/>
      <c r="C66" s="748">
        <v>0</v>
      </c>
      <c r="D66" s="734">
        <v>56619.790000000023</v>
      </c>
      <c r="E66" s="748">
        <v>1</v>
      </c>
      <c r="F66" s="735">
        <v>56619.790000000023</v>
      </c>
    </row>
    <row r="67" spans="1:6" ht="14.45" customHeight="1" x14ac:dyDescent="0.2">
      <c r="A67" s="758" t="s">
        <v>1878</v>
      </c>
      <c r="B67" s="734">
        <v>530.41999999999996</v>
      </c>
      <c r="C67" s="748">
        <v>1</v>
      </c>
      <c r="D67" s="734"/>
      <c r="E67" s="748">
        <v>0</v>
      </c>
      <c r="F67" s="735">
        <v>530.41999999999996</v>
      </c>
    </row>
    <row r="68" spans="1:6" ht="14.45" customHeight="1" x14ac:dyDescent="0.2">
      <c r="A68" s="758" t="s">
        <v>1879</v>
      </c>
      <c r="B68" s="734"/>
      <c r="C68" s="748">
        <v>0</v>
      </c>
      <c r="D68" s="734">
        <v>114.02999999999997</v>
      </c>
      <c r="E68" s="748">
        <v>1</v>
      </c>
      <c r="F68" s="735">
        <v>114.02999999999997</v>
      </c>
    </row>
    <row r="69" spans="1:6" ht="14.45" customHeight="1" x14ac:dyDescent="0.2">
      <c r="A69" s="758" t="s">
        <v>1880</v>
      </c>
      <c r="B69" s="734"/>
      <c r="C69" s="748">
        <v>0</v>
      </c>
      <c r="D69" s="734">
        <v>723.18</v>
      </c>
      <c r="E69" s="748">
        <v>1</v>
      </c>
      <c r="F69" s="735">
        <v>723.18</v>
      </c>
    </row>
    <row r="70" spans="1:6" ht="14.45" customHeight="1" x14ac:dyDescent="0.2">
      <c r="A70" s="758" t="s">
        <v>1881</v>
      </c>
      <c r="B70" s="734"/>
      <c r="C70" s="748">
        <v>0</v>
      </c>
      <c r="D70" s="734">
        <v>142.74999999999997</v>
      </c>
      <c r="E70" s="748">
        <v>1</v>
      </c>
      <c r="F70" s="735">
        <v>142.74999999999997</v>
      </c>
    </row>
    <row r="71" spans="1:6" ht="14.45" customHeight="1" x14ac:dyDescent="0.2">
      <c r="A71" s="758" t="s">
        <v>1882</v>
      </c>
      <c r="B71" s="734"/>
      <c r="C71" s="748">
        <v>0</v>
      </c>
      <c r="D71" s="734">
        <v>390.76</v>
      </c>
      <c r="E71" s="748">
        <v>1</v>
      </c>
      <c r="F71" s="735">
        <v>390.76</v>
      </c>
    </row>
    <row r="72" spans="1:6" ht="14.45" customHeight="1" x14ac:dyDescent="0.2">
      <c r="A72" s="758" t="s">
        <v>1883</v>
      </c>
      <c r="B72" s="734"/>
      <c r="C72" s="748">
        <v>0</v>
      </c>
      <c r="D72" s="734">
        <v>101167.09803149979</v>
      </c>
      <c r="E72" s="748">
        <v>1</v>
      </c>
      <c r="F72" s="735">
        <v>101167.09803149979</v>
      </c>
    </row>
    <row r="73" spans="1:6" ht="14.45" customHeight="1" x14ac:dyDescent="0.2">
      <c r="A73" s="758" t="s">
        <v>1884</v>
      </c>
      <c r="B73" s="734"/>
      <c r="C73" s="748">
        <v>0</v>
      </c>
      <c r="D73" s="734">
        <v>428.62</v>
      </c>
      <c r="E73" s="748">
        <v>1</v>
      </c>
      <c r="F73" s="735">
        <v>428.62</v>
      </c>
    </row>
    <row r="74" spans="1:6" ht="14.45" customHeight="1" x14ac:dyDescent="0.2">
      <c r="A74" s="758" t="s">
        <v>1885</v>
      </c>
      <c r="B74" s="734">
        <v>5369.26</v>
      </c>
      <c r="C74" s="748">
        <v>6.6946723748713289E-3</v>
      </c>
      <c r="D74" s="734">
        <v>796650.57000000007</v>
      </c>
      <c r="E74" s="748">
        <v>0.99330532762512869</v>
      </c>
      <c r="F74" s="735">
        <v>802019.83000000007</v>
      </c>
    </row>
    <row r="75" spans="1:6" ht="14.45" customHeight="1" x14ac:dyDescent="0.2">
      <c r="A75" s="758" t="s">
        <v>1886</v>
      </c>
      <c r="B75" s="734">
        <v>98.15</v>
      </c>
      <c r="C75" s="748">
        <v>1</v>
      </c>
      <c r="D75" s="734"/>
      <c r="E75" s="748">
        <v>0</v>
      </c>
      <c r="F75" s="735">
        <v>98.15</v>
      </c>
    </row>
    <row r="76" spans="1:6" ht="14.45" customHeight="1" x14ac:dyDescent="0.2">
      <c r="A76" s="758" t="s">
        <v>1887</v>
      </c>
      <c r="B76" s="734">
        <v>98.18</v>
      </c>
      <c r="C76" s="748">
        <v>0.51779969410896054</v>
      </c>
      <c r="D76" s="734">
        <v>91.43</v>
      </c>
      <c r="E76" s="748">
        <v>0.48220030589103952</v>
      </c>
      <c r="F76" s="735">
        <v>189.61</v>
      </c>
    </row>
    <row r="77" spans="1:6" ht="14.45" customHeight="1" x14ac:dyDescent="0.2">
      <c r="A77" s="758" t="s">
        <v>1888</v>
      </c>
      <c r="B77" s="734"/>
      <c r="C77" s="748">
        <v>0</v>
      </c>
      <c r="D77" s="734">
        <v>274.32</v>
      </c>
      <c r="E77" s="748">
        <v>1</v>
      </c>
      <c r="F77" s="735">
        <v>274.32</v>
      </c>
    </row>
    <row r="78" spans="1:6" ht="14.45" customHeight="1" x14ac:dyDescent="0.2">
      <c r="A78" s="758" t="s">
        <v>1889</v>
      </c>
      <c r="B78" s="734"/>
      <c r="C78" s="748">
        <v>0</v>
      </c>
      <c r="D78" s="734">
        <v>301.44000000000005</v>
      </c>
      <c r="E78" s="748">
        <v>1</v>
      </c>
      <c r="F78" s="735">
        <v>301.44000000000005</v>
      </c>
    </row>
    <row r="79" spans="1:6" ht="14.45" customHeight="1" x14ac:dyDescent="0.2">
      <c r="A79" s="758" t="s">
        <v>1890</v>
      </c>
      <c r="B79" s="734"/>
      <c r="C79" s="748">
        <v>0</v>
      </c>
      <c r="D79" s="734">
        <v>404.43000000000012</v>
      </c>
      <c r="E79" s="748">
        <v>1</v>
      </c>
      <c r="F79" s="735">
        <v>404.43000000000012</v>
      </c>
    </row>
    <row r="80" spans="1:6" ht="14.45" customHeight="1" x14ac:dyDescent="0.2">
      <c r="A80" s="758" t="s">
        <v>1891</v>
      </c>
      <c r="B80" s="734"/>
      <c r="C80" s="748">
        <v>0</v>
      </c>
      <c r="D80" s="734">
        <v>6815.9800074860996</v>
      </c>
      <c r="E80" s="748">
        <v>1</v>
      </c>
      <c r="F80" s="735">
        <v>6815.9800074860996</v>
      </c>
    </row>
    <row r="81" spans="1:6" ht="14.45" customHeight="1" x14ac:dyDescent="0.2">
      <c r="A81" s="758" t="s">
        <v>1892</v>
      </c>
      <c r="B81" s="734"/>
      <c r="C81" s="748">
        <v>0</v>
      </c>
      <c r="D81" s="734">
        <v>29.99</v>
      </c>
      <c r="E81" s="748">
        <v>1</v>
      </c>
      <c r="F81" s="735">
        <v>29.99</v>
      </c>
    </row>
    <row r="82" spans="1:6" ht="14.45" customHeight="1" x14ac:dyDescent="0.2">
      <c r="A82" s="758" t="s">
        <v>1893</v>
      </c>
      <c r="B82" s="734">
        <v>339.85</v>
      </c>
      <c r="C82" s="748">
        <v>1</v>
      </c>
      <c r="D82" s="734"/>
      <c r="E82" s="748">
        <v>0</v>
      </c>
      <c r="F82" s="735">
        <v>339.85</v>
      </c>
    </row>
    <row r="83" spans="1:6" ht="14.45" customHeight="1" x14ac:dyDescent="0.2">
      <c r="A83" s="758" t="s">
        <v>1894</v>
      </c>
      <c r="B83" s="734"/>
      <c r="C83" s="748">
        <v>0</v>
      </c>
      <c r="D83" s="734">
        <v>17851.39</v>
      </c>
      <c r="E83" s="748">
        <v>1</v>
      </c>
      <c r="F83" s="735">
        <v>17851.39</v>
      </c>
    </row>
    <row r="84" spans="1:6" ht="14.45" customHeight="1" x14ac:dyDescent="0.2">
      <c r="A84" s="758" t="s">
        <v>1895</v>
      </c>
      <c r="B84" s="734">
        <v>820.07</v>
      </c>
      <c r="C84" s="748">
        <v>1</v>
      </c>
      <c r="D84" s="734"/>
      <c r="E84" s="748">
        <v>0</v>
      </c>
      <c r="F84" s="735">
        <v>820.07</v>
      </c>
    </row>
    <row r="85" spans="1:6" ht="14.45" customHeight="1" x14ac:dyDescent="0.2">
      <c r="A85" s="758" t="s">
        <v>1896</v>
      </c>
      <c r="B85" s="734">
        <v>358606.92999999993</v>
      </c>
      <c r="C85" s="748">
        <v>1</v>
      </c>
      <c r="D85" s="734"/>
      <c r="E85" s="748">
        <v>0</v>
      </c>
      <c r="F85" s="735">
        <v>358606.92999999993</v>
      </c>
    </row>
    <row r="86" spans="1:6" ht="14.45" customHeight="1" x14ac:dyDescent="0.2">
      <c r="A86" s="758" t="s">
        <v>1897</v>
      </c>
      <c r="B86" s="734">
        <v>24816.015000000003</v>
      </c>
      <c r="C86" s="748">
        <v>1</v>
      </c>
      <c r="D86" s="734"/>
      <c r="E86" s="748">
        <v>0</v>
      </c>
      <c r="F86" s="735">
        <v>24816.015000000003</v>
      </c>
    </row>
    <row r="87" spans="1:6" ht="14.45" customHeight="1" x14ac:dyDescent="0.2">
      <c r="A87" s="758" t="s">
        <v>1898</v>
      </c>
      <c r="B87" s="734"/>
      <c r="C87" s="748">
        <v>0</v>
      </c>
      <c r="D87" s="734">
        <v>598.55000000000007</v>
      </c>
      <c r="E87" s="748">
        <v>1</v>
      </c>
      <c r="F87" s="735">
        <v>598.55000000000007</v>
      </c>
    </row>
    <row r="88" spans="1:6" ht="14.45" customHeight="1" x14ac:dyDescent="0.2">
      <c r="A88" s="758" t="s">
        <v>1899</v>
      </c>
      <c r="B88" s="734">
        <v>3117.5999999999995</v>
      </c>
      <c r="C88" s="748">
        <v>0.93804159445407276</v>
      </c>
      <c r="D88" s="734">
        <v>205.92</v>
      </c>
      <c r="E88" s="748">
        <v>6.1958405545927214E-2</v>
      </c>
      <c r="F88" s="735">
        <v>3323.5199999999995</v>
      </c>
    </row>
    <row r="89" spans="1:6" ht="14.45" customHeight="1" x14ac:dyDescent="0.2">
      <c r="A89" s="758" t="s">
        <v>1900</v>
      </c>
      <c r="B89" s="734"/>
      <c r="C89" s="748">
        <v>0</v>
      </c>
      <c r="D89" s="734">
        <v>1039.8900000000006</v>
      </c>
      <c r="E89" s="748">
        <v>1</v>
      </c>
      <c r="F89" s="735">
        <v>1039.8900000000006</v>
      </c>
    </row>
    <row r="90" spans="1:6" ht="14.45" customHeight="1" x14ac:dyDescent="0.2">
      <c r="A90" s="758" t="s">
        <v>1901</v>
      </c>
      <c r="B90" s="734"/>
      <c r="C90" s="748">
        <v>0</v>
      </c>
      <c r="D90" s="734">
        <v>3950.625</v>
      </c>
      <c r="E90" s="748">
        <v>1</v>
      </c>
      <c r="F90" s="735">
        <v>3950.625</v>
      </c>
    </row>
    <row r="91" spans="1:6" ht="14.45" customHeight="1" x14ac:dyDescent="0.2">
      <c r="A91" s="758" t="s">
        <v>1902</v>
      </c>
      <c r="B91" s="734"/>
      <c r="C91" s="748">
        <v>0</v>
      </c>
      <c r="D91" s="734">
        <v>124741.44</v>
      </c>
      <c r="E91" s="748">
        <v>1</v>
      </c>
      <c r="F91" s="735">
        <v>124741.44</v>
      </c>
    </row>
    <row r="92" spans="1:6" ht="14.45" customHeight="1" x14ac:dyDescent="0.2">
      <c r="A92" s="758" t="s">
        <v>1903</v>
      </c>
      <c r="B92" s="734">
        <v>90508</v>
      </c>
      <c r="C92" s="748">
        <v>0.69206459412278809</v>
      </c>
      <c r="D92" s="734">
        <v>40271.700000000019</v>
      </c>
      <c r="E92" s="748">
        <v>0.30793540587721197</v>
      </c>
      <c r="F92" s="735">
        <v>130779.70000000001</v>
      </c>
    </row>
    <row r="93" spans="1:6" ht="14.45" customHeight="1" x14ac:dyDescent="0.2">
      <c r="A93" s="758" t="s">
        <v>1904</v>
      </c>
      <c r="B93" s="734"/>
      <c r="C93" s="748">
        <v>0</v>
      </c>
      <c r="D93" s="734">
        <v>2038.7800000000002</v>
      </c>
      <c r="E93" s="748">
        <v>1</v>
      </c>
      <c r="F93" s="735">
        <v>2038.7800000000002</v>
      </c>
    </row>
    <row r="94" spans="1:6" ht="14.45" customHeight="1" x14ac:dyDescent="0.2">
      <c r="A94" s="758" t="s">
        <v>1905</v>
      </c>
      <c r="B94" s="734"/>
      <c r="C94" s="748">
        <v>0</v>
      </c>
      <c r="D94" s="734">
        <v>605941.72000000009</v>
      </c>
      <c r="E94" s="748">
        <v>1</v>
      </c>
      <c r="F94" s="735">
        <v>605941.72000000009</v>
      </c>
    </row>
    <row r="95" spans="1:6" ht="14.45" customHeight="1" x14ac:dyDescent="0.2">
      <c r="A95" s="758" t="s">
        <v>1906</v>
      </c>
      <c r="B95" s="734">
        <v>989.93999999999983</v>
      </c>
      <c r="C95" s="748">
        <v>1.6837727367744814E-2</v>
      </c>
      <c r="D95" s="734">
        <v>57803.03</v>
      </c>
      <c r="E95" s="748">
        <v>0.9831622726322552</v>
      </c>
      <c r="F95" s="735">
        <v>58792.97</v>
      </c>
    </row>
    <row r="96" spans="1:6" ht="14.45" customHeight="1" thickBot="1" x14ac:dyDescent="0.25">
      <c r="A96" s="759" t="s">
        <v>1907</v>
      </c>
      <c r="B96" s="750">
        <v>525.54999999999995</v>
      </c>
      <c r="C96" s="751">
        <v>1</v>
      </c>
      <c r="D96" s="750"/>
      <c r="E96" s="751">
        <v>0</v>
      </c>
      <c r="F96" s="752">
        <v>525.54999999999995</v>
      </c>
    </row>
    <row r="97" spans="1:6" ht="14.45" customHeight="1" thickBot="1" x14ac:dyDescent="0.25">
      <c r="A97" s="753" t="s">
        <v>3</v>
      </c>
      <c r="B97" s="754">
        <v>786986.72799999989</v>
      </c>
      <c r="C97" s="755">
        <v>0.14105129672195019</v>
      </c>
      <c r="D97" s="754">
        <v>4792449.5926129278</v>
      </c>
      <c r="E97" s="755">
        <v>0.85894870327805006</v>
      </c>
      <c r="F97" s="756">
        <v>5579436.320612926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CB8D735-4338-4C46-86FC-964B47D3F8F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2339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1373.4</v>
      </c>
      <c r="G3" s="47">
        <f>SUBTOTAL(9,G6:G1048576)</f>
        <v>786986.72799999989</v>
      </c>
      <c r="H3" s="48">
        <f>IF(M3=0,0,G3/M3)</f>
        <v>0.14105129672195019</v>
      </c>
      <c r="I3" s="47">
        <f>SUBTOTAL(9,I6:I1048576)</f>
        <v>20314.749999999996</v>
      </c>
      <c r="J3" s="47">
        <f>SUBTOTAL(9,J6:J1048576)</f>
        <v>4792449.5926129259</v>
      </c>
      <c r="K3" s="48">
        <f>IF(M3=0,0,J3/M3)</f>
        <v>0.85894870327804973</v>
      </c>
      <c r="L3" s="47">
        <f>SUBTOTAL(9,L6:L1048576)</f>
        <v>21688.149999999998</v>
      </c>
      <c r="M3" s="49">
        <f>SUBTOTAL(9,M6:M1048576)</f>
        <v>5579436.320612926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600</v>
      </c>
      <c r="B6" s="723" t="s">
        <v>1908</v>
      </c>
      <c r="C6" s="723" t="s">
        <v>1909</v>
      </c>
      <c r="D6" s="723" t="s">
        <v>663</v>
      </c>
      <c r="E6" s="723" t="s">
        <v>1910</v>
      </c>
      <c r="F6" s="727"/>
      <c r="G6" s="727"/>
      <c r="H6" s="747">
        <v>0</v>
      </c>
      <c r="I6" s="727">
        <v>5</v>
      </c>
      <c r="J6" s="727">
        <v>324.5</v>
      </c>
      <c r="K6" s="747">
        <v>1</v>
      </c>
      <c r="L6" s="727">
        <v>5</v>
      </c>
      <c r="M6" s="728">
        <v>324.5</v>
      </c>
    </row>
    <row r="7" spans="1:13" ht="14.45" customHeight="1" x14ac:dyDescent="0.2">
      <c r="A7" s="729" t="s">
        <v>600</v>
      </c>
      <c r="B7" s="730" t="s">
        <v>1911</v>
      </c>
      <c r="C7" s="730" t="s">
        <v>1912</v>
      </c>
      <c r="D7" s="730" t="s">
        <v>659</v>
      </c>
      <c r="E7" s="730" t="s">
        <v>1913</v>
      </c>
      <c r="F7" s="734"/>
      <c r="G7" s="734"/>
      <c r="H7" s="748">
        <v>0</v>
      </c>
      <c r="I7" s="734">
        <v>9</v>
      </c>
      <c r="J7" s="734">
        <v>376.91999999999996</v>
      </c>
      <c r="K7" s="748">
        <v>1</v>
      </c>
      <c r="L7" s="734">
        <v>9</v>
      </c>
      <c r="M7" s="735">
        <v>376.91999999999996</v>
      </c>
    </row>
    <row r="8" spans="1:13" ht="14.45" customHeight="1" x14ac:dyDescent="0.2">
      <c r="A8" s="729" t="s">
        <v>600</v>
      </c>
      <c r="B8" s="730" t="s">
        <v>1914</v>
      </c>
      <c r="C8" s="730" t="s">
        <v>1915</v>
      </c>
      <c r="D8" s="730" t="s">
        <v>1916</v>
      </c>
      <c r="E8" s="730" t="s">
        <v>1917</v>
      </c>
      <c r="F8" s="734"/>
      <c r="G8" s="734"/>
      <c r="H8" s="748">
        <v>0</v>
      </c>
      <c r="I8" s="734">
        <v>5</v>
      </c>
      <c r="J8" s="734">
        <v>1400.75</v>
      </c>
      <c r="K8" s="748">
        <v>1</v>
      </c>
      <c r="L8" s="734">
        <v>5</v>
      </c>
      <c r="M8" s="735">
        <v>1400.75</v>
      </c>
    </row>
    <row r="9" spans="1:13" ht="14.45" customHeight="1" x14ac:dyDescent="0.2">
      <c r="A9" s="729" t="s">
        <v>605</v>
      </c>
      <c r="B9" s="730" t="s">
        <v>1918</v>
      </c>
      <c r="C9" s="730" t="s">
        <v>1919</v>
      </c>
      <c r="D9" s="730" t="s">
        <v>1272</v>
      </c>
      <c r="E9" s="730" t="s">
        <v>1273</v>
      </c>
      <c r="F9" s="734">
        <v>14</v>
      </c>
      <c r="G9" s="734">
        <v>3612.5600000000004</v>
      </c>
      <c r="H9" s="748">
        <v>1</v>
      </c>
      <c r="I9" s="734"/>
      <c r="J9" s="734"/>
      <c r="K9" s="748">
        <v>0</v>
      </c>
      <c r="L9" s="734">
        <v>14</v>
      </c>
      <c r="M9" s="735">
        <v>3612.5600000000004</v>
      </c>
    </row>
    <row r="10" spans="1:13" ht="14.45" customHeight="1" x14ac:dyDescent="0.2">
      <c r="A10" s="729" t="s">
        <v>605</v>
      </c>
      <c r="B10" s="730" t="s">
        <v>1918</v>
      </c>
      <c r="C10" s="730" t="s">
        <v>1920</v>
      </c>
      <c r="D10" s="730" t="s">
        <v>866</v>
      </c>
      <c r="E10" s="730" t="s">
        <v>1921</v>
      </c>
      <c r="F10" s="734"/>
      <c r="G10" s="734"/>
      <c r="H10" s="748">
        <v>0</v>
      </c>
      <c r="I10" s="734">
        <v>3730</v>
      </c>
      <c r="J10" s="734">
        <v>61771.140000000007</v>
      </c>
      <c r="K10" s="748">
        <v>1</v>
      </c>
      <c r="L10" s="734">
        <v>3730</v>
      </c>
      <c r="M10" s="735">
        <v>61771.140000000007</v>
      </c>
    </row>
    <row r="11" spans="1:13" ht="14.45" customHeight="1" x14ac:dyDescent="0.2">
      <c r="A11" s="729" t="s">
        <v>605</v>
      </c>
      <c r="B11" s="730" t="s">
        <v>1918</v>
      </c>
      <c r="C11" s="730" t="s">
        <v>1922</v>
      </c>
      <c r="D11" s="730" t="s">
        <v>866</v>
      </c>
      <c r="E11" s="730" t="s">
        <v>1923</v>
      </c>
      <c r="F11" s="734"/>
      <c r="G11" s="734"/>
      <c r="H11" s="748">
        <v>0</v>
      </c>
      <c r="I11" s="734">
        <v>4</v>
      </c>
      <c r="J11" s="734">
        <v>49.05</v>
      </c>
      <c r="K11" s="748">
        <v>1</v>
      </c>
      <c r="L11" s="734">
        <v>4</v>
      </c>
      <c r="M11" s="735">
        <v>49.05</v>
      </c>
    </row>
    <row r="12" spans="1:13" ht="14.45" customHeight="1" x14ac:dyDescent="0.2">
      <c r="A12" s="729" t="s">
        <v>605</v>
      </c>
      <c r="B12" s="730" t="s">
        <v>1918</v>
      </c>
      <c r="C12" s="730" t="s">
        <v>1924</v>
      </c>
      <c r="D12" s="730" t="s">
        <v>866</v>
      </c>
      <c r="E12" s="730" t="s">
        <v>1925</v>
      </c>
      <c r="F12" s="734"/>
      <c r="G12" s="734"/>
      <c r="H12" s="748">
        <v>0</v>
      </c>
      <c r="I12" s="734">
        <v>3</v>
      </c>
      <c r="J12" s="734">
        <v>128.64000000000001</v>
      </c>
      <c r="K12" s="748">
        <v>1</v>
      </c>
      <c r="L12" s="734">
        <v>3</v>
      </c>
      <c r="M12" s="735">
        <v>128.64000000000001</v>
      </c>
    </row>
    <row r="13" spans="1:13" ht="14.45" customHeight="1" x14ac:dyDescent="0.2">
      <c r="A13" s="729" t="s">
        <v>605</v>
      </c>
      <c r="B13" s="730" t="s">
        <v>1926</v>
      </c>
      <c r="C13" s="730" t="s">
        <v>1927</v>
      </c>
      <c r="D13" s="730" t="s">
        <v>1928</v>
      </c>
      <c r="E13" s="730" t="s">
        <v>1929</v>
      </c>
      <c r="F13" s="734"/>
      <c r="G13" s="734"/>
      <c r="H13" s="748">
        <v>0</v>
      </c>
      <c r="I13" s="734">
        <v>1</v>
      </c>
      <c r="J13" s="734">
        <v>273.89999999999998</v>
      </c>
      <c r="K13" s="748">
        <v>1</v>
      </c>
      <c r="L13" s="734">
        <v>1</v>
      </c>
      <c r="M13" s="735">
        <v>273.89999999999998</v>
      </c>
    </row>
    <row r="14" spans="1:13" ht="14.45" customHeight="1" x14ac:dyDescent="0.2">
      <c r="A14" s="729" t="s">
        <v>605</v>
      </c>
      <c r="B14" s="730" t="s">
        <v>1930</v>
      </c>
      <c r="C14" s="730" t="s">
        <v>1931</v>
      </c>
      <c r="D14" s="730" t="s">
        <v>926</v>
      </c>
      <c r="E14" s="730" t="s">
        <v>927</v>
      </c>
      <c r="F14" s="734">
        <v>60</v>
      </c>
      <c r="G14" s="734">
        <v>3117.5999999999995</v>
      </c>
      <c r="H14" s="748">
        <v>1</v>
      </c>
      <c r="I14" s="734"/>
      <c r="J14" s="734"/>
      <c r="K14" s="748">
        <v>0</v>
      </c>
      <c r="L14" s="734">
        <v>60</v>
      </c>
      <c r="M14" s="735">
        <v>3117.5999999999995</v>
      </c>
    </row>
    <row r="15" spans="1:13" ht="14.45" customHeight="1" x14ac:dyDescent="0.2">
      <c r="A15" s="729" t="s">
        <v>605</v>
      </c>
      <c r="B15" s="730" t="s">
        <v>1930</v>
      </c>
      <c r="C15" s="730" t="s">
        <v>1932</v>
      </c>
      <c r="D15" s="730" t="s">
        <v>1933</v>
      </c>
      <c r="E15" s="730" t="s">
        <v>1934</v>
      </c>
      <c r="F15" s="734"/>
      <c r="G15" s="734"/>
      <c r="H15" s="748">
        <v>0</v>
      </c>
      <c r="I15" s="734">
        <v>4</v>
      </c>
      <c r="J15" s="734">
        <v>205.92</v>
      </c>
      <c r="K15" s="748">
        <v>1</v>
      </c>
      <c r="L15" s="734">
        <v>4</v>
      </c>
      <c r="M15" s="735">
        <v>205.92</v>
      </c>
    </row>
    <row r="16" spans="1:13" ht="14.45" customHeight="1" x14ac:dyDescent="0.2">
      <c r="A16" s="729" t="s">
        <v>605</v>
      </c>
      <c r="B16" s="730" t="s">
        <v>1935</v>
      </c>
      <c r="C16" s="730" t="s">
        <v>1936</v>
      </c>
      <c r="D16" s="730" t="s">
        <v>1937</v>
      </c>
      <c r="E16" s="730" t="s">
        <v>1938</v>
      </c>
      <c r="F16" s="734"/>
      <c r="G16" s="734"/>
      <c r="H16" s="748">
        <v>0</v>
      </c>
      <c r="I16" s="734">
        <v>308</v>
      </c>
      <c r="J16" s="734">
        <v>124741.44</v>
      </c>
      <c r="K16" s="748">
        <v>1</v>
      </c>
      <c r="L16" s="734">
        <v>308</v>
      </c>
      <c r="M16" s="735">
        <v>124741.44</v>
      </c>
    </row>
    <row r="17" spans="1:13" ht="14.45" customHeight="1" x14ac:dyDescent="0.2">
      <c r="A17" s="729" t="s">
        <v>605</v>
      </c>
      <c r="B17" s="730" t="s">
        <v>1935</v>
      </c>
      <c r="C17" s="730" t="s">
        <v>1939</v>
      </c>
      <c r="D17" s="730" t="s">
        <v>1940</v>
      </c>
      <c r="E17" s="730" t="s">
        <v>1941</v>
      </c>
      <c r="F17" s="734"/>
      <c r="G17" s="734"/>
      <c r="H17" s="748"/>
      <c r="I17" s="734">
        <v>0</v>
      </c>
      <c r="J17" s="734">
        <v>0</v>
      </c>
      <c r="K17" s="748"/>
      <c r="L17" s="734">
        <v>0</v>
      </c>
      <c r="M17" s="735">
        <v>0</v>
      </c>
    </row>
    <row r="18" spans="1:13" ht="14.45" customHeight="1" x14ac:dyDescent="0.2">
      <c r="A18" s="729" t="s">
        <v>605</v>
      </c>
      <c r="B18" s="730" t="s">
        <v>1942</v>
      </c>
      <c r="C18" s="730" t="s">
        <v>1943</v>
      </c>
      <c r="D18" s="730" t="s">
        <v>988</v>
      </c>
      <c r="E18" s="730" t="s">
        <v>1944</v>
      </c>
      <c r="F18" s="734"/>
      <c r="G18" s="734"/>
      <c r="H18" s="748">
        <v>0</v>
      </c>
      <c r="I18" s="734">
        <v>27</v>
      </c>
      <c r="J18" s="734">
        <v>89097.03</v>
      </c>
      <c r="K18" s="748">
        <v>1</v>
      </c>
      <c r="L18" s="734">
        <v>27</v>
      </c>
      <c r="M18" s="735">
        <v>89097.03</v>
      </c>
    </row>
    <row r="19" spans="1:13" ht="14.45" customHeight="1" x14ac:dyDescent="0.2">
      <c r="A19" s="729" t="s">
        <v>605</v>
      </c>
      <c r="B19" s="730" t="s">
        <v>1942</v>
      </c>
      <c r="C19" s="730" t="s">
        <v>1945</v>
      </c>
      <c r="D19" s="730" t="s">
        <v>990</v>
      </c>
      <c r="E19" s="730" t="s">
        <v>1946</v>
      </c>
      <c r="F19" s="734"/>
      <c r="G19" s="734"/>
      <c r="H19" s="748">
        <v>0</v>
      </c>
      <c r="I19" s="734">
        <v>134</v>
      </c>
      <c r="J19" s="734">
        <v>96635.44</v>
      </c>
      <c r="K19" s="748">
        <v>1</v>
      </c>
      <c r="L19" s="734">
        <v>134</v>
      </c>
      <c r="M19" s="735">
        <v>96635.44</v>
      </c>
    </row>
    <row r="20" spans="1:13" ht="14.45" customHeight="1" x14ac:dyDescent="0.2">
      <c r="A20" s="729" t="s">
        <v>605</v>
      </c>
      <c r="B20" s="730" t="s">
        <v>1942</v>
      </c>
      <c r="C20" s="730" t="s">
        <v>1947</v>
      </c>
      <c r="D20" s="730" t="s">
        <v>990</v>
      </c>
      <c r="E20" s="730" t="s">
        <v>1948</v>
      </c>
      <c r="F20" s="734"/>
      <c r="G20" s="734"/>
      <c r="H20" s="748">
        <v>0</v>
      </c>
      <c r="I20" s="734">
        <v>72</v>
      </c>
      <c r="J20" s="734">
        <v>20924.639999999996</v>
      </c>
      <c r="K20" s="748">
        <v>1</v>
      </c>
      <c r="L20" s="734">
        <v>72</v>
      </c>
      <c r="M20" s="735">
        <v>20924.639999999996</v>
      </c>
    </row>
    <row r="21" spans="1:13" ht="14.45" customHeight="1" x14ac:dyDescent="0.2">
      <c r="A21" s="729" t="s">
        <v>605</v>
      </c>
      <c r="B21" s="730" t="s">
        <v>1942</v>
      </c>
      <c r="C21" s="730" t="s">
        <v>1949</v>
      </c>
      <c r="D21" s="730" t="s">
        <v>990</v>
      </c>
      <c r="E21" s="730" t="s">
        <v>1950</v>
      </c>
      <c r="F21" s="734"/>
      <c r="G21" s="734"/>
      <c r="H21" s="748">
        <v>0</v>
      </c>
      <c r="I21" s="734">
        <v>159</v>
      </c>
      <c r="J21" s="734">
        <v>99255.75</v>
      </c>
      <c r="K21" s="748">
        <v>1</v>
      </c>
      <c r="L21" s="734">
        <v>159</v>
      </c>
      <c r="M21" s="735">
        <v>99255.75</v>
      </c>
    </row>
    <row r="22" spans="1:13" ht="14.45" customHeight="1" x14ac:dyDescent="0.2">
      <c r="A22" s="729" t="s">
        <v>605</v>
      </c>
      <c r="B22" s="730" t="s">
        <v>1942</v>
      </c>
      <c r="C22" s="730" t="s">
        <v>1951</v>
      </c>
      <c r="D22" s="730" t="s">
        <v>990</v>
      </c>
      <c r="E22" s="730" t="s">
        <v>1952</v>
      </c>
      <c r="F22" s="734"/>
      <c r="G22" s="734"/>
      <c r="H22" s="748">
        <v>0</v>
      </c>
      <c r="I22" s="734">
        <v>50</v>
      </c>
      <c r="J22" s="734">
        <v>45677.499999999985</v>
      </c>
      <c r="K22" s="748">
        <v>1</v>
      </c>
      <c r="L22" s="734">
        <v>50</v>
      </c>
      <c r="M22" s="735">
        <v>45677.499999999985</v>
      </c>
    </row>
    <row r="23" spans="1:13" ht="14.45" customHeight="1" x14ac:dyDescent="0.2">
      <c r="A23" s="729" t="s">
        <v>605</v>
      </c>
      <c r="B23" s="730" t="s">
        <v>1942</v>
      </c>
      <c r="C23" s="730" t="s">
        <v>1953</v>
      </c>
      <c r="D23" s="730" t="s">
        <v>990</v>
      </c>
      <c r="E23" s="730" t="s">
        <v>1954</v>
      </c>
      <c r="F23" s="734"/>
      <c r="G23" s="734"/>
      <c r="H23" s="748">
        <v>0</v>
      </c>
      <c r="I23" s="734">
        <v>101</v>
      </c>
      <c r="J23" s="734">
        <v>41295.870000000003</v>
      </c>
      <c r="K23" s="748">
        <v>1</v>
      </c>
      <c r="L23" s="734">
        <v>101</v>
      </c>
      <c r="M23" s="735">
        <v>41295.870000000003</v>
      </c>
    </row>
    <row r="24" spans="1:13" ht="14.45" customHeight="1" x14ac:dyDescent="0.2">
      <c r="A24" s="729" t="s">
        <v>605</v>
      </c>
      <c r="B24" s="730" t="s">
        <v>1955</v>
      </c>
      <c r="C24" s="730" t="s">
        <v>1956</v>
      </c>
      <c r="D24" s="730" t="s">
        <v>875</v>
      </c>
      <c r="E24" s="730" t="s">
        <v>1957</v>
      </c>
      <c r="F24" s="734"/>
      <c r="G24" s="734"/>
      <c r="H24" s="748">
        <v>0</v>
      </c>
      <c r="I24" s="734">
        <v>3</v>
      </c>
      <c r="J24" s="734">
        <v>268.95000000000005</v>
      </c>
      <c r="K24" s="748">
        <v>1</v>
      </c>
      <c r="L24" s="734">
        <v>3</v>
      </c>
      <c r="M24" s="735">
        <v>268.95000000000005</v>
      </c>
    </row>
    <row r="25" spans="1:13" ht="14.45" customHeight="1" x14ac:dyDescent="0.2">
      <c r="A25" s="729" t="s">
        <v>605</v>
      </c>
      <c r="B25" s="730" t="s">
        <v>1958</v>
      </c>
      <c r="C25" s="730" t="s">
        <v>1959</v>
      </c>
      <c r="D25" s="730" t="s">
        <v>1242</v>
      </c>
      <c r="E25" s="730" t="s">
        <v>1960</v>
      </c>
      <c r="F25" s="734"/>
      <c r="G25" s="734"/>
      <c r="H25" s="748">
        <v>0</v>
      </c>
      <c r="I25" s="734">
        <v>939</v>
      </c>
      <c r="J25" s="734">
        <v>570691.22000000009</v>
      </c>
      <c r="K25" s="748">
        <v>1</v>
      </c>
      <c r="L25" s="734">
        <v>939</v>
      </c>
      <c r="M25" s="735">
        <v>570691.22000000009</v>
      </c>
    </row>
    <row r="26" spans="1:13" ht="14.45" customHeight="1" x14ac:dyDescent="0.2">
      <c r="A26" s="729" t="s">
        <v>605</v>
      </c>
      <c r="B26" s="730" t="s">
        <v>1958</v>
      </c>
      <c r="C26" s="730" t="s">
        <v>1961</v>
      </c>
      <c r="D26" s="730" t="s">
        <v>1242</v>
      </c>
      <c r="E26" s="730" t="s">
        <v>1962</v>
      </c>
      <c r="F26" s="734"/>
      <c r="G26" s="734"/>
      <c r="H26" s="748">
        <v>0</v>
      </c>
      <c r="I26" s="734">
        <v>11</v>
      </c>
      <c r="J26" s="734">
        <v>1541.32</v>
      </c>
      <c r="K26" s="748">
        <v>1</v>
      </c>
      <c r="L26" s="734">
        <v>11</v>
      </c>
      <c r="M26" s="735">
        <v>1541.32</v>
      </c>
    </row>
    <row r="27" spans="1:13" ht="14.45" customHeight="1" x14ac:dyDescent="0.2">
      <c r="A27" s="729" t="s">
        <v>605</v>
      </c>
      <c r="B27" s="730" t="s">
        <v>1963</v>
      </c>
      <c r="C27" s="730" t="s">
        <v>1964</v>
      </c>
      <c r="D27" s="730" t="s">
        <v>1965</v>
      </c>
      <c r="E27" s="730" t="s">
        <v>1966</v>
      </c>
      <c r="F27" s="734"/>
      <c r="G27" s="734"/>
      <c r="H27" s="748">
        <v>0</v>
      </c>
      <c r="I27" s="734">
        <v>1</v>
      </c>
      <c r="J27" s="734">
        <v>104.52999999999999</v>
      </c>
      <c r="K27" s="748">
        <v>1</v>
      </c>
      <c r="L27" s="734">
        <v>1</v>
      </c>
      <c r="M27" s="735">
        <v>104.52999999999999</v>
      </c>
    </row>
    <row r="28" spans="1:13" ht="14.45" customHeight="1" x14ac:dyDescent="0.2">
      <c r="A28" s="729" t="s">
        <v>605</v>
      </c>
      <c r="B28" s="730" t="s">
        <v>1967</v>
      </c>
      <c r="C28" s="730" t="s">
        <v>1968</v>
      </c>
      <c r="D28" s="730" t="s">
        <v>1001</v>
      </c>
      <c r="E28" s="730" t="s">
        <v>1002</v>
      </c>
      <c r="F28" s="734"/>
      <c r="G28" s="734"/>
      <c r="H28" s="748">
        <v>0</v>
      </c>
      <c r="I28" s="734">
        <v>21</v>
      </c>
      <c r="J28" s="734">
        <v>848.18999999999994</v>
      </c>
      <c r="K28" s="748">
        <v>1</v>
      </c>
      <c r="L28" s="734">
        <v>21</v>
      </c>
      <c r="M28" s="735">
        <v>848.18999999999994</v>
      </c>
    </row>
    <row r="29" spans="1:13" ht="14.45" customHeight="1" x14ac:dyDescent="0.2">
      <c r="A29" s="729" t="s">
        <v>605</v>
      </c>
      <c r="B29" s="730" t="s">
        <v>1967</v>
      </c>
      <c r="C29" s="730" t="s">
        <v>1969</v>
      </c>
      <c r="D29" s="730" t="s">
        <v>1970</v>
      </c>
      <c r="E29" s="730" t="s">
        <v>1971</v>
      </c>
      <c r="F29" s="734"/>
      <c r="G29" s="734"/>
      <c r="H29" s="748">
        <v>0</v>
      </c>
      <c r="I29" s="734">
        <v>1</v>
      </c>
      <c r="J29" s="734">
        <v>31.609999999999996</v>
      </c>
      <c r="K29" s="748">
        <v>1</v>
      </c>
      <c r="L29" s="734">
        <v>1</v>
      </c>
      <c r="M29" s="735">
        <v>31.609999999999996</v>
      </c>
    </row>
    <row r="30" spans="1:13" ht="14.45" customHeight="1" x14ac:dyDescent="0.2">
      <c r="A30" s="729" t="s">
        <v>605</v>
      </c>
      <c r="B30" s="730" t="s">
        <v>1967</v>
      </c>
      <c r="C30" s="730" t="s">
        <v>1972</v>
      </c>
      <c r="D30" s="730" t="s">
        <v>1970</v>
      </c>
      <c r="E30" s="730" t="s">
        <v>1973</v>
      </c>
      <c r="F30" s="734"/>
      <c r="G30" s="734"/>
      <c r="H30" s="748">
        <v>0</v>
      </c>
      <c r="I30" s="734">
        <v>1</v>
      </c>
      <c r="J30" s="734">
        <v>69.379999999999981</v>
      </c>
      <c r="K30" s="748">
        <v>1</v>
      </c>
      <c r="L30" s="734">
        <v>1</v>
      </c>
      <c r="M30" s="735">
        <v>69.379999999999981</v>
      </c>
    </row>
    <row r="31" spans="1:13" ht="14.45" customHeight="1" x14ac:dyDescent="0.2">
      <c r="A31" s="729" t="s">
        <v>605</v>
      </c>
      <c r="B31" s="730" t="s">
        <v>1974</v>
      </c>
      <c r="C31" s="730" t="s">
        <v>1975</v>
      </c>
      <c r="D31" s="730" t="s">
        <v>1044</v>
      </c>
      <c r="E31" s="730" t="s">
        <v>1976</v>
      </c>
      <c r="F31" s="734"/>
      <c r="G31" s="734"/>
      <c r="H31" s="748">
        <v>0</v>
      </c>
      <c r="I31" s="734">
        <v>10</v>
      </c>
      <c r="J31" s="734">
        <v>600.29999999999995</v>
      </c>
      <c r="K31" s="748">
        <v>1</v>
      </c>
      <c r="L31" s="734">
        <v>10</v>
      </c>
      <c r="M31" s="735">
        <v>600.29999999999995</v>
      </c>
    </row>
    <row r="32" spans="1:13" ht="14.45" customHeight="1" x14ac:dyDescent="0.2">
      <c r="A32" s="729" t="s">
        <v>605</v>
      </c>
      <c r="B32" s="730" t="s">
        <v>1974</v>
      </c>
      <c r="C32" s="730" t="s">
        <v>1977</v>
      </c>
      <c r="D32" s="730" t="s">
        <v>1044</v>
      </c>
      <c r="E32" s="730" t="s">
        <v>1978</v>
      </c>
      <c r="F32" s="734"/>
      <c r="G32" s="734"/>
      <c r="H32" s="748">
        <v>0</v>
      </c>
      <c r="I32" s="734">
        <v>11</v>
      </c>
      <c r="J32" s="734">
        <v>661.43999428276527</v>
      </c>
      <c r="K32" s="748">
        <v>1</v>
      </c>
      <c r="L32" s="734">
        <v>11</v>
      </c>
      <c r="M32" s="735">
        <v>661.43999428276527</v>
      </c>
    </row>
    <row r="33" spans="1:13" ht="14.45" customHeight="1" x14ac:dyDescent="0.2">
      <c r="A33" s="729" t="s">
        <v>605</v>
      </c>
      <c r="B33" s="730" t="s">
        <v>1979</v>
      </c>
      <c r="C33" s="730" t="s">
        <v>1980</v>
      </c>
      <c r="D33" s="730" t="s">
        <v>785</v>
      </c>
      <c r="E33" s="730" t="s">
        <v>786</v>
      </c>
      <c r="F33" s="734"/>
      <c r="G33" s="734"/>
      <c r="H33" s="748">
        <v>0</v>
      </c>
      <c r="I33" s="734">
        <v>1</v>
      </c>
      <c r="J33" s="734">
        <v>97.360000000000028</v>
      </c>
      <c r="K33" s="748">
        <v>1</v>
      </c>
      <c r="L33" s="734">
        <v>1</v>
      </c>
      <c r="M33" s="735">
        <v>97.360000000000028</v>
      </c>
    </row>
    <row r="34" spans="1:13" ht="14.45" customHeight="1" x14ac:dyDescent="0.2">
      <c r="A34" s="729" t="s">
        <v>605</v>
      </c>
      <c r="B34" s="730" t="s">
        <v>1979</v>
      </c>
      <c r="C34" s="730" t="s">
        <v>1981</v>
      </c>
      <c r="D34" s="730" t="s">
        <v>787</v>
      </c>
      <c r="E34" s="730" t="s">
        <v>788</v>
      </c>
      <c r="F34" s="734"/>
      <c r="G34" s="734"/>
      <c r="H34" s="748">
        <v>0</v>
      </c>
      <c r="I34" s="734">
        <v>2</v>
      </c>
      <c r="J34" s="734">
        <v>144.51999999999998</v>
      </c>
      <c r="K34" s="748">
        <v>1</v>
      </c>
      <c r="L34" s="734">
        <v>2</v>
      </c>
      <c r="M34" s="735">
        <v>144.51999999999998</v>
      </c>
    </row>
    <row r="35" spans="1:13" ht="14.45" customHeight="1" x14ac:dyDescent="0.2">
      <c r="A35" s="729" t="s">
        <v>605</v>
      </c>
      <c r="B35" s="730" t="s">
        <v>1979</v>
      </c>
      <c r="C35" s="730" t="s">
        <v>1982</v>
      </c>
      <c r="D35" s="730" t="s">
        <v>787</v>
      </c>
      <c r="E35" s="730" t="s">
        <v>789</v>
      </c>
      <c r="F35" s="734"/>
      <c r="G35" s="734"/>
      <c r="H35" s="748">
        <v>0</v>
      </c>
      <c r="I35" s="734">
        <v>2</v>
      </c>
      <c r="J35" s="734">
        <v>187.56</v>
      </c>
      <c r="K35" s="748">
        <v>1</v>
      </c>
      <c r="L35" s="734">
        <v>2</v>
      </c>
      <c r="M35" s="735">
        <v>187.56</v>
      </c>
    </row>
    <row r="36" spans="1:13" ht="14.45" customHeight="1" x14ac:dyDescent="0.2">
      <c r="A36" s="729" t="s">
        <v>605</v>
      </c>
      <c r="B36" s="730" t="s">
        <v>1979</v>
      </c>
      <c r="C36" s="730" t="s">
        <v>1983</v>
      </c>
      <c r="D36" s="730" t="s">
        <v>787</v>
      </c>
      <c r="E36" s="730" t="s">
        <v>790</v>
      </c>
      <c r="F36" s="734"/>
      <c r="G36" s="734"/>
      <c r="H36" s="748">
        <v>0</v>
      </c>
      <c r="I36" s="734">
        <v>1</v>
      </c>
      <c r="J36" s="734">
        <v>249.59000000000006</v>
      </c>
      <c r="K36" s="748">
        <v>1</v>
      </c>
      <c r="L36" s="734">
        <v>1</v>
      </c>
      <c r="M36" s="735">
        <v>249.59000000000006</v>
      </c>
    </row>
    <row r="37" spans="1:13" ht="14.45" customHeight="1" x14ac:dyDescent="0.2">
      <c r="A37" s="729" t="s">
        <v>605</v>
      </c>
      <c r="B37" s="730" t="s">
        <v>1979</v>
      </c>
      <c r="C37" s="730" t="s">
        <v>1984</v>
      </c>
      <c r="D37" s="730" t="s">
        <v>783</v>
      </c>
      <c r="E37" s="730" t="s">
        <v>784</v>
      </c>
      <c r="F37" s="734"/>
      <c r="G37" s="734"/>
      <c r="H37" s="748">
        <v>0</v>
      </c>
      <c r="I37" s="734">
        <v>218</v>
      </c>
      <c r="J37" s="734">
        <v>19258.119890397043</v>
      </c>
      <c r="K37" s="748">
        <v>1</v>
      </c>
      <c r="L37" s="734">
        <v>218</v>
      </c>
      <c r="M37" s="735">
        <v>19258.119890397043</v>
      </c>
    </row>
    <row r="38" spans="1:13" ht="14.45" customHeight="1" x14ac:dyDescent="0.2">
      <c r="A38" s="729" t="s">
        <v>605</v>
      </c>
      <c r="B38" s="730" t="s">
        <v>1985</v>
      </c>
      <c r="C38" s="730" t="s">
        <v>1986</v>
      </c>
      <c r="D38" s="730" t="s">
        <v>1987</v>
      </c>
      <c r="E38" s="730" t="s">
        <v>1988</v>
      </c>
      <c r="F38" s="734"/>
      <c r="G38" s="734"/>
      <c r="H38" s="748">
        <v>0</v>
      </c>
      <c r="I38" s="734">
        <v>2</v>
      </c>
      <c r="J38" s="734">
        <v>109.78</v>
      </c>
      <c r="K38" s="748">
        <v>1</v>
      </c>
      <c r="L38" s="734">
        <v>2</v>
      </c>
      <c r="M38" s="735">
        <v>109.78</v>
      </c>
    </row>
    <row r="39" spans="1:13" ht="14.45" customHeight="1" x14ac:dyDescent="0.2">
      <c r="A39" s="729" t="s">
        <v>605</v>
      </c>
      <c r="B39" s="730" t="s">
        <v>1989</v>
      </c>
      <c r="C39" s="730" t="s">
        <v>1990</v>
      </c>
      <c r="D39" s="730" t="s">
        <v>791</v>
      </c>
      <c r="E39" s="730" t="s">
        <v>792</v>
      </c>
      <c r="F39" s="734"/>
      <c r="G39" s="734"/>
      <c r="H39" s="748">
        <v>0</v>
      </c>
      <c r="I39" s="734">
        <v>1</v>
      </c>
      <c r="J39" s="734">
        <v>174.23</v>
      </c>
      <c r="K39" s="748">
        <v>1</v>
      </c>
      <c r="L39" s="734">
        <v>1</v>
      </c>
      <c r="M39" s="735">
        <v>174.23</v>
      </c>
    </row>
    <row r="40" spans="1:13" ht="14.45" customHeight="1" x14ac:dyDescent="0.2">
      <c r="A40" s="729" t="s">
        <v>605</v>
      </c>
      <c r="B40" s="730" t="s">
        <v>1991</v>
      </c>
      <c r="C40" s="730" t="s">
        <v>1992</v>
      </c>
      <c r="D40" s="730" t="s">
        <v>802</v>
      </c>
      <c r="E40" s="730" t="s">
        <v>805</v>
      </c>
      <c r="F40" s="734"/>
      <c r="G40" s="734"/>
      <c r="H40" s="748">
        <v>0</v>
      </c>
      <c r="I40" s="734">
        <v>1</v>
      </c>
      <c r="J40" s="734">
        <v>26.109999999999992</v>
      </c>
      <c r="K40" s="748">
        <v>1</v>
      </c>
      <c r="L40" s="734">
        <v>1</v>
      </c>
      <c r="M40" s="735">
        <v>26.109999999999992</v>
      </c>
    </row>
    <row r="41" spans="1:13" ht="14.45" customHeight="1" x14ac:dyDescent="0.2">
      <c r="A41" s="729" t="s">
        <v>605</v>
      </c>
      <c r="B41" s="730" t="s">
        <v>1991</v>
      </c>
      <c r="C41" s="730" t="s">
        <v>1993</v>
      </c>
      <c r="D41" s="730" t="s">
        <v>802</v>
      </c>
      <c r="E41" s="730" t="s">
        <v>1994</v>
      </c>
      <c r="F41" s="734"/>
      <c r="G41" s="734"/>
      <c r="H41" s="748">
        <v>0</v>
      </c>
      <c r="I41" s="734">
        <v>1</v>
      </c>
      <c r="J41" s="734">
        <v>87.020000960705573</v>
      </c>
      <c r="K41" s="748">
        <v>1</v>
      </c>
      <c r="L41" s="734">
        <v>1</v>
      </c>
      <c r="M41" s="735">
        <v>87.020000960705573</v>
      </c>
    </row>
    <row r="42" spans="1:13" ht="14.45" customHeight="1" x14ac:dyDescent="0.2">
      <c r="A42" s="729" t="s">
        <v>605</v>
      </c>
      <c r="B42" s="730" t="s">
        <v>1991</v>
      </c>
      <c r="C42" s="730" t="s">
        <v>1995</v>
      </c>
      <c r="D42" s="730" t="s">
        <v>802</v>
      </c>
      <c r="E42" s="730" t="s">
        <v>803</v>
      </c>
      <c r="F42" s="734"/>
      <c r="G42" s="734"/>
      <c r="H42" s="748">
        <v>0</v>
      </c>
      <c r="I42" s="734">
        <v>2</v>
      </c>
      <c r="J42" s="734">
        <v>104.44000000000001</v>
      </c>
      <c r="K42" s="748">
        <v>1</v>
      </c>
      <c r="L42" s="734">
        <v>2</v>
      </c>
      <c r="M42" s="735">
        <v>104.44000000000001</v>
      </c>
    </row>
    <row r="43" spans="1:13" ht="14.45" customHeight="1" x14ac:dyDescent="0.2">
      <c r="A43" s="729" t="s">
        <v>605</v>
      </c>
      <c r="B43" s="730" t="s">
        <v>1996</v>
      </c>
      <c r="C43" s="730" t="s">
        <v>1997</v>
      </c>
      <c r="D43" s="730" t="s">
        <v>1998</v>
      </c>
      <c r="E43" s="730" t="s">
        <v>1999</v>
      </c>
      <c r="F43" s="734"/>
      <c r="G43" s="734"/>
      <c r="H43" s="748">
        <v>0</v>
      </c>
      <c r="I43" s="734">
        <v>1</v>
      </c>
      <c r="J43" s="734">
        <v>54.19</v>
      </c>
      <c r="K43" s="748">
        <v>1</v>
      </c>
      <c r="L43" s="734">
        <v>1</v>
      </c>
      <c r="M43" s="735">
        <v>54.19</v>
      </c>
    </row>
    <row r="44" spans="1:13" ht="14.45" customHeight="1" x14ac:dyDescent="0.2">
      <c r="A44" s="729" t="s">
        <v>605</v>
      </c>
      <c r="B44" s="730" t="s">
        <v>1996</v>
      </c>
      <c r="C44" s="730" t="s">
        <v>2000</v>
      </c>
      <c r="D44" s="730" t="s">
        <v>1998</v>
      </c>
      <c r="E44" s="730" t="s">
        <v>2001</v>
      </c>
      <c r="F44" s="734"/>
      <c r="G44" s="734"/>
      <c r="H44" s="748">
        <v>0</v>
      </c>
      <c r="I44" s="734">
        <v>2</v>
      </c>
      <c r="J44" s="734">
        <v>17.399999999999999</v>
      </c>
      <c r="K44" s="748">
        <v>1</v>
      </c>
      <c r="L44" s="734">
        <v>2</v>
      </c>
      <c r="M44" s="735">
        <v>17.399999999999999</v>
      </c>
    </row>
    <row r="45" spans="1:13" ht="14.45" customHeight="1" x14ac:dyDescent="0.2">
      <c r="A45" s="729" t="s">
        <v>605</v>
      </c>
      <c r="B45" s="730" t="s">
        <v>1996</v>
      </c>
      <c r="C45" s="730" t="s">
        <v>2002</v>
      </c>
      <c r="D45" s="730" t="s">
        <v>1998</v>
      </c>
      <c r="E45" s="730" t="s">
        <v>2003</v>
      </c>
      <c r="F45" s="734"/>
      <c r="G45" s="734"/>
      <c r="H45" s="748">
        <v>0</v>
      </c>
      <c r="I45" s="734">
        <v>2</v>
      </c>
      <c r="J45" s="734">
        <v>30.13</v>
      </c>
      <c r="K45" s="748">
        <v>1</v>
      </c>
      <c r="L45" s="734">
        <v>2</v>
      </c>
      <c r="M45" s="735">
        <v>30.13</v>
      </c>
    </row>
    <row r="46" spans="1:13" ht="14.45" customHeight="1" x14ac:dyDescent="0.2">
      <c r="A46" s="729" t="s">
        <v>605</v>
      </c>
      <c r="B46" s="730" t="s">
        <v>2004</v>
      </c>
      <c r="C46" s="730" t="s">
        <v>2005</v>
      </c>
      <c r="D46" s="730" t="s">
        <v>2006</v>
      </c>
      <c r="E46" s="730" t="s">
        <v>2003</v>
      </c>
      <c r="F46" s="734"/>
      <c r="G46" s="734"/>
      <c r="H46" s="748">
        <v>0</v>
      </c>
      <c r="I46" s="734">
        <v>1</v>
      </c>
      <c r="J46" s="734">
        <v>28.799999999999994</v>
      </c>
      <c r="K46" s="748">
        <v>1</v>
      </c>
      <c r="L46" s="734">
        <v>1</v>
      </c>
      <c r="M46" s="735">
        <v>28.799999999999994</v>
      </c>
    </row>
    <row r="47" spans="1:13" ht="14.45" customHeight="1" x14ac:dyDescent="0.2">
      <c r="A47" s="729" t="s">
        <v>605</v>
      </c>
      <c r="B47" s="730" t="s">
        <v>2007</v>
      </c>
      <c r="C47" s="730" t="s">
        <v>2008</v>
      </c>
      <c r="D47" s="730" t="s">
        <v>2009</v>
      </c>
      <c r="E47" s="730" t="s">
        <v>2010</v>
      </c>
      <c r="F47" s="734"/>
      <c r="G47" s="734"/>
      <c r="H47" s="748">
        <v>0</v>
      </c>
      <c r="I47" s="734">
        <v>1</v>
      </c>
      <c r="J47" s="734">
        <v>50.740000000000016</v>
      </c>
      <c r="K47" s="748">
        <v>1</v>
      </c>
      <c r="L47" s="734">
        <v>1</v>
      </c>
      <c r="M47" s="735">
        <v>50.740000000000016</v>
      </c>
    </row>
    <row r="48" spans="1:13" ht="14.45" customHeight="1" x14ac:dyDescent="0.2">
      <c r="A48" s="729" t="s">
        <v>605</v>
      </c>
      <c r="B48" s="730" t="s">
        <v>2011</v>
      </c>
      <c r="C48" s="730" t="s">
        <v>2012</v>
      </c>
      <c r="D48" s="730" t="s">
        <v>1298</v>
      </c>
      <c r="E48" s="730" t="s">
        <v>805</v>
      </c>
      <c r="F48" s="734"/>
      <c r="G48" s="734"/>
      <c r="H48" s="748">
        <v>0</v>
      </c>
      <c r="I48" s="734">
        <v>2</v>
      </c>
      <c r="J48" s="734">
        <v>152.89999999999998</v>
      </c>
      <c r="K48" s="748">
        <v>1</v>
      </c>
      <c r="L48" s="734">
        <v>2</v>
      </c>
      <c r="M48" s="735">
        <v>152.89999999999998</v>
      </c>
    </row>
    <row r="49" spans="1:13" ht="14.45" customHeight="1" x14ac:dyDescent="0.2">
      <c r="A49" s="729" t="s">
        <v>605</v>
      </c>
      <c r="B49" s="730" t="s">
        <v>2011</v>
      </c>
      <c r="C49" s="730" t="s">
        <v>2013</v>
      </c>
      <c r="D49" s="730" t="s">
        <v>1298</v>
      </c>
      <c r="E49" s="730" t="s">
        <v>2014</v>
      </c>
      <c r="F49" s="734"/>
      <c r="G49" s="734"/>
      <c r="H49" s="748">
        <v>0</v>
      </c>
      <c r="I49" s="734">
        <v>2</v>
      </c>
      <c r="J49" s="734">
        <v>377.64</v>
      </c>
      <c r="K49" s="748">
        <v>1</v>
      </c>
      <c r="L49" s="734">
        <v>2</v>
      </c>
      <c r="M49" s="735">
        <v>377.64</v>
      </c>
    </row>
    <row r="50" spans="1:13" ht="14.45" customHeight="1" x14ac:dyDescent="0.2">
      <c r="A50" s="729" t="s">
        <v>605</v>
      </c>
      <c r="B50" s="730" t="s">
        <v>2011</v>
      </c>
      <c r="C50" s="730" t="s">
        <v>2015</v>
      </c>
      <c r="D50" s="730" t="s">
        <v>1302</v>
      </c>
      <c r="E50" s="730" t="s">
        <v>803</v>
      </c>
      <c r="F50" s="734"/>
      <c r="G50" s="734"/>
      <c r="H50" s="748">
        <v>0</v>
      </c>
      <c r="I50" s="734">
        <v>1</v>
      </c>
      <c r="J50" s="734">
        <v>141.28</v>
      </c>
      <c r="K50" s="748">
        <v>1</v>
      </c>
      <c r="L50" s="734">
        <v>1</v>
      </c>
      <c r="M50" s="735">
        <v>141.28</v>
      </c>
    </row>
    <row r="51" spans="1:13" ht="14.45" customHeight="1" x14ac:dyDescent="0.2">
      <c r="A51" s="729" t="s">
        <v>605</v>
      </c>
      <c r="B51" s="730" t="s">
        <v>2016</v>
      </c>
      <c r="C51" s="730" t="s">
        <v>2017</v>
      </c>
      <c r="D51" s="730" t="s">
        <v>1027</v>
      </c>
      <c r="E51" s="730" t="s">
        <v>1028</v>
      </c>
      <c r="F51" s="734">
        <v>1</v>
      </c>
      <c r="G51" s="734">
        <v>84.29</v>
      </c>
      <c r="H51" s="748">
        <v>1</v>
      </c>
      <c r="I51" s="734"/>
      <c r="J51" s="734"/>
      <c r="K51" s="748">
        <v>0</v>
      </c>
      <c r="L51" s="734">
        <v>1</v>
      </c>
      <c r="M51" s="735">
        <v>84.29</v>
      </c>
    </row>
    <row r="52" spans="1:13" ht="14.45" customHeight="1" x14ac:dyDescent="0.2">
      <c r="A52" s="729" t="s">
        <v>605</v>
      </c>
      <c r="B52" s="730" t="s">
        <v>2018</v>
      </c>
      <c r="C52" s="730" t="s">
        <v>2019</v>
      </c>
      <c r="D52" s="730" t="s">
        <v>2020</v>
      </c>
      <c r="E52" s="730" t="s">
        <v>2021</v>
      </c>
      <c r="F52" s="734"/>
      <c r="G52" s="734"/>
      <c r="H52" s="748">
        <v>0</v>
      </c>
      <c r="I52" s="734">
        <v>1</v>
      </c>
      <c r="J52" s="734">
        <v>158.97999999999999</v>
      </c>
      <c r="K52" s="748">
        <v>1</v>
      </c>
      <c r="L52" s="734">
        <v>1</v>
      </c>
      <c r="M52" s="735">
        <v>158.97999999999999</v>
      </c>
    </row>
    <row r="53" spans="1:13" ht="14.45" customHeight="1" x14ac:dyDescent="0.2">
      <c r="A53" s="729" t="s">
        <v>605</v>
      </c>
      <c r="B53" s="730" t="s">
        <v>2018</v>
      </c>
      <c r="C53" s="730" t="s">
        <v>2022</v>
      </c>
      <c r="D53" s="730" t="s">
        <v>2020</v>
      </c>
      <c r="E53" s="730" t="s">
        <v>2023</v>
      </c>
      <c r="F53" s="734"/>
      <c r="G53" s="734"/>
      <c r="H53" s="748">
        <v>0</v>
      </c>
      <c r="I53" s="734">
        <v>2</v>
      </c>
      <c r="J53" s="734">
        <v>426.48</v>
      </c>
      <c r="K53" s="748">
        <v>1</v>
      </c>
      <c r="L53" s="734">
        <v>2</v>
      </c>
      <c r="M53" s="735">
        <v>426.48</v>
      </c>
    </row>
    <row r="54" spans="1:13" ht="14.45" customHeight="1" x14ac:dyDescent="0.2">
      <c r="A54" s="729" t="s">
        <v>605</v>
      </c>
      <c r="B54" s="730" t="s">
        <v>2018</v>
      </c>
      <c r="C54" s="730" t="s">
        <v>2024</v>
      </c>
      <c r="D54" s="730" t="s">
        <v>2025</v>
      </c>
      <c r="E54" s="730" t="s">
        <v>2026</v>
      </c>
      <c r="F54" s="734"/>
      <c r="G54" s="734"/>
      <c r="H54" s="748">
        <v>0</v>
      </c>
      <c r="I54" s="734">
        <v>1</v>
      </c>
      <c r="J54" s="734">
        <v>80.89</v>
      </c>
      <c r="K54" s="748">
        <v>1</v>
      </c>
      <c r="L54" s="734">
        <v>1</v>
      </c>
      <c r="M54" s="735">
        <v>80.89</v>
      </c>
    </row>
    <row r="55" spans="1:13" ht="14.45" customHeight="1" x14ac:dyDescent="0.2">
      <c r="A55" s="729" t="s">
        <v>605</v>
      </c>
      <c r="B55" s="730" t="s">
        <v>2027</v>
      </c>
      <c r="C55" s="730" t="s">
        <v>2028</v>
      </c>
      <c r="D55" s="730" t="s">
        <v>2029</v>
      </c>
      <c r="E55" s="730" t="s">
        <v>2030</v>
      </c>
      <c r="F55" s="734"/>
      <c r="G55" s="734"/>
      <c r="H55" s="748">
        <v>0</v>
      </c>
      <c r="I55" s="734">
        <v>1</v>
      </c>
      <c r="J55" s="734">
        <v>257.51000000000005</v>
      </c>
      <c r="K55" s="748">
        <v>1</v>
      </c>
      <c r="L55" s="734">
        <v>1</v>
      </c>
      <c r="M55" s="735">
        <v>257.51000000000005</v>
      </c>
    </row>
    <row r="56" spans="1:13" ht="14.45" customHeight="1" x14ac:dyDescent="0.2">
      <c r="A56" s="729" t="s">
        <v>605</v>
      </c>
      <c r="B56" s="730" t="s">
        <v>2027</v>
      </c>
      <c r="C56" s="730" t="s">
        <v>2031</v>
      </c>
      <c r="D56" s="730" t="s">
        <v>1408</v>
      </c>
      <c r="E56" s="730" t="s">
        <v>1409</v>
      </c>
      <c r="F56" s="734">
        <v>1</v>
      </c>
      <c r="G56" s="734">
        <v>72.22</v>
      </c>
      <c r="H56" s="748">
        <v>1</v>
      </c>
      <c r="I56" s="734"/>
      <c r="J56" s="734"/>
      <c r="K56" s="748">
        <v>0</v>
      </c>
      <c r="L56" s="734">
        <v>1</v>
      </c>
      <c r="M56" s="735">
        <v>72.22</v>
      </c>
    </row>
    <row r="57" spans="1:13" ht="14.45" customHeight="1" x14ac:dyDescent="0.2">
      <c r="A57" s="729" t="s">
        <v>605</v>
      </c>
      <c r="B57" s="730" t="s">
        <v>2032</v>
      </c>
      <c r="C57" s="730" t="s">
        <v>2033</v>
      </c>
      <c r="D57" s="730" t="s">
        <v>2034</v>
      </c>
      <c r="E57" s="730" t="s">
        <v>2035</v>
      </c>
      <c r="F57" s="734"/>
      <c r="G57" s="734"/>
      <c r="H57" s="748">
        <v>0</v>
      </c>
      <c r="I57" s="734">
        <v>1</v>
      </c>
      <c r="J57" s="734">
        <v>176.91</v>
      </c>
      <c r="K57" s="748">
        <v>1</v>
      </c>
      <c r="L57" s="734">
        <v>1</v>
      </c>
      <c r="M57" s="735">
        <v>176.91</v>
      </c>
    </row>
    <row r="58" spans="1:13" ht="14.45" customHeight="1" x14ac:dyDescent="0.2">
      <c r="A58" s="729" t="s">
        <v>605</v>
      </c>
      <c r="B58" s="730" t="s">
        <v>2036</v>
      </c>
      <c r="C58" s="730" t="s">
        <v>2037</v>
      </c>
      <c r="D58" s="730" t="s">
        <v>2038</v>
      </c>
      <c r="E58" s="730" t="s">
        <v>755</v>
      </c>
      <c r="F58" s="734"/>
      <c r="G58" s="734"/>
      <c r="H58" s="748">
        <v>0</v>
      </c>
      <c r="I58" s="734">
        <v>2</v>
      </c>
      <c r="J58" s="734">
        <v>194.11999999999995</v>
      </c>
      <c r="K58" s="748">
        <v>1</v>
      </c>
      <c r="L58" s="734">
        <v>2</v>
      </c>
      <c r="M58" s="735">
        <v>194.11999999999995</v>
      </c>
    </row>
    <row r="59" spans="1:13" ht="14.45" customHeight="1" x14ac:dyDescent="0.2">
      <c r="A59" s="729" t="s">
        <v>605</v>
      </c>
      <c r="B59" s="730" t="s">
        <v>2036</v>
      </c>
      <c r="C59" s="730" t="s">
        <v>2039</v>
      </c>
      <c r="D59" s="730" t="s">
        <v>754</v>
      </c>
      <c r="E59" s="730" t="s">
        <v>755</v>
      </c>
      <c r="F59" s="734">
        <v>1</v>
      </c>
      <c r="G59" s="734">
        <v>97.08</v>
      </c>
      <c r="H59" s="748">
        <v>1</v>
      </c>
      <c r="I59" s="734"/>
      <c r="J59" s="734"/>
      <c r="K59" s="748">
        <v>0</v>
      </c>
      <c r="L59" s="734">
        <v>1</v>
      </c>
      <c r="M59" s="735">
        <v>97.08</v>
      </c>
    </row>
    <row r="60" spans="1:13" ht="14.45" customHeight="1" x14ac:dyDescent="0.2">
      <c r="A60" s="729" t="s">
        <v>605</v>
      </c>
      <c r="B60" s="730" t="s">
        <v>2036</v>
      </c>
      <c r="C60" s="730" t="s">
        <v>2040</v>
      </c>
      <c r="D60" s="730" t="s">
        <v>2041</v>
      </c>
      <c r="E60" s="730" t="s">
        <v>2042</v>
      </c>
      <c r="F60" s="734"/>
      <c r="G60" s="734"/>
      <c r="H60" s="748">
        <v>0</v>
      </c>
      <c r="I60" s="734">
        <v>2</v>
      </c>
      <c r="J60" s="734">
        <v>81.66</v>
      </c>
      <c r="K60" s="748">
        <v>1</v>
      </c>
      <c r="L60" s="734">
        <v>2</v>
      </c>
      <c r="M60" s="735">
        <v>81.66</v>
      </c>
    </row>
    <row r="61" spans="1:13" ht="14.45" customHeight="1" x14ac:dyDescent="0.2">
      <c r="A61" s="729" t="s">
        <v>605</v>
      </c>
      <c r="B61" s="730" t="s">
        <v>1908</v>
      </c>
      <c r="C61" s="730" t="s">
        <v>2043</v>
      </c>
      <c r="D61" s="730" t="s">
        <v>2044</v>
      </c>
      <c r="E61" s="730" t="s">
        <v>2045</v>
      </c>
      <c r="F61" s="734"/>
      <c r="G61" s="734"/>
      <c r="H61" s="748">
        <v>0</v>
      </c>
      <c r="I61" s="734">
        <v>3</v>
      </c>
      <c r="J61" s="734">
        <v>541.2299999999999</v>
      </c>
      <c r="K61" s="748">
        <v>1</v>
      </c>
      <c r="L61" s="734">
        <v>3</v>
      </c>
      <c r="M61" s="735">
        <v>541.2299999999999</v>
      </c>
    </row>
    <row r="62" spans="1:13" ht="14.45" customHeight="1" x14ac:dyDescent="0.2">
      <c r="A62" s="729" t="s">
        <v>605</v>
      </c>
      <c r="B62" s="730" t="s">
        <v>1908</v>
      </c>
      <c r="C62" s="730" t="s">
        <v>1909</v>
      </c>
      <c r="D62" s="730" t="s">
        <v>663</v>
      </c>
      <c r="E62" s="730" t="s">
        <v>1910</v>
      </c>
      <c r="F62" s="734"/>
      <c r="G62" s="734"/>
      <c r="H62" s="748">
        <v>0</v>
      </c>
      <c r="I62" s="734">
        <v>2205</v>
      </c>
      <c r="J62" s="734">
        <v>143104.5</v>
      </c>
      <c r="K62" s="748">
        <v>1</v>
      </c>
      <c r="L62" s="734">
        <v>2205</v>
      </c>
      <c r="M62" s="735">
        <v>143104.5</v>
      </c>
    </row>
    <row r="63" spans="1:13" ht="14.45" customHeight="1" x14ac:dyDescent="0.2">
      <c r="A63" s="729" t="s">
        <v>605</v>
      </c>
      <c r="B63" s="730" t="s">
        <v>1908</v>
      </c>
      <c r="C63" s="730" t="s">
        <v>2046</v>
      </c>
      <c r="D63" s="730" t="s">
        <v>663</v>
      </c>
      <c r="E63" s="730" t="s">
        <v>2047</v>
      </c>
      <c r="F63" s="734"/>
      <c r="G63" s="734"/>
      <c r="H63" s="748">
        <v>0</v>
      </c>
      <c r="I63" s="734">
        <v>10</v>
      </c>
      <c r="J63" s="734">
        <v>804</v>
      </c>
      <c r="K63" s="748">
        <v>1</v>
      </c>
      <c r="L63" s="734">
        <v>10</v>
      </c>
      <c r="M63" s="735">
        <v>804</v>
      </c>
    </row>
    <row r="64" spans="1:13" ht="14.45" customHeight="1" x14ac:dyDescent="0.2">
      <c r="A64" s="729" t="s">
        <v>605</v>
      </c>
      <c r="B64" s="730" t="s">
        <v>2048</v>
      </c>
      <c r="C64" s="730" t="s">
        <v>2049</v>
      </c>
      <c r="D64" s="730" t="s">
        <v>2050</v>
      </c>
      <c r="E64" s="730" t="s">
        <v>2051</v>
      </c>
      <c r="F64" s="734"/>
      <c r="G64" s="734"/>
      <c r="H64" s="748">
        <v>0</v>
      </c>
      <c r="I64" s="734">
        <v>7</v>
      </c>
      <c r="J64" s="734">
        <v>686.07</v>
      </c>
      <c r="K64" s="748">
        <v>1</v>
      </c>
      <c r="L64" s="734">
        <v>7</v>
      </c>
      <c r="M64" s="735">
        <v>686.07</v>
      </c>
    </row>
    <row r="65" spans="1:13" ht="14.45" customHeight="1" x14ac:dyDescent="0.2">
      <c r="A65" s="729" t="s">
        <v>605</v>
      </c>
      <c r="B65" s="730" t="s">
        <v>2048</v>
      </c>
      <c r="C65" s="730" t="s">
        <v>2052</v>
      </c>
      <c r="D65" s="730" t="s">
        <v>2050</v>
      </c>
      <c r="E65" s="730" t="s">
        <v>2053</v>
      </c>
      <c r="F65" s="734"/>
      <c r="G65" s="734"/>
      <c r="H65" s="748">
        <v>0</v>
      </c>
      <c r="I65" s="734">
        <v>2</v>
      </c>
      <c r="J65" s="734">
        <v>125.17000000000002</v>
      </c>
      <c r="K65" s="748">
        <v>1</v>
      </c>
      <c r="L65" s="734">
        <v>2</v>
      </c>
      <c r="M65" s="735">
        <v>125.17000000000002</v>
      </c>
    </row>
    <row r="66" spans="1:13" ht="14.45" customHeight="1" x14ac:dyDescent="0.2">
      <c r="A66" s="729" t="s">
        <v>605</v>
      </c>
      <c r="B66" s="730" t="s">
        <v>2048</v>
      </c>
      <c r="C66" s="730" t="s">
        <v>2054</v>
      </c>
      <c r="D66" s="730" t="s">
        <v>968</v>
      </c>
      <c r="E66" s="730" t="s">
        <v>969</v>
      </c>
      <c r="F66" s="734"/>
      <c r="G66" s="734"/>
      <c r="H66" s="748">
        <v>0</v>
      </c>
      <c r="I66" s="734">
        <v>3</v>
      </c>
      <c r="J66" s="734">
        <v>235.5</v>
      </c>
      <c r="K66" s="748">
        <v>1</v>
      </c>
      <c r="L66" s="734">
        <v>3</v>
      </c>
      <c r="M66" s="735">
        <v>235.5</v>
      </c>
    </row>
    <row r="67" spans="1:13" ht="14.45" customHeight="1" x14ac:dyDescent="0.2">
      <c r="A67" s="729" t="s">
        <v>605</v>
      </c>
      <c r="B67" s="730" t="s">
        <v>2048</v>
      </c>
      <c r="C67" s="730" t="s">
        <v>2055</v>
      </c>
      <c r="D67" s="730" t="s">
        <v>968</v>
      </c>
      <c r="E67" s="730" t="s">
        <v>970</v>
      </c>
      <c r="F67" s="734"/>
      <c r="G67" s="734"/>
      <c r="H67" s="748">
        <v>0</v>
      </c>
      <c r="I67" s="734">
        <v>3</v>
      </c>
      <c r="J67" s="734">
        <v>232.98</v>
      </c>
      <c r="K67" s="748">
        <v>1</v>
      </c>
      <c r="L67" s="734">
        <v>3</v>
      </c>
      <c r="M67" s="735">
        <v>232.98</v>
      </c>
    </row>
    <row r="68" spans="1:13" ht="14.45" customHeight="1" x14ac:dyDescent="0.2">
      <c r="A68" s="729" t="s">
        <v>605</v>
      </c>
      <c r="B68" s="730" t="s">
        <v>2048</v>
      </c>
      <c r="C68" s="730" t="s">
        <v>2056</v>
      </c>
      <c r="D68" s="730" t="s">
        <v>968</v>
      </c>
      <c r="E68" s="730" t="s">
        <v>974</v>
      </c>
      <c r="F68" s="734"/>
      <c r="G68" s="734"/>
      <c r="H68" s="748">
        <v>0</v>
      </c>
      <c r="I68" s="734">
        <v>3</v>
      </c>
      <c r="J68" s="734">
        <v>276.48</v>
      </c>
      <c r="K68" s="748">
        <v>1</v>
      </c>
      <c r="L68" s="734">
        <v>3</v>
      </c>
      <c r="M68" s="735">
        <v>276.48</v>
      </c>
    </row>
    <row r="69" spans="1:13" ht="14.45" customHeight="1" x14ac:dyDescent="0.2">
      <c r="A69" s="729" t="s">
        <v>605</v>
      </c>
      <c r="B69" s="730" t="s">
        <v>2048</v>
      </c>
      <c r="C69" s="730" t="s">
        <v>2057</v>
      </c>
      <c r="D69" s="730" t="s">
        <v>968</v>
      </c>
      <c r="E69" s="730" t="s">
        <v>2058</v>
      </c>
      <c r="F69" s="734"/>
      <c r="G69" s="734"/>
      <c r="H69" s="748">
        <v>0</v>
      </c>
      <c r="I69" s="734">
        <v>8</v>
      </c>
      <c r="J69" s="734">
        <v>482.58</v>
      </c>
      <c r="K69" s="748">
        <v>1</v>
      </c>
      <c r="L69" s="734">
        <v>8</v>
      </c>
      <c r="M69" s="735">
        <v>482.58</v>
      </c>
    </row>
    <row r="70" spans="1:13" ht="14.45" customHeight="1" x14ac:dyDescent="0.2">
      <c r="A70" s="729" t="s">
        <v>605</v>
      </c>
      <c r="B70" s="730" t="s">
        <v>2059</v>
      </c>
      <c r="C70" s="730" t="s">
        <v>2060</v>
      </c>
      <c r="D70" s="730" t="s">
        <v>2061</v>
      </c>
      <c r="E70" s="730" t="s">
        <v>2062</v>
      </c>
      <c r="F70" s="734"/>
      <c r="G70" s="734"/>
      <c r="H70" s="748">
        <v>0</v>
      </c>
      <c r="I70" s="734">
        <v>82</v>
      </c>
      <c r="J70" s="734">
        <v>183493.86000000002</v>
      </c>
      <c r="K70" s="748">
        <v>1</v>
      </c>
      <c r="L70" s="734">
        <v>82</v>
      </c>
      <c r="M70" s="735">
        <v>183493.86000000002</v>
      </c>
    </row>
    <row r="71" spans="1:13" ht="14.45" customHeight="1" x14ac:dyDescent="0.2">
      <c r="A71" s="729" t="s">
        <v>605</v>
      </c>
      <c r="B71" s="730" t="s">
        <v>2063</v>
      </c>
      <c r="C71" s="730" t="s">
        <v>2064</v>
      </c>
      <c r="D71" s="730" t="s">
        <v>2065</v>
      </c>
      <c r="E71" s="730" t="s">
        <v>2066</v>
      </c>
      <c r="F71" s="734">
        <v>30</v>
      </c>
      <c r="G71" s="734">
        <v>3220.2000000000003</v>
      </c>
      <c r="H71" s="748">
        <v>1</v>
      </c>
      <c r="I71" s="734"/>
      <c r="J71" s="734"/>
      <c r="K71" s="748">
        <v>0</v>
      </c>
      <c r="L71" s="734">
        <v>30</v>
      </c>
      <c r="M71" s="735">
        <v>3220.2000000000003</v>
      </c>
    </row>
    <row r="72" spans="1:13" ht="14.45" customHeight="1" x14ac:dyDescent="0.2">
      <c r="A72" s="729" t="s">
        <v>605</v>
      </c>
      <c r="B72" s="730" t="s">
        <v>2067</v>
      </c>
      <c r="C72" s="730" t="s">
        <v>2068</v>
      </c>
      <c r="D72" s="730" t="s">
        <v>2069</v>
      </c>
      <c r="E72" s="730" t="s">
        <v>2070</v>
      </c>
      <c r="F72" s="734"/>
      <c r="G72" s="734"/>
      <c r="H72" s="748">
        <v>0</v>
      </c>
      <c r="I72" s="734">
        <v>7.5</v>
      </c>
      <c r="J72" s="734">
        <v>3950.625</v>
      </c>
      <c r="K72" s="748">
        <v>1</v>
      </c>
      <c r="L72" s="734">
        <v>7.5</v>
      </c>
      <c r="M72" s="735">
        <v>3950.625</v>
      </c>
    </row>
    <row r="73" spans="1:13" ht="14.45" customHeight="1" x14ac:dyDescent="0.2">
      <c r="A73" s="729" t="s">
        <v>605</v>
      </c>
      <c r="B73" s="730" t="s">
        <v>2071</v>
      </c>
      <c r="C73" s="730" t="s">
        <v>2072</v>
      </c>
      <c r="D73" s="730" t="s">
        <v>2073</v>
      </c>
      <c r="E73" s="730" t="s">
        <v>2074</v>
      </c>
      <c r="F73" s="734">
        <v>60</v>
      </c>
      <c r="G73" s="734">
        <v>24816.015000000003</v>
      </c>
      <c r="H73" s="748">
        <v>1</v>
      </c>
      <c r="I73" s="734"/>
      <c r="J73" s="734"/>
      <c r="K73" s="748">
        <v>0</v>
      </c>
      <c r="L73" s="734">
        <v>60</v>
      </c>
      <c r="M73" s="735">
        <v>24816.015000000003</v>
      </c>
    </row>
    <row r="74" spans="1:13" ht="14.45" customHeight="1" x14ac:dyDescent="0.2">
      <c r="A74" s="729" t="s">
        <v>605</v>
      </c>
      <c r="B74" s="730" t="s">
        <v>2075</v>
      </c>
      <c r="C74" s="730" t="s">
        <v>2076</v>
      </c>
      <c r="D74" s="730" t="s">
        <v>2077</v>
      </c>
      <c r="E74" s="730" t="s">
        <v>1692</v>
      </c>
      <c r="F74" s="734">
        <v>121</v>
      </c>
      <c r="G74" s="734">
        <v>90508</v>
      </c>
      <c r="H74" s="748">
        <v>1</v>
      </c>
      <c r="I74" s="734"/>
      <c r="J74" s="734"/>
      <c r="K74" s="748">
        <v>0</v>
      </c>
      <c r="L74" s="734">
        <v>121</v>
      </c>
      <c r="M74" s="735">
        <v>90508</v>
      </c>
    </row>
    <row r="75" spans="1:13" ht="14.45" customHeight="1" x14ac:dyDescent="0.2">
      <c r="A75" s="729" t="s">
        <v>605</v>
      </c>
      <c r="B75" s="730" t="s">
        <v>2075</v>
      </c>
      <c r="C75" s="730" t="s">
        <v>2078</v>
      </c>
      <c r="D75" s="730" t="s">
        <v>1691</v>
      </c>
      <c r="E75" s="730" t="s">
        <v>1692</v>
      </c>
      <c r="F75" s="734"/>
      <c r="G75" s="734"/>
      <c r="H75" s="748">
        <v>0</v>
      </c>
      <c r="I75" s="734">
        <v>46</v>
      </c>
      <c r="J75" s="734">
        <v>40271.700000000019</v>
      </c>
      <c r="K75" s="748">
        <v>1</v>
      </c>
      <c r="L75" s="734">
        <v>46</v>
      </c>
      <c r="M75" s="735">
        <v>40271.700000000019</v>
      </c>
    </row>
    <row r="76" spans="1:13" ht="14.45" customHeight="1" x14ac:dyDescent="0.2">
      <c r="A76" s="729" t="s">
        <v>605</v>
      </c>
      <c r="B76" s="730" t="s">
        <v>2079</v>
      </c>
      <c r="C76" s="730" t="s">
        <v>2080</v>
      </c>
      <c r="D76" s="730" t="s">
        <v>2081</v>
      </c>
      <c r="E76" s="730" t="s">
        <v>2082</v>
      </c>
      <c r="F76" s="734"/>
      <c r="G76" s="734"/>
      <c r="H76" s="748">
        <v>0</v>
      </c>
      <c r="I76" s="734">
        <v>4</v>
      </c>
      <c r="J76" s="734">
        <v>784.08</v>
      </c>
      <c r="K76" s="748">
        <v>1</v>
      </c>
      <c r="L76" s="734">
        <v>4</v>
      </c>
      <c r="M76" s="735">
        <v>784.08</v>
      </c>
    </row>
    <row r="77" spans="1:13" ht="14.45" customHeight="1" x14ac:dyDescent="0.2">
      <c r="A77" s="729" t="s">
        <v>605</v>
      </c>
      <c r="B77" s="730" t="s">
        <v>2083</v>
      </c>
      <c r="C77" s="730" t="s">
        <v>2084</v>
      </c>
      <c r="D77" s="730" t="s">
        <v>1693</v>
      </c>
      <c r="E77" s="730" t="s">
        <v>1629</v>
      </c>
      <c r="F77" s="734"/>
      <c r="G77" s="734"/>
      <c r="H77" s="748">
        <v>0</v>
      </c>
      <c r="I77" s="734">
        <v>4210</v>
      </c>
      <c r="J77" s="734">
        <v>85151.84</v>
      </c>
      <c r="K77" s="748">
        <v>1</v>
      </c>
      <c r="L77" s="734">
        <v>4210</v>
      </c>
      <c r="M77" s="735">
        <v>85151.84</v>
      </c>
    </row>
    <row r="78" spans="1:13" ht="14.45" customHeight="1" x14ac:dyDescent="0.2">
      <c r="A78" s="729" t="s">
        <v>605</v>
      </c>
      <c r="B78" s="730" t="s">
        <v>2085</v>
      </c>
      <c r="C78" s="730" t="s">
        <v>2086</v>
      </c>
      <c r="D78" s="730" t="s">
        <v>2087</v>
      </c>
      <c r="E78" s="730" t="s">
        <v>1607</v>
      </c>
      <c r="F78" s="734"/>
      <c r="G78" s="734"/>
      <c r="H78" s="748">
        <v>0</v>
      </c>
      <c r="I78" s="734">
        <v>1.5</v>
      </c>
      <c r="J78" s="734">
        <v>369.9</v>
      </c>
      <c r="K78" s="748">
        <v>1</v>
      </c>
      <c r="L78" s="734">
        <v>1.5</v>
      </c>
      <c r="M78" s="735">
        <v>369.9</v>
      </c>
    </row>
    <row r="79" spans="1:13" ht="14.45" customHeight="1" x14ac:dyDescent="0.2">
      <c r="A79" s="729" t="s">
        <v>605</v>
      </c>
      <c r="B79" s="730" t="s">
        <v>2085</v>
      </c>
      <c r="C79" s="730" t="s">
        <v>2088</v>
      </c>
      <c r="D79" s="730" t="s">
        <v>1634</v>
      </c>
      <c r="E79" s="730" t="s">
        <v>1607</v>
      </c>
      <c r="F79" s="734"/>
      <c r="G79" s="734"/>
      <c r="H79" s="748">
        <v>0</v>
      </c>
      <c r="I79" s="734">
        <v>4</v>
      </c>
      <c r="J79" s="734">
        <v>991.24</v>
      </c>
      <c r="K79" s="748">
        <v>1</v>
      </c>
      <c r="L79" s="734">
        <v>4</v>
      </c>
      <c r="M79" s="735">
        <v>991.24</v>
      </c>
    </row>
    <row r="80" spans="1:13" ht="14.45" customHeight="1" x14ac:dyDescent="0.2">
      <c r="A80" s="729" t="s">
        <v>605</v>
      </c>
      <c r="B80" s="730" t="s">
        <v>2089</v>
      </c>
      <c r="C80" s="730" t="s">
        <v>2090</v>
      </c>
      <c r="D80" s="730" t="s">
        <v>1628</v>
      </c>
      <c r="E80" s="730" t="s">
        <v>1629</v>
      </c>
      <c r="F80" s="734"/>
      <c r="G80" s="734"/>
      <c r="H80" s="748">
        <v>0</v>
      </c>
      <c r="I80" s="734">
        <v>43</v>
      </c>
      <c r="J80" s="734">
        <v>5679.01</v>
      </c>
      <c r="K80" s="748">
        <v>1</v>
      </c>
      <c r="L80" s="734">
        <v>43</v>
      </c>
      <c r="M80" s="735">
        <v>5679.01</v>
      </c>
    </row>
    <row r="81" spans="1:13" ht="14.45" customHeight="1" x14ac:dyDescent="0.2">
      <c r="A81" s="729" t="s">
        <v>605</v>
      </c>
      <c r="B81" s="730" t="s">
        <v>2091</v>
      </c>
      <c r="C81" s="730" t="s">
        <v>2092</v>
      </c>
      <c r="D81" s="730" t="s">
        <v>1675</v>
      </c>
      <c r="E81" s="730" t="s">
        <v>1608</v>
      </c>
      <c r="F81" s="734"/>
      <c r="G81" s="734"/>
      <c r="H81" s="748">
        <v>0</v>
      </c>
      <c r="I81" s="734">
        <v>290</v>
      </c>
      <c r="J81" s="734">
        <v>207808.96852577996</v>
      </c>
      <c r="K81" s="748">
        <v>1</v>
      </c>
      <c r="L81" s="734">
        <v>290</v>
      </c>
      <c r="M81" s="735">
        <v>207808.96852577996</v>
      </c>
    </row>
    <row r="82" spans="1:13" ht="14.45" customHeight="1" x14ac:dyDescent="0.2">
      <c r="A82" s="729" t="s">
        <v>605</v>
      </c>
      <c r="B82" s="730" t="s">
        <v>2093</v>
      </c>
      <c r="C82" s="730" t="s">
        <v>2094</v>
      </c>
      <c r="D82" s="730" t="s">
        <v>2095</v>
      </c>
      <c r="E82" s="730" t="s">
        <v>2096</v>
      </c>
      <c r="F82" s="734"/>
      <c r="G82" s="734"/>
      <c r="H82" s="748">
        <v>0</v>
      </c>
      <c r="I82" s="734">
        <v>3</v>
      </c>
      <c r="J82" s="734">
        <v>452.1</v>
      </c>
      <c r="K82" s="748">
        <v>1</v>
      </c>
      <c r="L82" s="734">
        <v>3</v>
      </c>
      <c r="M82" s="735">
        <v>452.1</v>
      </c>
    </row>
    <row r="83" spans="1:13" ht="14.45" customHeight="1" x14ac:dyDescent="0.2">
      <c r="A83" s="729" t="s">
        <v>605</v>
      </c>
      <c r="B83" s="730" t="s">
        <v>2093</v>
      </c>
      <c r="C83" s="730" t="s">
        <v>2097</v>
      </c>
      <c r="D83" s="730" t="s">
        <v>2095</v>
      </c>
      <c r="E83" s="730" t="s">
        <v>2098</v>
      </c>
      <c r="F83" s="734"/>
      <c r="G83" s="734"/>
      <c r="H83" s="748">
        <v>0</v>
      </c>
      <c r="I83" s="734">
        <v>5</v>
      </c>
      <c r="J83" s="734">
        <v>1320</v>
      </c>
      <c r="K83" s="748">
        <v>1</v>
      </c>
      <c r="L83" s="734">
        <v>5</v>
      </c>
      <c r="M83" s="735">
        <v>1320</v>
      </c>
    </row>
    <row r="84" spans="1:13" ht="14.45" customHeight="1" x14ac:dyDescent="0.2">
      <c r="A84" s="729" t="s">
        <v>605</v>
      </c>
      <c r="B84" s="730" t="s">
        <v>2099</v>
      </c>
      <c r="C84" s="730" t="s">
        <v>2100</v>
      </c>
      <c r="D84" s="730" t="s">
        <v>2101</v>
      </c>
      <c r="E84" s="730" t="s">
        <v>2102</v>
      </c>
      <c r="F84" s="734">
        <v>36.9</v>
      </c>
      <c r="G84" s="734">
        <v>20087.991000000002</v>
      </c>
      <c r="H84" s="748">
        <v>1</v>
      </c>
      <c r="I84" s="734"/>
      <c r="J84" s="734"/>
      <c r="K84" s="748">
        <v>0</v>
      </c>
      <c r="L84" s="734">
        <v>36.9</v>
      </c>
      <c r="M84" s="735">
        <v>20087.991000000002</v>
      </c>
    </row>
    <row r="85" spans="1:13" ht="14.45" customHeight="1" x14ac:dyDescent="0.2">
      <c r="A85" s="729" t="s">
        <v>605</v>
      </c>
      <c r="B85" s="730" t="s">
        <v>2103</v>
      </c>
      <c r="C85" s="730" t="s">
        <v>2104</v>
      </c>
      <c r="D85" s="730" t="s">
        <v>1685</v>
      </c>
      <c r="E85" s="730" t="s">
        <v>1684</v>
      </c>
      <c r="F85" s="734">
        <v>1.5</v>
      </c>
      <c r="G85" s="734">
        <v>6327.8099999999995</v>
      </c>
      <c r="H85" s="748">
        <v>1</v>
      </c>
      <c r="I85" s="734"/>
      <c r="J85" s="734"/>
      <c r="K85" s="748">
        <v>0</v>
      </c>
      <c r="L85" s="734">
        <v>1.5</v>
      </c>
      <c r="M85" s="735">
        <v>6327.8099999999995</v>
      </c>
    </row>
    <row r="86" spans="1:13" ht="14.45" customHeight="1" x14ac:dyDescent="0.2">
      <c r="A86" s="729" t="s">
        <v>605</v>
      </c>
      <c r="B86" s="730" t="s">
        <v>2103</v>
      </c>
      <c r="C86" s="730" t="s">
        <v>2105</v>
      </c>
      <c r="D86" s="730" t="s">
        <v>1683</v>
      </c>
      <c r="E86" s="730" t="s">
        <v>1684</v>
      </c>
      <c r="F86" s="734">
        <v>3.6</v>
      </c>
      <c r="G86" s="734">
        <v>15124.438000000002</v>
      </c>
      <c r="H86" s="748">
        <v>1</v>
      </c>
      <c r="I86" s="734"/>
      <c r="J86" s="734"/>
      <c r="K86" s="748">
        <v>0</v>
      </c>
      <c r="L86" s="734">
        <v>3.6</v>
      </c>
      <c r="M86" s="735">
        <v>15124.438000000002</v>
      </c>
    </row>
    <row r="87" spans="1:13" ht="14.45" customHeight="1" x14ac:dyDescent="0.2">
      <c r="A87" s="729" t="s">
        <v>605</v>
      </c>
      <c r="B87" s="730" t="s">
        <v>2106</v>
      </c>
      <c r="C87" s="730" t="s">
        <v>2107</v>
      </c>
      <c r="D87" s="730" t="s">
        <v>2108</v>
      </c>
      <c r="E87" s="730" t="s">
        <v>2109</v>
      </c>
      <c r="F87" s="734"/>
      <c r="G87" s="734"/>
      <c r="H87" s="748">
        <v>0</v>
      </c>
      <c r="I87" s="734">
        <v>3</v>
      </c>
      <c r="J87" s="734">
        <v>1023</v>
      </c>
      <c r="K87" s="748">
        <v>1</v>
      </c>
      <c r="L87" s="734">
        <v>3</v>
      </c>
      <c r="M87" s="735">
        <v>1023</v>
      </c>
    </row>
    <row r="88" spans="1:13" ht="14.45" customHeight="1" x14ac:dyDescent="0.2">
      <c r="A88" s="729" t="s">
        <v>605</v>
      </c>
      <c r="B88" s="730" t="s">
        <v>2106</v>
      </c>
      <c r="C88" s="730" t="s">
        <v>2110</v>
      </c>
      <c r="D88" s="730" t="s">
        <v>2108</v>
      </c>
      <c r="E88" s="730" t="s">
        <v>2111</v>
      </c>
      <c r="F88" s="734"/>
      <c r="G88" s="734"/>
      <c r="H88" s="748">
        <v>0</v>
      </c>
      <c r="I88" s="734">
        <v>12.4</v>
      </c>
      <c r="J88" s="734">
        <v>8320.4</v>
      </c>
      <c r="K88" s="748">
        <v>1</v>
      </c>
      <c r="L88" s="734">
        <v>12.4</v>
      </c>
      <c r="M88" s="735">
        <v>8320.4</v>
      </c>
    </row>
    <row r="89" spans="1:13" ht="14.45" customHeight="1" x14ac:dyDescent="0.2">
      <c r="A89" s="729" t="s">
        <v>605</v>
      </c>
      <c r="B89" s="730" t="s">
        <v>2106</v>
      </c>
      <c r="C89" s="730" t="s">
        <v>2112</v>
      </c>
      <c r="D89" s="730" t="s">
        <v>2113</v>
      </c>
      <c r="E89" s="730" t="s">
        <v>2114</v>
      </c>
      <c r="F89" s="734"/>
      <c r="G89" s="734"/>
      <c r="H89" s="748">
        <v>0</v>
      </c>
      <c r="I89" s="734">
        <v>2</v>
      </c>
      <c r="J89" s="734">
        <v>99.26</v>
      </c>
      <c r="K89" s="748">
        <v>1</v>
      </c>
      <c r="L89" s="734">
        <v>2</v>
      </c>
      <c r="M89" s="735">
        <v>99.26</v>
      </c>
    </row>
    <row r="90" spans="1:13" ht="14.45" customHeight="1" x14ac:dyDescent="0.2">
      <c r="A90" s="729" t="s">
        <v>605</v>
      </c>
      <c r="B90" s="730" t="s">
        <v>2115</v>
      </c>
      <c r="C90" s="730" t="s">
        <v>2116</v>
      </c>
      <c r="D90" s="730" t="s">
        <v>2117</v>
      </c>
      <c r="E90" s="730" t="s">
        <v>2118</v>
      </c>
      <c r="F90" s="734"/>
      <c r="G90" s="734"/>
      <c r="H90" s="748">
        <v>0</v>
      </c>
      <c r="I90" s="734">
        <v>345</v>
      </c>
      <c r="J90" s="734">
        <v>11519.23</v>
      </c>
      <c r="K90" s="748">
        <v>1</v>
      </c>
      <c r="L90" s="734">
        <v>345</v>
      </c>
      <c r="M90" s="735">
        <v>11519.23</v>
      </c>
    </row>
    <row r="91" spans="1:13" ht="14.45" customHeight="1" x14ac:dyDescent="0.2">
      <c r="A91" s="729" t="s">
        <v>605</v>
      </c>
      <c r="B91" s="730" t="s">
        <v>2115</v>
      </c>
      <c r="C91" s="730" t="s">
        <v>2119</v>
      </c>
      <c r="D91" s="730" t="s">
        <v>2117</v>
      </c>
      <c r="E91" s="730" t="s">
        <v>2120</v>
      </c>
      <c r="F91" s="734"/>
      <c r="G91" s="734"/>
      <c r="H91" s="748">
        <v>0</v>
      </c>
      <c r="I91" s="734">
        <v>131.4</v>
      </c>
      <c r="J91" s="734">
        <v>6948.4320000000007</v>
      </c>
      <c r="K91" s="748">
        <v>1</v>
      </c>
      <c r="L91" s="734">
        <v>131.4</v>
      </c>
      <c r="M91" s="735">
        <v>6948.4320000000007</v>
      </c>
    </row>
    <row r="92" spans="1:13" ht="14.45" customHeight="1" x14ac:dyDescent="0.2">
      <c r="A92" s="729" t="s">
        <v>605</v>
      </c>
      <c r="B92" s="730" t="s">
        <v>2121</v>
      </c>
      <c r="C92" s="730" t="s">
        <v>2122</v>
      </c>
      <c r="D92" s="730" t="s">
        <v>2123</v>
      </c>
      <c r="E92" s="730" t="s">
        <v>2124</v>
      </c>
      <c r="F92" s="734"/>
      <c r="G92" s="734"/>
      <c r="H92" s="748">
        <v>0</v>
      </c>
      <c r="I92" s="734">
        <v>184.5</v>
      </c>
      <c r="J92" s="734">
        <v>125294.95199999999</v>
      </c>
      <c r="K92" s="748">
        <v>1</v>
      </c>
      <c r="L92" s="734">
        <v>184.5</v>
      </c>
      <c r="M92" s="735">
        <v>125294.95199999999</v>
      </c>
    </row>
    <row r="93" spans="1:13" ht="14.45" customHeight="1" x14ac:dyDescent="0.2">
      <c r="A93" s="729" t="s">
        <v>605</v>
      </c>
      <c r="B93" s="730" t="s">
        <v>2125</v>
      </c>
      <c r="C93" s="730" t="s">
        <v>2126</v>
      </c>
      <c r="D93" s="730" t="s">
        <v>1676</v>
      </c>
      <c r="E93" s="730" t="s">
        <v>2127</v>
      </c>
      <c r="F93" s="734"/>
      <c r="G93" s="734"/>
      <c r="H93" s="748">
        <v>0</v>
      </c>
      <c r="I93" s="734">
        <v>6</v>
      </c>
      <c r="J93" s="734">
        <v>1130.76</v>
      </c>
      <c r="K93" s="748">
        <v>1</v>
      </c>
      <c r="L93" s="734">
        <v>6</v>
      </c>
      <c r="M93" s="735">
        <v>1130.76</v>
      </c>
    </row>
    <row r="94" spans="1:13" ht="14.45" customHeight="1" x14ac:dyDescent="0.2">
      <c r="A94" s="729" t="s">
        <v>605</v>
      </c>
      <c r="B94" s="730" t="s">
        <v>2125</v>
      </c>
      <c r="C94" s="730" t="s">
        <v>2128</v>
      </c>
      <c r="D94" s="730" t="s">
        <v>1676</v>
      </c>
      <c r="E94" s="730" t="s">
        <v>2129</v>
      </c>
      <c r="F94" s="734"/>
      <c r="G94" s="734"/>
      <c r="H94" s="748">
        <v>0</v>
      </c>
      <c r="I94" s="734">
        <v>15</v>
      </c>
      <c r="J94" s="734">
        <v>5653.8</v>
      </c>
      <c r="K94" s="748">
        <v>1</v>
      </c>
      <c r="L94" s="734">
        <v>15</v>
      </c>
      <c r="M94" s="735">
        <v>5653.8</v>
      </c>
    </row>
    <row r="95" spans="1:13" ht="14.45" customHeight="1" x14ac:dyDescent="0.2">
      <c r="A95" s="729" t="s">
        <v>605</v>
      </c>
      <c r="B95" s="730" t="s">
        <v>2125</v>
      </c>
      <c r="C95" s="730" t="s">
        <v>2130</v>
      </c>
      <c r="D95" s="730" t="s">
        <v>1676</v>
      </c>
      <c r="E95" s="730" t="s">
        <v>1677</v>
      </c>
      <c r="F95" s="734">
        <v>83.2</v>
      </c>
      <c r="G95" s="734">
        <v>15691.752</v>
      </c>
      <c r="H95" s="748">
        <v>1</v>
      </c>
      <c r="I95" s="734"/>
      <c r="J95" s="734"/>
      <c r="K95" s="748">
        <v>0</v>
      </c>
      <c r="L95" s="734">
        <v>83.2</v>
      </c>
      <c r="M95" s="735">
        <v>15691.752</v>
      </c>
    </row>
    <row r="96" spans="1:13" ht="14.45" customHeight="1" x14ac:dyDescent="0.2">
      <c r="A96" s="729" t="s">
        <v>605</v>
      </c>
      <c r="B96" s="730" t="s">
        <v>2131</v>
      </c>
      <c r="C96" s="730" t="s">
        <v>2132</v>
      </c>
      <c r="D96" s="730" t="s">
        <v>1669</v>
      </c>
      <c r="E96" s="730" t="s">
        <v>1173</v>
      </c>
      <c r="F96" s="734"/>
      <c r="G96" s="734"/>
      <c r="H96" s="748">
        <v>0</v>
      </c>
      <c r="I96" s="734">
        <v>18.899999999999999</v>
      </c>
      <c r="J96" s="734">
        <v>20997.9</v>
      </c>
      <c r="K96" s="748">
        <v>1</v>
      </c>
      <c r="L96" s="734">
        <v>18.899999999999999</v>
      </c>
      <c r="M96" s="735">
        <v>20997.9</v>
      </c>
    </row>
    <row r="97" spans="1:13" ht="14.45" customHeight="1" x14ac:dyDescent="0.2">
      <c r="A97" s="729" t="s">
        <v>605</v>
      </c>
      <c r="B97" s="730" t="s">
        <v>2131</v>
      </c>
      <c r="C97" s="730" t="s">
        <v>2133</v>
      </c>
      <c r="D97" s="730" t="s">
        <v>1172</v>
      </c>
      <c r="E97" s="730" t="s">
        <v>1173</v>
      </c>
      <c r="F97" s="734">
        <v>3.2</v>
      </c>
      <c r="G97" s="734">
        <v>2833.6320000000001</v>
      </c>
      <c r="H97" s="748">
        <v>1</v>
      </c>
      <c r="I97" s="734"/>
      <c r="J97" s="734"/>
      <c r="K97" s="748">
        <v>0</v>
      </c>
      <c r="L97" s="734">
        <v>3.2</v>
      </c>
      <c r="M97" s="735">
        <v>2833.6320000000001</v>
      </c>
    </row>
    <row r="98" spans="1:13" ht="14.45" customHeight="1" x14ac:dyDescent="0.2">
      <c r="A98" s="729" t="s">
        <v>605</v>
      </c>
      <c r="B98" s="730" t="s">
        <v>2134</v>
      </c>
      <c r="C98" s="730" t="s">
        <v>2135</v>
      </c>
      <c r="D98" s="730" t="s">
        <v>2136</v>
      </c>
      <c r="E98" s="730" t="s">
        <v>2137</v>
      </c>
      <c r="F98" s="734"/>
      <c r="G98" s="734"/>
      <c r="H98" s="748">
        <v>0</v>
      </c>
      <c r="I98" s="734">
        <v>51.8</v>
      </c>
      <c r="J98" s="734">
        <v>16524.2</v>
      </c>
      <c r="K98" s="748">
        <v>1</v>
      </c>
      <c r="L98" s="734">
        <v>51.8</v>
      </c>
      <c r="M98" s="735">
        <v>16524.2</v>
      </c>
    </row>
    <row r="99" spans="1:13" ht="14.45" customHeight="1" x14ac:dyDescent="0.2">
      <c r="A99" s="729" t="s">
        <v>605</v>
      </c>
      <c r="B99" s="730" t="s">
        <v>2134</v>
      </c>
      <c r="C99" s="730" t="s">
        <v>2138</v>
      </c>
      <c r="D99" s="730" t="s">
        <v>2136</v>
      </c>
      <c r="E99" s="730" t="s">
        <v>2139</v>
      </c>
      <c r="F99" s="734"/>
      <c r="G99" s="734"/>
      <c r="H99" s="748">
        <v>0</v>
      </c>
      <c r="I99" s="734">
        <v>107.3</v>
      </c>
      <c r="J99" s="734">
        <v>68457.399999999994</v>
      </c>
      <c r="K99" s="748">
        <v>1</v>
      </c>
      <c r="L99" s="734">
        <v>107.3</v>
      </c>
      <c r="M99" s="735">
        <v>68457.399999999994</v>
      </c>
    </row>
    <row r="100" spans="1:13" ht="14.45" customHeight="1" x14ac:dyDescent="0.2">
      <c r="A100" s="729" t="s">
        <v>605</v>
      </c>
      <c r="B100" s="730" t="s">
        <v>2134</v>
      </c>
      <c r="C100" s="730" t="s">
        <v>2140</v>
      </c>
      <c r="D100" s="730" t="s">
        <v>2141</v>
      </c>
      <c r="E100" s="730" t="s">
        <v>2142</v>
      </c>
      <c r="F100" s="734"/>
      <c r="G100" s="734"/>
      <c r="H100" s="748">
        <v>0</v>
      </c>
      <c r="I100" s="734">
        <v>6</v>
      </c>
      <c r="J100" s="734">
        <v>6797.4599999999991</v>
      </c>
      <c r="K100" s="748">
        <v>1</v>
      </c>
      <c r="L100" s="734">
        <v>6</v>
      </c>
      <c r="M100" s="735">
        <v>6797.4599999999991</v>
      </c>
    </row>
    <row r="101" spans="1:13" ht="14.45" customHeight="1" x14ac:dyDescent="0.2">
      <c r="A101" s="729" t="s">
        <v>605</v>
      </c>
      <c r="B101" s="730" t="s">
        <v>2143</v>
      </c>
      <c r="C101" s="730" t="s">
        <v>2144</v>
      </c>
      <c r="D101" s="730" t="s">
        <v>2145</v>
      </c>
      <c r="E101" s="730" t="s">
        <v>2146</v>
      </c>
      <c r="F101" s="734"/>
      <c r="G101" s="734"/>
      <c r="H101" s="748">
        <v>0</v>
      </c>
      <c r="I101" s="734">
        <v>1</v>
      </c>
      <c r="J101" s="734">
        <v>6764.33</v>
      </c>
      <c r="K101" s="748">
        <v>1</v>
      </c>
      <c r="L101" s="734">
        <v>1</v>
      </c>
      <c r="M101" s="735">
        <v>6764.33</v>
      </c>
    </row>
    <row r="102" spans="1:13" ht="14.45" customHeight="1" x14ac:dyDescent="0.2">
      <c r="A102" s="729" t="s">
        <v>605</v>
      </c>
      <c r="B102" s="730" t="s">
        <v>2143</v>
      </c>
      <c r="C102" s="730" t="s">
        <v>2147</v>
      </c>
      <c r="D102" s="730" t="s">
        <v>2145</v>
      </c>
      <c r="E102" s="730" t="s">
        <v>1701</v>
      </c>
      <c r="F102" s="734">
        <v>146</v>
      </c>
      <c r="G102" s="734">
        <v>89211.839999999982</v>
      </c>
      <c r="H102" s="748">
        <v>1</v>
      </c>
      <c r="I102" s="734"/>
      <c r="J102" s="734"/>
      <c r="K102" s="748">
        <v>0</v>
      </c>
      <c r="L102" s="734">
        <v>146</v>
      </c>
      <c r="M102" s="735">
        <v>89211.839999999982</v>
      </c>
    </row>
    <row r="103" spans="1:13" ht="14.45" customHeight="1" x14ac:dyDescent="0.2">
      <c r="A103" s="729" t="s">
        <v>605</v>
      </c>
      <c r="B103" s="730" t="s">
        <v>2143</v>
      </c>
      <c r="C103" s="730" t="s">
        <v>2148</v>
      </c>
      <c r="D103" s="730" t="s">
        <v>1700</v>
      </c>
      <c r="E103" s="730" t="s">
        <v>1701</v>
      </c>
      <c r="F103" s="734">
        <v>15</v>
      </c>
      <c r="G103" s="734">
        <v>5867.85</v>
      </c>
      <c r="H103" s="748">
        <v>1</v>
      </c>
      <c r="I103" s="734"/>
      <c r="J103" s="734"/>
      <c r="K103" s="748">
        <v>0</v>
      </c>
      <c r="L103" s="734">
        <v>15</v>
      </c>
      <c r="M103" s="735">
        <v>5867.85</v>
      </c>
    </row>
    <row r="104" spans="1:13" ht="14.45" customHeight="1" x14ac:dyDescent="0.2">
      <c r="A104" s="729" t="s">
        <v>605</v>
      </c>
      <c r="B104" s="730" t="s">
        <v>2149</v>
      </c>
      <c r="C104" s="730" t="s">
        <v>2150</v>
      </c>
      <c r="D104" s="730" t="s">
        <v>1680</v>
      </c>
      <c r="E104" s="730" t="s">
        <v>672</v>
      </c>
      <c r="F104" s="734"/>
      <c r="G104" s="734"/>
      <c r="H104" s="748">
        <v>0</v>
      </c>
      <c r="I104" s="734">
        <v>10</v>
      </c>
      <c r="J104" s="734">
        <v>16557.799999999996</v>
      </c>
      <c r="K104" s="748">
        <v>1</v>
      </c>
      <c r="L104" s="734">
        <v>10</v>
      </c>
      <c r="M104" s="735">
        <v>16557.799999999996</v>
      </c>
    </row>
    <row r="105" spans="1:13" ht="14.45" customHeight="1" x14ac:dyDescent="0.2">
      <c r="A105" s="729" t="s">
        <v>605</v>
      </c>
      <c r="B105" s="730" t="s">
        <v>2149</v>
      </c>
      <c r="C105" s="730" t="s">
        <v>2151</v>
      </c>
      <c r="D105" s="730" t="s">
        <v>2152</v>
      </c>
      <c r="E105" s="730" t="s">
        <v>2153</v>
      </c>
      <c r="F105" s="734">
        <v>30</v>
      </c>
      <c r="G105" s="734">
        <v>108900</v>
      </c>
      <c r="H105" s="748">
        <v>1</v>
      </c>
      <c r="I105" s="734"/>
      <c r="J105" s="734"/>
      <c r="K105" s="748">
        <v>0</v>
      </c>
      <c r="L105" s="734">
        <v>30</v>
      </c>
      <c r="M105" s="735">
        <v>108900</v>
      </c>
    </row>
    <row r="106" spans="1:13" ht="14.45" customHeight="1" x14ac:dyDescent="0.2">
      <c r="A106" s="729" t="s">
        <v>605</v>
      </c>
      <c r="B106" s="730" t="s">
        <v>2154</v>
      </c>
      <c r="C106" s="730" t="s">
        <v>2155</v>
      </c>
      <c r="D106" s="730" t="s">
        <v>676</v>
      </c>
      <c r="E106" s="730" t="s">
        <v>677</v>
      </c>
      <c r="F106" s="734">
        <v>40</v>
      </c>
      <c r="G106" s="734">
        <v>21717.68</v>
      </c>
      <c r="H106" s="748">
        <v>1</v>
      </c>
      <c r="I106" s="734"/>
      <c r="J106" s="734"/>
      <c r="K106" s="748">
        <v>0</v>
      </c>
      <c r="L106" s="734">
        <v>40</v>
      </c>
      <c r="M106" s="735">
        <v>21717.68</v>
      </c>
    </row>
    <row r="107" spans="1:13" ht="14.45" customHeight="1" x14ac:dyDescent="0.2">
      <c r="A107" s="729" t="s">
        <v>605</v>
      </c>
      <c r="B107" s="730" t="s">
        <v>2156</v>
      </c>
      <c r="C107" s="730" t="s">
        <v>2157</v>
      </c>
      <c r="D107" s="730" t="s">
        <v>879</v>
      </c>
      <c r="E107" s="730" t="s">
        <v>880</v>
      </c>
      <c r="F107" s="734"/>
      <c r="G107" s="734"/>
      <c r="H107" s="748">
        <v>0</v>
      </c>
      <c r="I107" s="734">
        <v>60</v>
      </c>
      <c r="J107" s="734">
        <v>32799.599999999991</v>
      </c>
      <c r="K107" s="748">
        <v>1</v>
      </c>
      <c r="L107" s="734">
        <v>60</v>
      </c>
      <c r="M107" s="735">
        <v>32799.599999999991</v>
      </c>
    </row>
    <row r="108" spans="1:13" ht="14.45" customHeight="1" x14ac:dyDescent="0.2">
      <c r="A108" s="729" t="s">
        <v>605</v>
      </c>
      <c r="B108" s="730" t="s">
        <v>2158</v>
      </c>
      <c r="C108" s="730" t="s">
        <v>2159</v>
      </c>
      <c r="D108" s="730" t="s">
        <v>1105</v>
      </c>
      <c r="E108" s="730" t="s">
        <v>2160</v>
      </c>
      <c r="F108" s="734"/>
      <c r="G108" s="734"/>
      <c r="H108" s="748">
        <v>0</v>
      </c>
      <c r="I108" s="734">
        <v>29</v>
      </c>
      <c r="J108" s="734">
        <v>10461.51</v>
      </c>
      <c r="K108" s="748">
        <v>1</v>
      </c>
      <c r="L108" s="734">
        <v>29</v>
      </c>
      <c r="M108" s="735">
        <v>10461.51</v>
      </c>
    </row>
    <row r="109" spans="1:13" ht="14.45" customHeight="1" x14ac:dyDescent="0.2">
      <c r="A109" s="729" t="s">
        <v>605</v>
      </c>
      <c r="B109" s="730" t="s">
        <v>2158</v>
      </c>
      <c r="C109" s="730" t="s">
        <v>2161</v>
      </c>
      <c r="D109" s="730" t="s">
        <v>1105</v>
      </c>
      <c r="E109" s="730" t="s">
        <v>2162</v>
      </c>
      <c r="F109" s="734"/>
      <c r="G109" s="734"/>
      <c r="H109" s="748">
        <v>0</v>
      </c>
      <c r="I109" s="734">
        <v>10</v>
      </c>
      <c r="J109" s="734">
        <v>7389.88</v>
      </c>
      <c r="K109" s="748">
        <v>1</v>
      </c>
      <c r="L109" s="734">
        <v>10</v>
      </c>
      <c r="M109" s="735">
        <v>7389.88</v>
      </c>
    </row>
    <row r="110" spans="1:13" ht="14.45" customHeight="1" x14ac:dyDescent="0.2">
      <c r="A110" s="729" t="s">
        <v>605</v>
      </c>
      <c r="B110" s="730" t="s">
        <v>2163</v>
      </c>
      <c r="C110" s="730" t="s">
        <v>2164</v>
      </c>
      <c r="D110" s="730" t="s">
        <v>2165</v>
      </c>
      <c r="E110" s="730" t="s">
        <v>2166</v>
      </c>
      <c r="F110" s="734">
        <v>1</v>
      </c>
      <c r="G110" s="734">
        <v>392.31999999999994</v>
      </c>
      <c r="H110" s="748">
        <v>1</v>
      </c>
      <c r="I110" s="734"/>
      <c r="J110" s="734"/>
      <c r="K110" s="748">
        <v>0</v>
      </c>
      <c r="L110" s="734">
        <v>1</v>
      </c>
      <c r="M110" s="735">
        <v>392.31999999999994</v>
      </c>
    </row>
    <row r="111" spans="1:13" ht="14.45" customHeight="1" x14ac:dyDescent="0.2">
      <c r="A111" s="729" t="s">
        <v>605</v>
      </c>
      <c r="B111" s="730" t="s">
        <v>2167</v>
      </c>
      <c r="C111" s="730" t="s">
        <v>2168</v>
      </c>
      <c r="D111" s="730" t="s">
        <v>2169</v>
      </c>
      <c r="E111" s="730" t="s">
        <v>2170</v>
      </c>
      <c r="F111" s="734"/>
      <c r="G111" s="734"/>
      <c r="H111" s="748">
        <v>0</v>
      </c>
      <c r="I111" s="734">
        <v>1</v>
      </c>
      <c r="J111" s="734">
        <v>533.57700000000011</v>
      </c>
      <c r="K111" s="748">
        <v>1</v>
      </c>
      <c r="L111" s="734">
        <v>1</v>
      </c>
      <c r="M111" s="735">
        <v>533.57700000000011</v>
      </c>
    </row>
    <row r="112" spans="1:13" ht="14.45" customHeight="1" x14ac:dyDescent="0.2">
      <c r="A112" s="729" t="s">
        <v>605</v>
      </c>
      <c r="B112" s="730" t="s">
        <v>2171</v>
      </c>
      <c r="C112" s="730" t="s">
        <v>2172</v>
      </c>
      <c r="D112" s="730" t="s">
        <v>756</v>
      </c>
      <c r="E112" s="730" t="s">
        <v>757</v>
      </c>
      <c r="F112" s="734">
        <v>1</v>
      </c>
      <c r="G112" s="734">
        <v>297.51</v>
      </c>
      <c r="H112" s="748">
        <v>1</v>
      </c>
      <c r="I112" s="734"/>
      <c r="J112" s="734"/>
      <c r="K112" s="748">
        <v>0</v>
      </c>
      <c r="L112" s="734">
        <v>1</v>
      </c>
      <c r="M112" s="735">
        <v>297.51</v>
      </c>
    </row>
    <row r="113" spans="1:13" ht="14.45" customHeight="1" x14ac:dyDescent="0.2">
      <c r="A113" s="729" t="s">
        <v>605</v>
      </c>
      <c r="B113" s="730" t="s">
        <v>2173</v>
      </c>
      <c r="C113" s="730" t="s">
        <v>2174</v>
      </c>
      <c r="D113" s="730" t="s">
        <v>1337</v>
      </c>
      <c r="E113" s="730" t="s">
        <v>1339</v>
      </c>
      <c r="F113" s="734"/>
      <c r="G113" s="734"/>
      <c r="H113" s="748">
        <v>0</v>
      </c>
      <c r="I113" s="734">
        <v>19</v>
      </c>
      <c r="J113" s="734">
        <v>17204.880000000005</v>
      </c>
      <c r="K113" s="748">
        <v>1</v>
      </c>
      <c r="L113" s="734">
        <v>19</v>
      </c>
      <c r="M113" s="735">
        <v>17204.880000000005</v>
      </c>
    </row>
    <row r="114" spans="1:13" ht="14.45" customHeight="1" x14ac:dyDescent="0.2">
      <c r="A114" s="729" t="s">
        <v>605</v>
      </c>
      <c r="B114" s="730" t="s">
        <v>2173</v>
      </c>
      <c r="C114" s="730" t="s">
        <v>2175</v>
      </c>
      <c r="D114" s="730" t="s">
        <v>1337</v>
      </c>
      <c r="E114" s="730" t="s">
        <v>1338</v>
      </c>
      <c r="F114" s="734"/>
      <c r="G114" s="734"/>
      <c r="H114" s="748">
        <v>0</v>
      </c>
      <c r="I114" s="734">
        <v>96</v>
      </c>
      <c r="J114" s="734">
        <v>47520</v>
      </c>
      <c r="K114" s="748">
        <v>1</v>
      </c>
      <c r="L114" s="734">
        <v>96</v>
      </c>
      <c r="M114" s="735">
        <v>47520</v>
      </c>
    </row>
    <row r="115" spans="1:13" ht="14.45" customHeight="1" x14ac:dyDescent="0.2">
      <c r="A115" s="729" t="s">
        <v>605</v>
      </c>
      <c r="B115" s="730" t="s">
        <v>2176</v>
      </c>
      <c r="C115" s="730" t="s">
        <v>2177</v>
      </c>
      <c r="D115" s="730" t="s">
        <v>699</v>
      </c>
      <c r="E115" s="730" t="s">
        <v>700</v>
      </c>
      <c r="F115" s="734"/>
      <c r="G115" s="734"/>
      <c r="H115" s="748">
        <v>0</v>
      </c>
      <c r="I115" s="734">
        <v>1</v>
      </c>
      <c r="J115" s="734">
        <v>53.48</v>
      </c>
      <c r="K115" s="748">
        <v>1</v>
      </c>
      <c r="L115" s="734">
        <v>1</v>
      </c>
      <c r="M115" s="735">
        <v>53.48</v>
      </c>
    </row>
    <row r="116" spans="1:13" ht="14.45" customHeight="1" x14ac:dyDescent="0.2">
      <c r="A116" s="729" t="s">
        <v>605</v>
      </c>
      <c r="B116" s="730" t="s">
        <v>2176</v>
      </c>
      <c r="C116" s="730" t="s">
        <v>2178</v>
      </c>
      <c r="D116" s="730" t="s">
        <v>699</v>
      </c>
      <c r="E116" s="730" t="s">
        <v>701</v>
      </c>
      <c r="F116" s="734"/>
      <c r="G116" s="734"/>
      <c r="H116" s="748">
        <v>0</v>
      </c>
      <c r="I116" s="734">
        <v>2</v>
      </c>
      <c r="J116" s="734">
        <v>97.08</v>
      </c>
      <c r="K116" s="748">
        <v>1</v>
      </c>
      <c r="L116" s="734">
        <v>2</v>
      </c>
      <c r="M116" s="735">
        <v>97.08</v>
      </c>
    </row>
    <row r="117" spans="1:13" ht="14.45" customHeight="1" x14ac:dyDescent="0.2">
      <c r="A117" s="729" t="s">
        <v>605</v>
      </c>
      <c r="B117" s="730" t="s">
        <v>2179</v>
      </c>
      <c r="C117" s="730" t="s">
        <v>2180</v>
      </c>
      <c r="D117" s="730" t="s">
        <v>1383</v>
      </c>
      <c r="E117" s="730" t="s">
        <v>1384</v>
      </c>
      <c r="F117" s="734">
        <v>474</v>
      </c>
      <c r="G117" s="734">
        <v>326101.52999999997</v>
      </c>
      <c r="H117" s="748">
        <v>1</v>
      </c>
      <c r="I117" s="734"/>
      <c r="J117" s="734"/>
      <c r="K117" s="748">
        <v>0</v>
      </c>
      <c r="L117" s="734">
        <v>474</v>
      </c>
      <c r="M117" s="735">
        <v>326101.52999999997</v>
      </c>
    </row>
    <row r="118" spans="1:13" ht="14.45" customHeight="1" x14ac:dyDescent="0.2">
      <c r="A118" s="729" t="s">
        <v>605</v>
      </c>
      <c r="B118" s="730" t="s">
        <v>2181</v>
      </c>
      <c r="C118" s="730" t="s">
        <v>2182</v>
      </c>
      <c r="D118" s="730" t="s">
        <v>2183</v>
      </c>
      <c r="E118" s="730" t="s">
        <v>2184</v>
      </c>
      <c r="F118" s="734"/>
      <c r="G118" s="734"/>
      <c r="H118" s="748">
        <v>0</v>
      </c>
      <c r="I118" s="734">
        <v>1229</v>
      </c>
      <c r="J118" s="734">
        <v>80843.62</v>
      </c>
      <c r="K118" s="748">
        <v>1</v>
      </c>
      <c r="L118" s="734">
        <v>1229</v>
      </c>
      <c r="M118" s="735">
        <v>80843.62</v>
      </c>
    </row>
    <row r="119" spans="1:13" ht="14.45" customHeight="1" x14ac:dyDescent="0.2">
      <c r="A119" s="729" t="s">
        <v>605</v>
      </c>
      <c r="B119" s="730" t="s">
        <v>2181</v>
      </c>
      <c r="C119" s="730" t="s">
        <v>2185</v>
      </c>
      <c r="D119" s="730" t="s">
        <v>2183</v>
      </c>
      <c r="E119" s="730" t="s">
        <v>2186</v>
      </c>
      <c r="F119" s="734"/>
      <c r="G119" s="734"/>
      <c r="H119" s="748">
        <v>0</v>
      </c>
      <c r="I119" s="734">
        <v>113</v>
      </c>
      <c r="J119" s="734">
        <v>44126.5</v>
      </c>
      <c r="K119" s="748">
        <v>1</v>
      </c>
      <c r="L119" s="734">
        <v>113</v>
      </c>
      <c r="M119" s="735">
        <v>44126.5</v>
      </c>
    </row>
    <row r="120" spans="1:13" ht="14.45" customHeight="1" x14ac:dyDescent="0.2">
      <c r="A120" s="729" t="s">
        <v>605</v>
      </c>
      <c r="B120" s="730" t="s">
        <v>2181</v>
      </c>
      <c r="C120" s="730" t="s">
        <v>2187</v>
      </c>
      <c r="D120" s="730" t="s">
        <v>2183</v>
      </c>
      <c r="E120" s="730" t="s">
        <v>2188</v>
      </c>
      <c r="F120" s="734"/>
      <c r="G120" s="734"/>
      <c r="H120" s="748">
        <v>0</v>
      </c>
      <c r="I120" s="734">
        <v>165</v>
      </c>
      <c r="J120" s="734">
        <v>103455</v>
      </c>
      <c r="K120" s="748">
        <v>1</v>
      </c>
      <c r="L120" s="734">
        <v>165</v>
      </c>
      <c r="M120" s="735">
        <v>103455</v>
      </c>
    </row>
    <row r="121" spans="1:13" ht="14.45" customHeight="1" x14ac:dyDescent="0.2">
      <c r="A121" s="729" t="s">
        <v>605</v>
      </c>
      <c r="B121" s="730" t="s">
        <v>2189</v>
      </c>
      <c r="C121" s="730" t="s">
        <v>2190</v>
      </c>
      <c r="D121" s="730" t="s">
        <v>2191</v>
      </c>
      <c r="E121" s="730" t="s">
        <v>2192</v>
      </c>
      <c r="F121" s="734"/>
      <c r="G121" s="734"/>
      <c r="H121" s="748">
        <v>0</v>
      </c>
      <c r="I121" s="734">
        <v>27</v>
      </c>
      <c r="J121" s="734">
        <v>5445</v>
      </c>
      <c r="K121" s="748">
        <v>1</v>
      </c>
      <c r="L121" s="734">
        <v>27</v>
      </c>
      <c r="M121" s="735">
        <v>5445</v>
      </c>
    </row>
    <row r="122" spans="1:13" ht="14.45" customHeight="1" x14ac:dyDescent="0.2">
      <c r="A122" s="729" t="s">
        <v>605</v>
      </c>
      <c r="B122" s="730" t="s">
        <v>2193</v>
      </c>
      <c r="C122" s="730" t="s">
        <v>2194</v>
      </c>
      <c r="D122" s="730" t="s">
        <v>2195</v>
      </c>
      <c r="E122" s="730" t="s">
        <v>2196</v>
      </c>
      <c r="F122" s="734"/>
      <c r="G122" s="734"/>
      <c r="H122" s="748">
        <v>0</v>
      </c>
      <c r="I122" s="734">
        <v>1</v>
      </c>
      <c r="J122" s="734">
        <v>772.06</v>
      </c>
      <c r="K122" s="748">
        <v>1</v>
      </c>
      <c r="L122" s="734">
        <v>1</v>
      </c>
      <c r="M122" s="735">
        <v>772.06</v>
      </c>
    </row>
    <row r="123" spans="1:13" ht="14.45" customHeight="1" x14ac:dyDescent="0.2">
      <c r="A123" s="729" t="s">
        <v>605</v>
      </c>
      <c r="B123" s="730" t="s">
        <v>1911</v>
      </c>
      <c r="C123" s="730" t="s">
        <v>2197</v>
      </c>
      <c r="D123" s="730" t="s">
        <v>659</v>
      </c>
      <c r="E123" s="730" t="s">
        <v>2198</v>
      </c>
      <c r="F123" s="734"/>
      <c r="G123" s="734"/>
      <c r="H123" s="748">
        <v>0</v>
      </c>
      <c r="I123" s="734">
        <v>19</v>
      </c>
      <c r="J123" s="734">
        <v>785.61999999999989</v>
      </c>
      <c r="K123" s="748">
        <v>1</v>
      </c>
      <c r="L123" s="734">
        <v>19</v>
      </c>
      <c r="M123" s="735">
        <v>785.61999999999989</v>
      </c>
    </row>
    <row r="124" spans="1:13" ht="14.45" customHeight="1" x14ac:dyDescent="0.2">
      <c r="A124" s="729" t="s">
        <v>605</v>
      </c>
      <c r="B124" s="730" t="s">
        <v>1911</v>
      </c>
      <c r="C124" s="730" t="s">
        <v>1912</v>
      </c>
      <c r="D124" s="730" t="s">
        <v>659</v>
      </c>
      <c r="E124" s="730" t="s">
        <v>1913</v>
      </c>
      <c r="F124" s="734"/>
      <c r="G124" s="734"/>
      <c r="H124" s="748">
        <v>0</v>
      </c>
      <c r="I124" s="734">
        <v>120</v>
      </c>
      <c r="J124" s="734">
        <v>5006.91</v>
      </c>
      <c r="K124" s="748">
        <v>1</v>
      </c>
      <c r="L124" s="734">
        <v>120</v>
      </c>
      <c r="M124" s="735">
        <v>5006.91</v>
      </c>
    </row>
    <row r="125" spans="1:13" ht="14.45" customHeight="1" x14ac:dyDescent="0.2">
      <c r="A125" s="729" t="s">
        <v>605</v>
      </c>
      <c r="B125" s="730" t="s">
        <v>2199</v>
      </c>
      <c r="C125" s="730" t="s">
        <v>2200</v>
      </c>
      <c r="D125" s="730" t="s">
        <v>2201</v>
      </c>
      <c r="E125" s="730" t="s">
        <v>2202</v>
      </c>
      <c r="F125" s="734"/>
      <c r="G125" s="734"/>
      <c r="H125" s="748">
        <v>0</v>
      </c>
      <c r="I125" s="734">
        <v>235</v>
      </c>
      <c r="J125" s="734">
        <v>56197.320000000022</v>
      </c>
      <c r="K125" s="748">
        <v>1</v>
      </c>
      <c r="L125" s="734">
        <v>235</v>
      </c>
      <c r="M125" s="735">
        <v>56197.320000000022</v>
      </c>
    </row>
    <row r="126" spans="1:13" ht="14.45" customHeight="1" x14ac:dyDescent="0.2">
      <c r="A126" s="729" t="s">
        <v>605</v>
      </c>
      <c r="B126" s="730" t="s">
        <v>2199</v>
      </c>
      <c r="C126" s="730" t="s">
        <v>2203</v>
      </c>
      <c r="D126" s="730" t="s">
        <v>2204</v>
      </c>
      <c r="E126" s="730" t="s">
        <v>2205</v>
      </c>
      <c r="F126" s="734"/>
      <c r="G126" s="734"/>
      <c r="H126" s="748">
        <v>0</v>
      </c>
      <c r="I126" s="734">
        <v>1</v>
      </c>
      <c r="J126" s="734">
        <v>238.13999999999993</v>
      </c>
      <c r="K126" s="748">
        <v>1</v>
      </c>
      <c r="L126" s="734">
        <v>1</v>
      </c>
      <c r="M126" s="735">
        <v>238.13999999999993</v>
      </c>
    </row>
    <row r="127" spans="1:13" ht="14.45" customHeight="1" x14ac:dyDescent="0.2">
      <c r="A127" s="729" t="s">
        <v>605</v>
      </c>
      <c r="B127" s="730" t="s">
        <v>2199</v>
      </c>
      <c r="C127" s="730" t="s">
        <v>2206</v>
      </c>
      <c r="D127" s="730" t="s">
        <v>2204</v>
      </c>
      <c r="E127" s="730" t="s">
        <v>2207</v>
      </c>
      <c r="F127" s="734"/>
      <c r="G127" s="734"/>
      <c r="H127" s="748">
        <v>0</v>
      </c>
      <c r="I127" s="734">
        <v>1</v>
      </c>
      <c r="J127" s="734">
        <v>125.86</v>
      </c>
      <c r="K127" s="748">
        <v>1</v>
      </c>
      <c r="L127" s="734">
        <v>1</v>
      </c>
      <c r="M127" s="735">
        <v>125.86</v>
      </c>
    </row>
    <row r="128" spans="1:13" ht="14.45" customHeight="1" x14ac:dyDescent="0.2">
      <c r="A128" s="729" t="s">
        <v>605</v>
      </c>
      <c r="B128" s="730" t="s">
        <v>2199</v>
      </c>
      <c r="C128" s="730" t="s">
        <v>2208</v>
      </c>
      <c r="D128" s="730" t="s">
        <v>2204</v>
      </c>
      <c r="E128" s="730" t="s">
        <v>2209</v>
      </c>
      <c r="F128" s="734"/>
      <c r="G128" s="734"/>
      <c r="H128" s="748">
        <v>0</v>
      </c>
      <c r="I128" s="734">
        <v>1</v>
      </c>
      <c r="J128" s="734">
        <v>58.47</v>
      </c>
      <c r="K128" s="748">
        <v>1</v>
      </c>
      <c r="L128" s="734">
        <v>1</v>
      </c>
      <c r="M128" s="735">
        <v>58.47</v>
      </c>
    </row>
    <row r="129" spans="1:13" ht="14.45" customHeight="1" x14ac:dyDescent="0.2">
      <c r="A129" s="729" t="s">
        <v>605</v>
      </c>
      <c r="B129" s="730" t="s">
        <v>2210</v>
      </c>
      <c r="C129" s="730" t="s">
        <v>2211</v>
      </c>
      <c r="D129" s="730" t="s">
        <v>1156</v>
      </c>
      <c r="E129" s="730" t="s">
        <v>2212</v>
      </c>
      <c r="F129" s="734">
        <v>1</v>
      </c>
      <c r="G129" s="734">
        <v>415.59</v>
      </c>
      <c r="H129" s="748">
        <v>1</v>
      </c>
      <c r="I129" s="734"/>
      <c r="J129" s="734"/>
      <c r="K129" s="748">
        <v>0</v>
      </c>
      <c r="L129" s="734">
        <v>1</v>
      </c>
      <c r="M129" s="735">
        <v>415.59</v>
      </c>
    </row>
    <row r="130" spans="1:13" ht="14.45" customHeight="1" x14ac:dyDescent="0.2">
      <c r="A130" s="729" t="s">
        <v>605</v>
      </c>
      <c r="B130" s="730" t="s">
        <v>2210</v>
      </c>
      <c r="C130" s="730" t="s">
        <v>2213</v>
      </c>
      <c r="D130" s="730" t="s">
        <v>1156</v>
      </c>
      <c r="E130" s="730" t="s">
        <v>2214</v>
      </c>
      <c r="F130" s="734">
        <v>1</v>
      </c>
      <c r="G130" s="734">
        <v>114.83</v>
      </c>
      <c r="H130" s="748">
        <v>1</v>
      </c>
      <c r="I130" s="734"/>
      <c r="J130" s="734"/>
      <c r="K130" s="748">
        <v>0</v>
      </c>
      <c r="L130" s="734">
        <v>1</v>
      </c>
      <c r="M130" s="735">
        <v>114.83</v>
      </c>
    </row>
    <row r="131" spans="1:13" ht="14.45" customHeight="1" x14ac:dyDescent="0.2">
      <c r="A131" s="729" t="s">
        <v>605</v>
      </c>
      <c r="B131" s="730" t="s">
        <v>2215</v>
      </c>
      <c r="C131" s="730" t="s">
        <v>2216</v>
      </c>
      <c r="D131" s="730" t="s">
        <v>2217</v>
      </c>
      <c r="E131" s="730" t="s">
        <v>2218</v>
      </c>
      <c r="F131" s="734"/>
      <c r="G131" s="734"/>
      <c r="H131" s="748">
        <v>0</v>
      </c>
      <c r="I131" s="734">
        <v>1</v>
      </c>
      <c r="J131" s="734">
        <v>114.02999999999997</v>
      </c>
      <c r="K131" s="748">
        <v>1</v>
      </c>
      <c r="L131" s="734">
        <v>1</v>
      </c>
      <c r="M131" s="735">
        <v>114.02999999999997</v>
      </c>
    </row>
    <row r="132" spans="1:13" ht="14.45" customHeight="1" x14ac:dyDescent="0.2">
      <c r="A132" s="729" t="s">
        <v>605</v>
      </c>
      <c r="B132" s="730" t="s">
        <v>2219</v>
      </c>
      <c r="C132" s="730" t="s">
        <v>2220</v>
      </c>
      <c r="D132" s="730" t="s">
        <v>2221</v>
      </c>
      <c r="E132" s="730" t="s">
        <v>2222</v>
      </c>
      <c r="F132" s="734"/>
      <c r="G132" s="734"/>
      <c r="H132" s="748">
        <v>0</v>
      </c>
      <c r="I132" s="734">
        <v>1</v>
      </c>
      <c r="J132" s="734">
        <v>723.18</v>
      </c>
      <c r="K132" s="748">
        <v>1</v>
      </c>
      <c r="L132" s="734">
        <v>1</v>
      </c>
      <c r="M132" s="735">
        <v>723.18</v>
      </c>
    </row>
    <row r="133" spans="1:13" ht="14.45" customHeight="1" x14ac:dyDescent="0.2">
      <c r="A133" s="729" t="s">
        <v>605</v>
      </c>
      <c r="B133" s="730" t="s">
        <v>2223</v>
      </c>
      <c r="C133" s="730" t="s">
        <v>2224</v>
      </c>
      <c r="D133" s="730" t="s">
        <v>1152</v>
      </c>
      <c r="E133" s="730" t="s">
        <v>1153</v>
      </c>
      <c r="F133" s="734">
        <v>1</v>
      </c>
      <c r="G133" s="734">
        <v>820.07</v>
      </c>
      <c r="H133" s="748">
        <v>1</v>
      </c>
      <c r="I133" s="734"/>
      <c r="J133" s="734"/>
      <c r="K133" s="748">
        <v>0</v>
      </c>
      <c r="L133" s="734">
        <v>1</v>
      </c>
      <c r="M133" s="735">
        <v>820.07</v>
      </c>
    </row>
    <row r="134" spans="1:13" ht="14.45" customHeight="1" x14ac:dyDescent="0.2">
      <c r="A134" s="729" t="s">
        <v>605</v>
      </c>
      <c r="B134" s="730" t="s">
        <v>2225</v>
      </c>
      <c r="C134" s="730" t="s">
        <v>2226</v>
      </c>
      <c r="D134" s="730" t="s">
        <v>1218</v>
      </c>
      <c r="E134" s="730" t="s">
        <v>2227</v>
      </c>
      <c r="F134" s="734"/>
      <c r="G134" s="734"/>
      <c r="H134" s="748">
        <v>0</v>
      </c>
      <c r="I134" s="734">
        <v>1</v>
      </c>
      <c r="J134" s="734">
        <v>431.64000000000004</v>
      </c>
      <c r="K134" s="748">
        <v>1</v>
      </c>
      <c r="L134" s="734">
        <v>1</v>
      </c>
      <c r="M134" s="735">
        <v>431.64000000000004</v>
      </c>
    </row>
    <row r="135" spans="1:13" ht="14.45" customHeight="1" x14ac:dyDescent="0.2">
      <c r="A135" s="729" t="s">
        <v>605</v>
      </c>
      <c r="B135" s="730" t="s">
        <v>2225</v>
      </c>
      <c r="C135" s="730" t="s">
        <v>2228</v>
      </c>
      <c r="D135" s="730" t="s">
        <v>1220</v>
      </c>
      <c r="E135" s="730" t="s">
        <v>2229</v>
      </c>
      <c r="F135" s="734"/>
      <c r="G135" s="734"/>
      <c r="H135" s="748">
        <v>0</v>
      </c>
      <c r="I135" s="734">
        <v>1</v>
      </c>
      <c r="J135" s="734">
        <v>166.91</v>
      </c>
      <c r="K135" s="748">
        <v>1</v>
      </c>
      <c r="L135" s="734">
        <v>1</v>
      </c>
      <c r="M135" s="735">
        <v>166.91</v>
      </c>
    </row>
    <row r="136" spans="1:13" ht="14.45" customHeight="1" x14ac:dyDescent="0.2">
      <c r="A136" s="729" t="s">
        <v>605</v>
      </c>
      <c r="B136" s="730" t="s">
        <v>2230</v>
      </c>
      <c r="C136" s="730" t="s">
        <v>2231</v>
      </c>
      <c r="D136" s="730" t="s">
        <v>2232</v>
      </c>
      <c r="E136" s="730" t="s">
        <v>2233</v>
      </c>
      <c r="F136" s="734"/>
      <c r="G136" s="734"/>
      <c r="H136" s="748">
        <v>0</v>
      </c>
      <c r="I136" s="734">
        <v>1</v>
      </c>
      <c r="J136" s="734">
        <v>142.74999999999997</v>
      </c>
      <c r="K136" s="748">
        <v>1</v>
      </c>
      <c r="L136" s="734">
        <v>1</v>
      </c>
      <c r="M136" s="735">
        <v>142.74999999999997</v>
      </c>
    </row>
    <row r="137" spans="1:13" ht="14.45" customHeight="1" x14ac:dyDescent="0.2">
      <c r="A137" s="729" t="s">
        <v>605</v>
      </c>
      <c r="B137" s="730" t="s">
        <v>2234</v>
      </c>
      <c r="C137" s="730" t="s">
        <v>2235</v>
      </c>
      <c r="D137" s="730" t="s">
        <v>2236</v>
      </c>
      <c r="E137" s="730" t="s">
        <v>2237</v>
      </c>
      <c r="F137" s="734"/>
      <c r="G137" s="734"/>
      <c r="H137" s="748">
        <v>0</v>
      </c>
      <c r="I137" s="734">
        <v>12</v>
      </c>
      <c r="J137" s="734">
        <v>235.36</v>
      </c>
      <c r="K137" s="748">
        <v>1</v>
      </c>
      <c r="L137" s="734">
        <v>12</v>
      </c>
      <c r="M137" s="735">
        <v>235.36</v>
      </c>
    </row>
    <row r="138" spans="1:13" ht="14.45" customHeight="1" x14ac:dyDescent="0.2">
      <c r="A138" s="729" t="s">
        <v>605</v>
      </c>
      <c r="B138" s="730" t="s">
        <v>2234</v>
      </c>
      <c r="C138" s="730" t="s">
        <v>2238</v>
      </c>
      <c r="D138" s="730" t="s">
        <v>2236</v>
      </c>
      <c r="E138" s="730" t="s">
        <v>2239</v>
      </c>
      <c r="F138" s="734"/>
      <c r="G138" s="734"/>
      <c r="H138" s="748">
        <v>0</v>
      </c>
      <c r="I138" s="734">
        <v>17</v>
      </c>
      <c r="J138" s="734">
        <v>155.4</v>
      </c>
      <c r="K138" s="748">
        <v>1</v>
      </c>
      <c r="L138" s="734">
        <v>17</v>
      </c>
      <c r="M138" s="735">
        <v>155.4</v>
      </c>
    </row>
    <row r="139" spans="1:13" ht="14.45" customHeight="1" x14ac:dyDescent="0.2">
      <c r="A139" s="729" t="s">
        <v>605</v>
      </c>
      <c r="B139" s="730" t="s">
        <v>1914</v>
      </c>
      <c r="C139" s="730" t="s">
        <v>2240</v>
      </c>
      <c r="D139" s="730" t="s">
        <v>1916</v>
      </c>
      <c r="E139" s="730" t="s">
        <v>2241</v>
      </c>
      <c r="F139" s="734"/>
      <c r="G139" s="734"/>
      <c r="H139" s="748">
        <v>0</v>
      </c>
      <c r="I139" s="734">
        <v>19</v>
      </c>
      <c r="J139" s="734">
        <v>2954.88</v>
      </c>
      <c r="K139" s="748">
        <v>1</v>
      </c>
      <c r="L139" s="734">
        <v>19</v>
      </c>
      <c r="M139" s="735">
        <v>2954.88</v>
      </c>
    </row>
    <row r="140" spans="1:13" ht="14.45" customHeight="1" x14ac:dyDescent="0.2">
      <c r="A140" s="729" t="s">
        <v>605</v>
      </c>
      <c r="B140" s="730" t="s">
        <v>1914</v>
      </c>
      <c r="C140" s="730" t="s">
        <v>2242</v>
      </c>
      <c r="D140" s="730" t="s">
        <v>1916</v>
      </c>
      <c r="E140" s="730" t="s">
        <v>2243</v>
      </c>
      <c r="F140" s="734"/>
      <c r="G140" s="734"/>
      <c r="H140" s="748">
        <v>0</v>
      </c>
      <c r="I140" s="734">
        <v>292</v>
      </c>
      <c r="J140" s="734">
        <v>34779.880000000005</v>
      </c>
      <c r="K140" s="748">
        <v>1</v>
      </c>
      <c r="L140" s="734">
        <v>292</v>
      </c>
      <c r="M140" s="735">
        <v>34779.880000000005</v>
      </c>
    </row>
    <row r="141" spans="1:13" ht="14.45" customHeight="1" x14ac:dyDescent="0.2">
      <c r="A141" s="729" t="s">
        <v>605</v>
      </c>
      <c r="B141" s="730" t="s">
        <v>1914</v>
      </c>
      <c r="C141" s="730" t="s">
        <v>1915</v>
      </c>
      <c r="D141" s="730" t="s">
        <v>1916</v>
      </c>
      <c r="E141" s="730" t="s">
        <v>1917</v>
      </c>
      <c r="F141" s="734"/>
      <c r="G141" s="734"/>
      <c r="H141" s="748">
        <v>0</v>
      </c>
      <c r="I141" s="734">
        <v>47</v>
      </c>
      <c r="J141" s="734">
        <v>13167.050003092871</v>
      </c>
      <c r="K141" s="748">
        <v>1</v>
      </c>
      <c r="L141" s="734">
        <v>47</v>
      </c>
      <c r="M141" s="735">
        <v>13167.050003092871</v>
      </c>
    </row>
    <row r="142" spans="1:13" ht="14.45" customHeight="1" x14ac:dyDescent="0.2">
      <c r="A142" s="729" t="s">
        <v>605</v>
      </c>
      <c r="B142" s="730" t="s">
        <v>1914</v>
      </c>
      <c r="C142" s="730" t="s">
        <v>2244</v>
      </c>
      <c r="D142" s="730" t="s">
        <v>1916</v>
      </c>
      <c r="E142" s="730" t="s">
        <v>2245</v>
      </c>
      <c r="F142" s="734"/>
      <c r="G142" s="734"/>
      <c r="H142" s="748">
        <v>0</v>
      </c>
      <c r="I142" s="734">
        <v>160</v>
      </c>
      <c r="J142" s="734">
        <v>44960.30000000001</v>
      </c>
      <c r="K142" s="748">
        <v>1</v>
      </c>
      <c r="L142" s="734">
        <v>160</v>
      </c>
      <c r="M142" s="735">
        <v>44960.30000000001</v>
      </c>
    </row>
    <row r="143" spans="1:13" ht="14.45" customHeight="1" x14ac:dyDescent="0.2">
      <c r="A143" s="729" t="s">
        <v>605</v>
      </c>
      <c r="B143" s="730" t="s">
        <v>2246</v>
      </c>
      <c r="C143" s="730" t="s">
        <v>2247</v>
      </c>
      <c r="D143" s="730" t="s">
        <v>1496</v>
      </c>
      <c r="E143" s="730" t="s">
        <v>2248</v>
      </c>
      <c r="F143" s="734"/>
      <c r="G143" s="734"/>
      <c r="H143" s="748">
        <v>0</v>
      </c>
      <c r="I143" s="734">
        <v>5</v>
      </c>
      <c r="J143" s="734">
        <v>109.92999999999999</v>
      </c>
      <c r="K143" s="748">
        <v>1</v>
      </c>
      <c r="L143" s="734">
        <v>5</v>
      </c>
      <c r="M143" s="735">
        <v>109.92999999999999</v>
      </c>
    </row>
    <row r="144" spans="1:13" ht="14.45" customHeight="1" x14ac:dyDescent="0.2">
      <c r="A144" s="729" t="s">
        <v>605</v>
      </c>
      <c r="B144" s="730" t="s">
        <v>2246</v>
      </c>
      <c r="C144" s="730" t="s">
        <v>2249</v>
      </c>
      <c r="D144" s="730" t="s">
        <v>1496</v>
      </c>
      <c r="E144" s="730" t="s">
        <v>2250</v>
      </c>
      <c r="F144" s="734"/>
      <c r="G144" s="734"/>
      <c r="H144" s="748">
        <v>0</v>
      </c>
      <c r="I144" s="734">
        <v>7</v>
      </c>
      <c r="J144" s="734">
        <v>318.69000000000005</v>
      </c>
      <c r="K144" s="748">
        <v>1</v>
      </c>
      <c r="L144" s="734">
        <v>7</v>
      </c>
      <c r="M144" s="735">
        <v>318.69000000000005</v>
      </c>
    </row>
    <row r="145" spans="1:13" ht="14.45" customHeight="1" x14ac:dyDescent="0.2">
      <c r="A145" s="729" t="s">
        <v>605</v>
      </c>
      <c r="B145" s="730" t="s">
        <v>2251</v>
      </c>
      <c r="C145" s="730" t="s">
        <v>2252</v>
      </c>
      <c r="D145" s="730" t="s">
        <v>895</v>
      </c>
      <c r="E145" s="730" t="s">
        <v>896</v>
      </c>
      <c r="F145" s="734"/>
      <c r="G145" s="734"/>
      <c r="H145" s="748">
        <v>0</v>
      </c>
      <c r="I145" s="734">
        <v>201</v>
      </c>
      <c r="J145" s="734">
        <v>796650.57000000007</v>
      </c>
      <c r="K145" s="748">
        <v>1</v>
      </c>
      <c r="L145" s="734">
        <v>201</v>
      </c>
      <c r="M145" s="735">
        <v>796650.57000000007</v>
      </c>
    </row>
    <row r="146" spans="1:13" ht="14.45" customHeight="1" x14ac:dyDescent="0.2">
      <c r="A146" s="729" t="s">
        <v>605</v>
      </c>
      <c r="B146" s="730" t="s">
        <v>2253</v>
      </c>
      <c r="C146" s="730" t="s">
        <v>2254</v>
      </c>
      <c r="D146" s="730" t="s">
        <v>2255</v>
      </c>
      <c r="E146" s="730" t="s">
        <v>2256</v>
      </c>
      <c r="F146" s="734">
        <v>1</v>
      </c>
      <c r="G146" s="734">
        <v>98.15</v>
      </c>
      <c r="H146" s="748">
        <v>1</v>
      </c>
      <c r="I146" s="734"/>
      <c r="J146" s="734"/>
      <c r="K146" s="748">
        <v>0</v>
      </c>
      <c r="L146" s="734">
        <v>1</v>
      </c>
      <c r="M146" s="735">
        <v>98.15</v>
      </c>
    </row>
    <row r="147" spans="1:13" ht="14.45" customHeight="1" x14ac:dyDescent="0.2">
      <c r="A147" s="729" t="s">
        <v>605</v>
      </c>
      <c r="B147" s="730" t="s">
        <v>2257</v>
      </c>
      <c r="C147" s="730" t="s">
        <v>2258</v>
      </c>
      <c r="D147" s="730" t="s">
        <v>1360</v>
      </c>
      <c r="E147" s="730" t="s">
        <v>1361</v>
      </c>
      <c r="F147" s="734">
        <v>1</v>
      </c>
      <c r="G147" s="734">
        <v>98.18</v>
      </c>
      <c r="H147" s="748">
        <v>1</v>
      </c>
      <c r="I147" s="734"/>
      <c r="J147" s="734"/>
      <c r="K147" s="748">
        <v>0</v>
      </c>
      <c r="L147" s="734">
        <v>1</v>
      </c>
      <c r="M147" s="735">
        <v>98.18</v>
      </c>
    </row>
    <row r="148" spans="1:13" ht="14.45" customHeight="1" x14ac:dyDescent="0.2">
      <c r="A148" s="729" t="s">
        <v>605</v>
      </c>
      <c r="B148" s="730" t="s">
        <v>2257</v>
      </c>
      <c r="C148" s="730" t="s">
        <v>2259</v>
      </c>
      <c r="D148" s="730" t="s">
        <v>2260</v>
      </c>
      <c r="E148" s="730" t="s">
        <v>2261</v>
      </c>
      <c r="F148" s="734"/>
      <c r="G148" s="734"/>
      <c r="H148" s="748">
        <v>0</v>
      </c>
      <c r="I148" s="734">
        <v>1</v>
      </c>
      <c r="J148" s="734">
        <v>91.43</v>
      </c>
      <c r="K148" s="748">
        <v>1</v>
      </c>
      <c r="L148" s="734">
        <v>1</v>
      </c>
      <c r="M148" s="735">
        <v>91.43</v>
      </c>
    </row>
    <row r="149" spans="1:13" ht="14.45" customHeight="1" x14ac:dyDescent="0.2">
      <c r="A149" s="729" t="s">
        <v>605</v>
      </c>
      <c r="B149" s="730" t="s">
        <v>2262</v>
      </c>
      <c r="C149" s="730" t="s">
        <v>2263</v>
      </c>
      <c r="D149" s="730" t="s">
        <v>2264</v>
      </c>
      <c r="E149" s="730" t="s">
        <v>2265</v>
      </c>
      <c r="F149" s="734"/>
      <c r="G149" s="734"/>
      <c r="H149" s="748">
        <v>0</v>
      </c>
      <c r="I149" s="734">
        <v>3</v>
      </c>
      <c r="J149" s="734">
        <v>274.32</v>
      </c>
      <c r="K149" s="748">
        <v>1</v>
      </c>
      <c r="L149" s="734">
        <v>3</v>
      </c>
      <c r="M149" s="735">
        <v>274.32</v>
      </c>
    </row>
    <row r="150" spans="1:13" ht="14.45" customHeight="1" x14ac:dyDescent="0.2">
      <c r="A150" s="729" t="s">
        <v>605</v>
      </c>
      <c r="B150" s="730" t="s">
        <v>2266</v>
      </c>
      <c r="C150" s="730" t="s">
        <v>2267</v>
      </c>
      <c r="D150" s="730" t="s">
        <v>2268</v>
      </c>
      <c r="E150" s="730" t="s">
        <v>1459</v>
      </c>
      <c r="F150" s="734"/>
      <c r="G150" s="734"/>
      <c r="H150" s="748">
        <v>0</v>
      </c>
      <c r="I150" s="734">
        <v>1</v>
      </c>
      <c r="J150" s="734">
        <v>301.44000000000005</v>
      </c>
      <c r="K150" s="748">
        <v>1</v>
      </c>
      <c r="L150" s="734">
        <v>1</v>
      </c>
      <c r="M150" s="735">
        <v>301.44000000000005</v>
      </c>
    </row>
    <row r="151" spans="1:13" ht="14.45" customHeight="1" x14ac:dyDescent="0.2">
      <c r="A151" s="729" t="s">
        <v>605</v>
      </c>
      <c r="B151" s="730" t="s">
        <v>2269</v>
      </c>
      <c r="C151" s="730" t="s">
        <v>2270</v>
      </c>
      <c r="D151" s="730" t="s">
        <v>2271</v>
      </c>
      <c r="E151" s="730" t="s">
        <v>2272</v>
      </c>
      <c r="F151" s="734"/>
      <c r="G151" s="734"/>
      <c r="H151" s="748">
        <v>0</v>
      </c>
      <c r="I151" s="734">
        <v>1</v>
      </c>
      <c r="J151" s="734">
        <v>404.43000000000012</v>
      </c>
      <c r="K151" s="748">
        <v>1</v>
      </c>
      <c r="L151" s="734">
        <v>1</v>
      </c>
      <c r="M151" s="735">
        <v>404.43000000000012</v>
      </c>
    </row>
    <row r="152" spans="1:13" ht="14.45" customHeight="1" x14ac:dyDescent="0.2">
      <c r="A152" s="729" t="s">
        <v>605</v>
      </c>
      <c r="B152" s="730" t="s">
        <v>2273</v>
      </c>
      <c r="C152" s="730" t="s">
        <v>2274</v>
      </c>
      <c r="D152" s="730" t="s">
        <v>1463</v>
      </c>
      <c r="E152" s="730" t="s">
        <v>1464</v>
      </c>
      <c r="F152" s="734"/>
      <c r="G152" s="734"/>
      <c r="H152" s="748">
        <v>0</v>
      </c>
      <c r="I152" s="734">
        <v>5</v>
      </c>
      <c r="J152" s="734">
        <v>248.8</v>
      </c>
      <c r="K152" s="748">
        <v>1</v>
      </c>
      <c r="L152" s="734">
        <v>5</v>
      </c>
      <c r="M152" s="735">
        <v>248.8</v>
      </c>
    </row>
    <row r="153" spans="1:13" ht="14.45" customHeight="1" x14ac:dyDescent="0.2">
      <c r="A153" s="729" t="s">
        <v>605</v>
      </c>
      <c r="B153" s="730" t="s">
        <v>2273</v>
      </c>
      <c r="C153" s="730" t="s">
        <v>2275</v>
      </c>
      <c r="D153" s="730" t="s">
        <v>1461</v>
      </c>
      <c r="E153" s="730" t="s">
        <v>1462</v>
      </c>
      <c r="F153" s="734"/>
      <c r="G153" s="734"/>
      <c r="H153" s="748">
        <v>0</v>
      </c>
      <c r="I153" s="734">
        <v>73</v>
      </c>
      <c r="J153" s="734">
        <v>5920.2999999999993</v>
      </c>
      <c r="K153" s="748">
        <v>1</v>
      </c>
      <c r="L153" s="734">
        <v>73</v>
      </c>
      <c r="M153" s="735">
        <v>5920.2999999999993</v>
      </c>
    </row>
    <row r="154" spans="1:13" ht="14.45" customHeight="1" x14ac:dyDescent="0.2">
      <c r="A154" s="729" t="s">
        <v>605</v>
      </c>
      <c r="B154" s="730" t="s">
        <v>2276</v>
      </c>
      <c r="C154" s="730" t="s">
        <v>2277</v>
      </c>
      <c r="D154" s="730" t="s">
        <v>984</v>
      </c>
      <c r="E154" s="730" t="s">
        <v>985</v>
      </c>
      <c r="F154" s="734">
        <v>1</v>
      </c>
      <c r="G154" s="734">
        <v>525.54999999999995</v>
      </c>
      <c r="H154" s="748">
        <v>1</v>
      </c>
      <c r="I154" s="734"/>
      <c r="J154" s="734"/>
      <c r="K154" s="748">
        <v>0</v>
      </c>
      <c r="L154" s="734">
        <v>1</v>
      </c>
      <c r="M154" s="735">
        <v>525.54999999999995</v>
      </c>
    </row>
    <row r="155" spans="1:13" ht="14.45" customHeight="1" x14ac:dyDescent="0.2">
      <c r="A155" s="729" t="s">
        <v>605</v>
      </c>
      <c r="B155" s="730" t="s">
        <v>2278</v>
      </c>
      <c r="C155" s="730" t="s">
        <v>2279</v>
      </c>
      <c r="D155" s="730" t="s">
        <v>1492</v>
      </c>
      <c r="E155" s="730" t="s">
        <v>803</v>
      </c>
      <c r="F155" s="734"/>
      <c r="G155" s="734"/>
      <c r="H155" s="748">
        <v>0</v>
      </c>
      <c r="I155" s="734">
        <v>1</v>
      </c>
      <c r="J155" s="734">
        <v>29.99</v>
      </c>
      <c r="K155" s="748">
        <v>1</v>
      </c>
      <c r="L155" s="734">
        <v>1</v>
      </c>
      <c r="M155" s="735">
        <v>29.99</v>
      </c>
    </row>
    <row r="156" spans="1:13" ht="14.45" customHeight="1" x14ac:dyDescent="0.2">
      <c r="A156" s="729" t="s">
        <v>605</v>
      </c>
      <c r="B156" s="730" t="s">
        <v>2280</v>
      </c>
      <c r="C156" s="730" t="s">
        <v>2281</v>
      </c>
      <c r="D156" s="730" t="s">
        <v>1483</v>
      </c>
      <c r="E156" s="730" t="s">
        <v>2282</v>
      </c>
      <c r="F156" s="734">
        <v>1</v>
      </c>
      <c r="G156" s="734">
        <v>339.85</v>
      </c>
      <c r="H156" s="748">
        <v>1</v>
      </c>
      <c r="I156" s="734"/>
      <c r="J156" s="734"/>
      <c r="K156" s="748">
        <v>0</v>
      </c>
      <c r="L156" s="734">
        <v>1</v>
      </c>
      <c r="M156" s="735">
        <v>339.85</v>
      </c>
    </row>
    <row r="157" spans="1:13" ht="14.45" customHeight="1" x14ac:dyDescent="0.2">
      <c r="A157" s="729" t="s">
        <v>605</v>
      </c>
      <c r="B157" s="730" t="s">
        <v>2283</v>
      </c>
      <c r="C157" s="730" t="s">
        <v>2284</v>
      </c>
      <c r="D157" s="730" t="s">
        <v>1575</v>
      </c>
      <c r="E157" s="730" t="s">
        <v>1576</v>
      </c>
      <c r="F157" s="734"/>
      <c r="G157" s="734"/>
      <c r="H157" s="748">
        <v>0</v>
      </c>
      <c r="I157" s="734">
        <v>23</v>
      </c>
      <c r="J157" s="734">
        <v>25651.21</v>
      </c>
      <c r="K157" s="748">
        <v>1</v>
      </c>
      <c r="L157" s="734">
        <v>23</v>
      </c>
      <c r="M157" s="735">
        <v>25651.21</v>
      </c>
    </row>
    <row r="158" spans="1:13" ht="14.45" customHeight="1" x14ac:dyDescent="0.2">
      <c r="A158" s="729" t="s">
        <v>605</v>
      </c>
      <c r="B158" s="730" t="s">
        <v>2283</v>
      </c>
      <c r="C158" s="730" t="s">
        <v>2285</v>
      </c>
      <c r="D158" s="730" t="s">
        <v>1551</v>
      </c>
      <c r="E158" s="730" t="s">
        <v>2286</v>
      </c>
      <c r="F158" s="734"/>
      <c r="G158" s="734"/>
      <c r="H158" s="748">
        <v>0</v>
      </c>
      <c r="I158" s="734">
        <v>3</v>
      </c>
      <c r="J158" s="734">
        <v>498.33000000000004</v>
      </c>
      <c r="K158" s="748">
        <v>1</v>
      </c>
      <c r="L158" s="734">
        <v>3</v>
      </c>
      <c r="M158" s="735">
        <v>498.33000000000004</v>
      </c>
    </row>
    <row r="159" spans="1:13" ht="14.45" customHeight="1" x14ac:dyDescent="0.2">
      <c r="A159" s="729" t="s">
        <v>605</v>
      </c>
      <c r="B159" s="730" t="s">
        <v>2283</v>
      </c>
      <c r="C159" s="730" t="s">
        <v>2287</v>
      </c>
      <c r="D159" s="730" t="s">
        <v>1584</v>
      </c>
      <c r="E159" s="730" t="s">
        <v>2288</v>
      </c>
      <c r="F159" s="734"/>
      <c r="G159" s="734"/>
      <c r="H159" s="748">
        <v>0</v>
      </c>
      <c r="I159" s="734">
        <v>2</v>
      </c>
      <c r="J159" s="734">
        <v>389.72</v>
      </c>
      <c r="K159" s="748">
        <v>1</v>
      </c>
      <c r="L159" s="734">
        <v>2</v>
      </c>
      <c r="M159" s="735">
        <v>389.72</v>
      </c>
    </row>
    <row r="160" spans="1:13" ht="14.45" customHeight="1" x14ac:dyDescent="0.2">
      <c r="A160" s="729" t="s">
        <v>605</v>
      </c>
      <c r="B160" s="730" t="s">
        <v>2283</v>
      </c>
      <c r="C160" s="730" t="s">
        <v>2289</v>
      </c>
      <c r="D160" s="730" t="s">
        <v>1559</v>
      </c>
      <c r="E160" s="730" t="s">
        <v>1543</v>
      </c>
      <c r="F160" s="734"/>
      <c r="G160" s="734"/>
      <c r="H160" s="748">
        <v>0</v>
      </c>
      <c r="I160" s="734">
        <v>1</v>
      </c>
      <c r="J160" s="734">
        <v>138.54000000000002</v>
      </c>
      <c r="K160" s="748">
        <v>1</v>
      </c>
      <c r="L160" s="734">
        <v>1</v>
      </c>
      <c r="M160" s="735">
        <v>138.54000000000002</v>
      </c>
    </row>
    <row r="161" spans="1:13" ht="14.45" customHeight="1" x14ac:dyDescent="0.2">
      <c r="A161" s="729" t="s">
        <v>605</v>
      </c>
      <c r="B161" s="730" t="s">
        <v>2283</v>
      </c>
      <c r="C161" s="730" t="s">
        <v>2290</v>
      </c>
      <c r="D161" s="730" t="s">
        <v>1560</v>
      </c>
      <c r="E161" s="730" t="s">
        <v>1543</v>
      </c>
      <c r="F161" s="734"/>
      <c r="G161" s="734"/>
      <c r="H161" s="748">
        <v>0</v>
      </c>
      <c r="I161" s="734">
        <v>7</v>
      </c>
      <c r="J161" s="734">
        <v>969.78</v>
      </c>
      <c r="K161" s="748">
        <v>1</v>
      </c>
      <c r="L161" s="734">
        <v>7</v>
      </c>
      <c r="M161" s="735">
        <v>969.78</v>
      </c>
    </row>
    <row r="162" spans="1:13" ht="14.45" customHeight="1" x14ac:dyDescent="0.2">
      <c r="A162" s="729" t="s">
        <v>605</v>
      </c>
      <c r="B162" s="730" t="s">
        <v>2283</v>
      </c>
      <c r="C162" s="730" t="s">
        <v>2291</v>
      </c>
      <c r="D162" s="730" t="s">
        <v>1578</v>
      </c>
      <c r="E162" s="730" t="s">
        <v>1579</v>
      </c>
      <c r="F162" s="734"/>
      <c r="G162" s="734"/>
      <c r="H162" s="748">
        <v>0</v>
      </c>
      <c r="I162" s="734">
        <v>11</v>
      </c>
      <c r="J162" s="734">
        <v>3317.8199999999997</v>
      </c>
      <c r="K162" s="748">
        <v>1</v>
      </c>
      <c r="L162" s="734">
        <v>11</v>
      </c>
      <c r="M162" s="735">
        <v>3317.8199999999997</v>
      </c>
    </row>
    <row r="163" spans="1:13" ht="14.45" customHeight="1" x14ac:dyDescent="0.2">
      <c r="A163" s="729" t="s">
        <v>605</v>
      </c>
      <c r="B163" s="730" t="s">
        <v>2283</v>
      </c>
      <c r="C163" s="730" t="s">
        <v>2292</v>
      </c>
      <c r="D163" s="730" t="s">
        <v>1580</v>
      </c>
      <c r="E163" s="730" t="s">
        <v>1579</v>
      </c>
      <c r="F163" s="734"/>
      <c r="G163" s="734"/>
      <c r="H163" s="748">
        <v>0</v>
      </c>
      <c r="I163" s="734">
        <v>30</v>
      </c>
      <c r="J163" s="734">
        <v>4761.58</v>
      </c>
      <c r="K163" s="748">
        <v>1</v>
      </c>
      <c r="L163" s="734">
        <v>30</v>
      </c>
      <c r="M163" s="735">
        <v>4761.58</v>
      </c>
    </row>
    <row r="164" spans="1:13" ht="14.45" customHeight="1" x14ac:dyDescent="0.2">
      <c r="A164" s="729" t="s">
        <v>605</v>
      </c>
      <c r="B164" s="730" t="s">
        <v>2283</v>
      </c>
      <c r="C164" s="730" t="s">
        <v>2293</v>
      </c>
      <c r="D164" s="730" t="s">
        <v>1561</v>
      </c>
      <c r="E164" s="730" t="s">
        <v>2294</v>
      </c>
      <c r="F164" s="734"/>
      <c r="G164" s="734"/>
      <c r="H164" s="748">
        <v>0</v>
      </c>
      <c r="I164" s="734">
        <v>3</v>
      </c>
      <c r="J164" s="734">
        <v>289.65000000000003</v>
      </c>
      <c r="K164" s="748">
        <v>1</v>
      </c>
      <c r="L164" s="734">
        <v>3</v>
      </c>
      <c r="M164" s="735">
        <v>289.65000000000003</v>
      </c>
    </row>
    <row r="165" spans="1:13" ht="14.45" customHeight="1" x14ac:dyDescent="0.2">
      <c r="A165" s="729" t="s">
        <v>605</v>
      </c>
      <c r="B165" s="730" t="s">
        <v>2283</v>
      </c>
      <c r="C165" s="730" t="s">
        <v>2295</v>
      </c>
      <c r="D165" s="730" t="s">
        <v>1566</v>
      </c>
      <c r="E165" s="730" t="s">
        <v>2294</v>
      </c>
      <c r="F165" s="734"/>
      <c r="G165" s="734"/>
      <c r="H165" s="748">
        <v>0</v>
      </c>
      <c r="I165" s="734">
        <v>24</v>
      </c>
      <c r="J165" s="734">
        <v>2317.1999999999998</v>
      </c>
      <c r="K165" s="748">
        <v>1</v>
      </c>
      <c r="L165" s="734">
        <v>24</v>
      </c>
      <c r="M165" s="735">
        <v>2317.1999999999998</v>
      </c>
    </row>
    <row r="166" spans="1:13" ht="14.45" customHeight="1" x14ac:dyDescent="0.2">
      <c r="A166" s="729" t="s">
        <v>605</v>
      </c>
      <c r="B166" s="730" t="s">
        <v>2283</v>
      </c>
      <c r="C166" s="730" t="s">
        <v>2296</v>
      </c>
      <c r="D166" s="730" t="s">
        <v>1563</v>
      </c>
      <c r="E166" s="730" t="s">
        <v>2294</v>
      </c>
      <c r="F166" s="734"/>
      <c r="G166" s="734"/>
      <c r="H166" s="748">
        <v>0</v>
      </c>
      <c r="I166" s="734">
        <v>10</v>
      </c>
      <c r="J166" s="734">
        <v>965.49999999999977</v>
      </c>
      <c r="K166" s="748">
        <v>1</v>
      </c>
      <c r="L166" s="734">
        <v>10</v>
      </c>
      <c r="M166" s="735">
        <v>965.49999999999977</v>
      </c>
    </row>
    <row r="167" spans="1:13" ht="14.45" customHeight="1" x14ac:dyDescent="0.2">
      <c r="A167" s="729" t="s">
        <v>605</v>
      </c>
      <c r="B167" s="730" t="s">
        <v>2283</v>
      </c>
      <c r="C167" s="730" t="s">
        <v>2297</v>
      </c>
      <c r="D167" s="730" t="s">
        <v>2298</v>
      </c>
      <c r="E167" s="730" t="s">
        <v>2294</v>
      </c>
      <c r="F167" s="734"/>
      <c r="G167" s="734"/>
      <c r="H167" s="748">
        <v>0</v>
      </c>
      <c r="I167" s="734">
        <v>2</v>
      </c>
      <c r="J167" s="734">
        <v>193.1</v>
      </c>
      <c r="K167" s="748">
        <v>1</v>
      </c>
      <c r="L167" s="734">
        <v>2</v>
      </c>
      <c r="M167" s="735">
        <v>193.1</v>
      </c>
    </row>
    <row r="168" spans="1:13" ht="14.45" customHeight="1" x14ac:dyDescent="0.2">
      <c r="A168" s="729" t="s">
        <v>605</v>
      </c>
      <c r="B168" s="730" t="s">
        <v>2283</v>
      </c>
      <c r="C168" s="730" t="s">
        <v>2299</v>
      </c>
      <c r="D168" s="730" t="s">
        <v>1536</v>
      </c>
      <c r="E168" s="730" t="s">
        <v>1537</v>
      </c>
      <c r="F168" s="734"/>
      <c r="G168" s="734"/>
      <c r="H168" s="748">
        <v>0</v>
      </c>
      <c r="I168" s="734">
        <v>36</v>
      </c>
      <c r="J168" s="734">
        <v>5897.1600000000008</v>
      </c>
      <c r="K168" s="748">
        <v>1</v>
      </c>
      <c r="L168" s="734">
        <v>36</v>
      </c>
      <c r="M168" s="735">
        <v>5897.1600000000008</v>
      </c>
    </row>
    <row r="169" spans="1:13" ht="14.45" customHeight="1" x14ac:dyDescent="0.2">
      <c r="A169" s="729" t="s">
        <v>605</v>
      </c>
      <c r="B169" s="730" t="s">
        <v>2283</v>
      </c>
      <c r="C169" s="730" t="s">
        <v>2300</v>
      </c>
      <c r="D169" s="730" t="s">
        <v>1573</v>
      </c>
      <c r="E169" s="730" t="s">
        <v>1537</v>
      </c>
      <c r="F169" s="734"/>
      <c r="G169" s="734"/>
      <c r="H169" s="748">
        <v>0</v>
      </c>
      <c r="I169" s="734">
        <v>2</v>
      </c>
      <c r="J169" s="734">
        <v>250.71999999999997</v>
      </c>
      <c r="K169" s="748">
        <v>1</v>
      </c>
      <c r="L169" s="734">
        <v>2</v>
      </c>
      <c r="M169" s="735">
        <v>250.71999999999997</v>
      </c>
    </row>
    <row r="170" spans="1:13" ht="14.45" customHeight="1" x14ac:dyDescent="0.2">
      <c r="A170" s="729" t="s">
        <v>605</v>
      </c>
      <c r="B170" s="730" t="s">
        <v>2283</v>
      </c>
      <c r="C170" s="730" t="s">
        <v>2301</v>
      </c>
      <c r="D170" s="730" t="s">
        <v>1572</v>
      </c>
      <c r="E170" s="730" t="s">
        <v>1537</v>
      </c>
      <c r="F170" s="734"/>
      <c r="G170" s="734"/>
      <c r="H170" s="748">
        <v>0</v>
      </c>
      <c r="I170" s="734">
        <v>4</v>
      </c>
      <c r="J170" s="734">
        <v>501.44</v>
      </c>
      <c r="K170" s="748">
        <v>1</v>
      </c>
      <c r="L170" s="734">
        <v>4</v>
      </c>
      <c r="M170" s="735">
        <v>501.44</v>
      </c>
    </row>
    <row r="171" spans="1:13" ht="14.45" customHeight="1" x14ac:dyDescent="0.2">
      <c r="A171" s="729" t="s">
        <v>605</v>
      </c>
      <c r="B171" s="730" t="s">
        <v>2283</v>
      </c>
      <c r="C171" s="730" t="s">
        <v>2302</v>
      </c>
      <c r="D171" s="730" t="s">
        <v>1569</v>
      </c>
      <c r="E171" s="730" t="s">
        <v>1537</v>
      </c>
      <c r="F171" s="734"/>
      <c r="G171" s="734"/>
      <c r="H171" s="748">
        <v>0</v>
      </c>
      <c r="I171" s="734">
        <v>1</v>
      </c>
      <c r="J171" s="734">
        <v>107.71</v>
      </c>
      <c r="K171" s="748">
        <v>1</v>
      </c>
      <c r="L171" s="734">
        <v>1</v>
      </c>
      <c r="M171" s="735">
        <v>107.71</v>
      </c>
    </row>
    <row r="172" spans="1:13" ht="14.45" customHeight="1" x14ac:dyDescent="0.2">
      <c r="A172" s="729" t="s">
        <v>605</v>
      </c>
      <c r="B172" s="730" t="s">
        <v>2283</v>
      </c>
      <c r="C172" s="730" t="s">
        <v>2303</v>
      </c>
      <c r="D172" s="730" t="s">
        <v>1571</v>
      </c>
      <c r="E172" s="730" t="s">
        <v>1537</v>
      </c>
      <c r="F172" s="734"/>
      <c r="G172" s="734"/>
      <c r="H172" s="748">
        <v>0</v>
      </c>
      <c r="I172" s="734">
        <v>4</v>
      </c>
      <c r="J172" s="734">
        <v>430.84</v>
      </c>
      <c r="K172" s="748">
        <v>1</v>
      </c>
      <c r="L172" s="734">
        <v>4</v>
      </c>
      <c r="M172" s="735">
        <v>430.84</v>
      </c>
    </row>
    <row r="173" spans="1:13" ht="14.45" customHeight="1" x14ac:dyDescent="0.2">
      <c r="A173" s="729" t="s">
        <v>605</v>
      </c>
      <c r="B173" s="730" t="s">
        <v>2283</v>
      </c>
      <c r="C173" s="730" t="s">
        <v>2304</v>
      </c>
      <c r="D173" s="730" t="s">
        <v>1570</v>
      </c>
      <c r="E173" s="730" t="s">
        <v>1537</v>
      </c>
      <c r="F173" s="734"/>
      <c r="G173" s="734"/>
      <c r="H173" s="748">
        <v>0</v>
      </c>
      <c r="I173" s="734">
        <v>1</v>
      </c>
      <c r="J173" s="734">
        <v>107.71</v>
      </c>
      <c r="K173" s="748">
        <v>1</v>
      </c>
      <c r="L173" s="734">
        <v>1</v>
      </c>
      <c r="M173" s="735">
        <v>107.71</v>
      </c>
    </row>
    <row r="174" spans="1:13" ht="14.45" customHeight="1" x14ac:dyDescent="0.2">
      <c r="A174" s="729" t="s">
        <v>605</v>
      </c>
      <c r="B174" s="730" t="s">
        <v>2283</v>
      </c>
      <c r="C174" s="730" t="s">
        <v>2305</v>
      </c>
      <c r="D174" s="730" t="s">
        <v>2306</v>
      </c>
      <c r="E174" s="730" t="s">
        <v>1555</v>
      </c>
      <c r="F174" s="734"/>
      <c r="G174" s="734"/>
      <c r="H174" s="748">
        <v>0</v>
      </c>
      <c r="I174" s="734">
        <v>26</v>
      </c>
      <c r="J174" s="734">
        <v>4758.0200000000004</v>
      </c>
      <c r="K174" s="748">
        <v>1</v>
      </c>
      <c r="L174" s="734">
        <v>26</v>
      </c>
      <c r="M174" s="735">
        <v>4758.0200000000004</v>
      </c>
    </row>
    <row r="175" spans="1:13" ht="14.45" customHeight="1" x14ac:dyDescent="0.2">
      <c r="A175" s="729" t="s">
        <v>605</v>
      </c>
      <c r="B175" s="730" t="s">
        <v>2283</v>
      </c>
      <c r="C175" s="730" t="s">
        <v>2307</v>
      </c>
      <c r="D175" s="730" t="s">
        <v>1574</v>
      </c>
      <c r="E175" s="730" t="s">
        <v>1537</v>
      </c>
      <c r="F175" s="734"/>
      <c r="G175" s="734"/>
      <c r="H175" s="748">
        <v>0</v>
      </c>
      <c r="I175" s="734">
        <v>1</v>
      </c>
      <c r="J175" s="734">
        <v>132.79</v>
      </c>
      <c r="K175" s="748">
        <v>1</v>
      </c>
      <c r="L175" s="734">
        <v>1</v>
      </c>
      <c r="M175" s="735">
        <v>132.79</v>
      </c>
    </row>
    <row r="176" spans="1:13" ht="14.45" customHeight="1" x14ac:dyDescent="0.2">
      <c r="A176" s="729" t="s">
        <v>605</v>
      </c>
      <c r="B176" s="730" t="s">
        <v>2283</v>
      </c>
      <c r="C176" s="730" t="s">
        <v>2308</v>
      </c>
      <c r="D176" s="730" t="s">
        <v>1568</v>
      </c>
      <c r="E176" s="730" t="s">
        <v>1537</v>
      </c>
      <c r="F176" s="734">
        <v>2</v>
      </c>
      <c r="G176" s="734">
        <v>282.83999999999997</v>
      </c>
      <c r="H176" s="748">
        <v>1</v>
      </c>
      <c r="I176" s="734"/>
      <c r="J176" s="734"/>
      <c r="K176" s="748">
        <v>0</v>
      </c>
      <c r="L176" s="734">
        <v>2</v>
      </c>
      <c r="M176" s="735">
        <v>282.83999999999997</v>
      </c>
    </row>
    <row r="177" spans="1:13" ht="14.45" customHeight="1" x14ac:dyDescent="0.2">
      <c r="A177" s="729" t="s">
        <v>605</v>
      </c>
      <c r="B177" s="730" t="s">
        <v>2283</v>
      </c>
      <c r="C177" s="730" t="s">
        <v>2309</v>
      </c>
      <c r="D177" s="730" t="s">
        <v>1567</v>
      </c>
      <c r="E177" s="730" t="s">
        <v>1537</v>
      </c>
      <c r="F177" s="734">
        <v>5</v>
      </c>
      <c r="G177" s="734">
        <v>707.09999999999991</v>
      </c>
      <c r="H177" s="748">
        <v>1</v>
      </c>
      <c r="I177" s="734"/>
      <c r="J177" s="734"/>
      <c r="K177" s="748">
        <v>0</v>
      </c>
      <c r="L177" s="734">
        <v>5</v>
      </c>
      <c r="M177" s="735">
        <v>707.09999999999991</v>
      </c>
    </row>
    <row r="178" spans="1:13" ht="14.45" customHeight="1" x14ac:dyDescent="0.2">
      <c r="A178" s="729" t="s">
        <v>605</v>
      </c>
      <c r="B178" s="730" t="s">
        <v>2283</v>
      </c>
      <c r="C178" s="730" t="s">
        <v>2310</v>
      </c>
      <c r="D178" s="730" t="s">
        <v>2311</v>
      </c>
      <c r="E178" s="730" t="s">
        <v>1543</v>
      </c>
      <c r="F178" s="734"/>
      <c r="G178" s="734"/>
      <c r="H178" s="748">
        <v>0</v>
      </c>
      <c r="I178" s="734">
        <v>1</v>
      </c>
      <c r="J178" s="734">
        <v>138.54</v>
      </c>
      <c r="K178" s="748">
        <v>1</v>
      </c>
      <c r="L178" s="734">
        <v>1</v>
      </c>
      <c r="M178" s="735">
        <v>138.54</v>
      </c>
    </row>
    <row r="179" spans="1:13" ht="14.45" customHeight="1" x14ac:dyDescent="0.2">
      <c r="A179" s="729" t="s">
        <v>605</v>
      </c>
      <c r="B179" s="730" t="s">
        <v>2283</v>
      </c>
      <c r="C179" s="730" t="s">
        <v>2312</v>
      </c>
      <c r="D179" s="730" t="s">
        <v>1542</v>
      </c>
      <c r="E179" s="730" t="s">
        <v>1543</v>
      </c>
      <c r="F179" s="734"/>
      <c r="G179" s="734"/>
      <c r="H179" s="748">
        <v>0</v>
      </c>
      <c r="I179" s="734">
        <v>13</v>
      </c>
      <c r="J179" s="734">
        <v>1836.8999999999999</v>
      </c>
      <c r="K179" s="748">
        <v>1</v>
      </c>
      <c r="L179" s="734">
        <v>13</v>
      </c>
      <c r="M179" s="735">
        <v>1836.8999999999999</v>
      </c>
    </row>
    <row r="180" spans="1:13" ht="14.45" customHeight="1" x14ac:dyDescent="0.2">
      <c r="A180" s="729" t="s">
        <v>605</v>
      </c>
      <c r="B180" s="730" t="s">
        <v>2283</v>
      </c>
      <c r="C180" s="730" t="s">
        <v>2313</v>
      </c>
      <c r="D180" s="730" t="s">
        <v>1544</v>
      </c>
      <c r="E180" s="730" t="s">
        <v>1543</v>
      </c>
      <c r="F180" s="734"/>
      <c r="G180" s="734"/>
      <c r="H180" s="748">
        <v>0</v>
      </c>
      <c r="I180" s="734">
        <v>13</v>
      </c>
      <c r="J180" s="734">
        <v>1836.9</v>
      </c>
      <c r="K180" s="748">
        <v>1</v>
      </c>
      <c r="L180" s="734">
        <v>13</v>
      </c>
      <c r="M180" s="735">
        <v>1836.9</v>
      </c>
    </row>
    <row r="181" spans="1:13" ht="14.45" customHeight="1" x14ac:dyDescent="0.2">
      <c r="A181" s="729" t="s">
        <v>605</v>
      </c>
      <c r="B181" s="730" t="s">
        <v>2283</v>
      </c>
      <c r="C181" s="730" t="s">
        <v>2314</v>
      </c>
      <c r="D181" s="730" t="s">
        <v>1587</v>
      </c>
      <c r="E181" s="730" t="s">
        <v>1537</v>
      </c>
      <c r="F181" s="734"/>
      <c r="G181" s="734"/>
      <c r="H181" s="748">
        <v>0</v>
      </c>
      <c r="I181" s="734">
        <v>1</v>
      </c>
      <c r="J181" s="734">
        <v>178.07</v>
      </c>
      <c r="K181" s="748">
        <v>1</v>
      </c>
      <c r="L181" s="734">
        <v>1</v>
      </c>
      <c r="M181" s="735">
        <v>178.07</v>
      </c>
    </row>
    <row r="182" spans="1:13" ht="14.45" customHeight="1" x14ac:dyDescent="0.2">
      <c r="A182" s="729" t="s">
        <v>626</v>
      </c>
      <c r="B182" s="730" t="s">
        <v>1918</v>
      </c>
      <c r="C182" s="730" t="s">
        <v>1920</v>
      </c>
      <c r="D182" s="730" t="s">
        <v>866</v>
      </c>
      <c r="E182" s="730" t="s">
        <v>1921</v>
      </c>
      <c r="F182" s="734"/>
      <c r="G182" s="734"/>
      <c r="H182" s="748">
        <v>0</v>
      </c>
      <c r="I182" s="734">
        <v>40</v>
      </c>
      <c r="J182" s="734">
        <v>662.79999999999984</v>
      </c>
      <c r="K182" s="748">
        <v>1</v>
      </c>
      <c r="L182" s="734">
        <v>40</v>
      </c>
      <c r="M182" s="735">
        <v>662.79999999999984</v>
      </c>
    </row>
    <row r="183" spans="1:13" ht="14.45" customHeight="1" x14ac:dyDescent="0.2">
      <c r="A183" s="729" t="s">
        <v>626</v>
      </c>
      <c r="B183" s="730" t="s">
        <v>2315</v>
      </c>
      <c r="C183" s="730" t="s">
        <v>2316</v>
      </c>
      <c r="D183" s="730" t="s">
        <v>2317</v>
      </c>
      <c r="E183" s="730" t="s">
        <v>1941</v>
      </c>
      <c r="F183" s="734"/>
      <c r="G183" s="734"/>
      <c r="H183" s="748">
        <v>0</v>
      </c>
      <c r="I183" s="734">
        <v>1</v>
      </c>
      <c r="J183" s="734">
        <v>1039.8900000000006</v>
      </c>
      <c r="K183" s="748">
        <v>1</v>
      </c>
      <c r="L183" s="734">
        <v>1</v>
      </c>
      <c r="M183" s="735">
        <v>1039.8900000000006</v>
      </c>
    </row>
    <row r="184" spans="1:13" ht="14.45" customHeight="1" x14ac:dyDescent="0.2">
      <c r="A184" s="729" t="s">
        <v>626</v>
      </c>
      <c r="B184" s="730" t="s">
        <v>1958</v>
      </c>
      <c r="C184" s="730" t="s">
        <v>1959</v>
      </c>
      <c r="D184" s="730" t="s">
        <v>1242</v>
      </c>
      <c r="E184" s="730" t="s">
        <v>1960</v>
      </c>
      <c r="F184" s="734"/>
      <c r="G184" s="734"/>
      <c r="H184" s="748">
        <v>0</v>
      </c>
      <c r="I184" s="734">
        <v>10</v>
      </c>
      <c r="J184" s="734">
        <v>7005.7000000000007</v>
      </c>
      <c r="K184" s="748">
        <v>1</v>
      </c>
      <c r="L184" s="734">
        <v>10</v>
      </c>
      <c r="M184" s="735">
        <v>7005.7000000000007</v>
      </c>
    </row>
    <row r="185" spans="1:13" ht="14.45" customHeight="1" x14ac:dyDescent="0.2">
      <c r="A185" s="729" t="s">
        <v>626</v>
      </c>
      <c r="B185" s="730" t="s">
        <v>1979</v>
      </c>
      <c r="C185" s="730" t="s">
        <v>2318</v>
      </c>
      <c r="D185" s="730" t="s">
        <v>785</v>
      </c>
      <c r="E185" s="730" t="s">
        <v>1720</v>
      </c>
      <c r="F185" s="734"/>
      <c r="G185" s="734"/>
      <c r="H185" s="748">
        <v>0</v>
      </c>
      <c r="I185" s="734">
        <v>1</v>
      </c>
      <c r="J185" s="734">
        <v>204.68999999999997</v>
      </c>
      <c r="K185" s="748">
        <v>1</v>
      </c>
      <c r="L185" s="734">
        <v>1</v>
      </c>
      <c r="M185" s="735">
        <v>204.68999999999997</v>
      </c>
    </row>
    <row r="186" spans="1:13" ht="14.45" customHeight="1" x14ac:dyDescent="0.2">
      <c r="A186" s="729" t="s">
        <v>626</v>
      </c>
      <c r="B186" s="730" t="s">
        <v>2319</v>
      </c>
      <c r="C186" s="730" t="s">
        <v>2320</v>
      </c>
      <c r="D186" s="730" t="s">
        <v>1723</v>
      </c>
      <c r="E186" s="730" t="s">
        <v>1724</v>
      </c>
      <c r="F186" s="734"/>
      <c r="G186" s="734"/>
      <c r="H186" s="748">
        <v>0</v>
      </c>
      <c r="I186" s="734">
        <v>1</v>
      </c>
      <c r="J186" s="734">
        <v>2603.4699999999998</v>
      </c>
      <c r="K186" s="748">
        <v>1</v>
      </c>
      <c r="L186" s="734">
        <v>1</v>
      </c>
      <c r="M186" s="735">
        <v>2603.4699999999998</v>
      </c>
    </row>
    <row r="187" spans="1:13" ht="14.45" customHeight="1" x14ac:dyDescent="0.2">
      <c r="A187" s="729" t="s">
        <v>626</v>
      </c>
      <c r="B187" s="730" t="s">
        <v>1911</v>
      </c>
      <c r="C187" s="730" t="s">
        <v>1912</v>
      </c>
      <c r="D187" s="730" t="s">
        <v>659</v>
      </c>
      <c r="E187" s="730" t="s">
        <v>1913</v>
      </c>
      <c r="F187" s="734"/>
      <c r="G187" s="734"/>
      <c r="H187" s="748">
        <v>0</v>
      </c>
      <c r="I187" s="734">
        <v>6</v>
      </c>
      <c r="J187" s="734">
        <v>251.28000000000003</v>
      </c>
      <c r="K187" s="748">
        <v>1</v>
      </c>
      <c r="L187" s="734">
        <v>6</v>
      </c>
      <c r="M187" s="735">
        <v>251.28000000000003</v>
      </c>
    </row>
    <row r="188" spans="1:13" ht="14.45" customHeight="1" x14ac:dyDescent="0.2">
      <c r="A188" s="729" t="s">
        <v>626</v>
      </c>
      <c r="B188" s="730" t="s">
        <v>2283</v>
      </c>
      <c r="C188" s="730" t="s">
        <v>2321</v>
      </c>
      <c r="D188" s="730" t="s">
        <v>2322</v>
      </c>
      <c r="E188" s="730" t="s">
        <v>1579</v>
      </c>
      <c r="F188" s="734"/>
      <c r="G188" s="734"/>
      <c r="H188" s="748">
        <v>0</v>
      </c>
      <c r="I188" s="734">
        <v>10</v>
      </c>
      <c r="J188" s="734">
        <v>1288.5999999999997</v>
      </c>
      <c r="K188" s="748">
        <v>1</v>
      </c>
      <c r="L188" s="734">
        <v>10</v>
      </c>
      <c r="M188" s="735">
        <v>1288.5999999999997</v>
      </c>
    </row>
    <row r="189" spans="1:13" ht="14.45" customHeight="1" x14ac:dyDescent="0.2">
      <c r="A189" s="729" t="s">
        <v>626</v>
      </c>
      <c r="B189" s="730" t="s">
        <v>2283</v>
      </c>
      <c r="C189" s="730" t="s">
        <v>2323</v>
      </c>
      <c r="D189" s="730" t="s">
        <v>2324</v>
      </c>
      <c r="E189" s="730" t="s">
        <v>1579</v>
      </c>
      <c r="F189" s="734"/>
      <c r="G189" s="734"/>
      <c r="H189" s="748">
        <v>0</v>
      </c>
      <c r="I189" s="734">
        <v>4</v>
      </c>
      <c r="J189" s="734">
        <v>845.1999999999997</v>
      </c>
      <c r="K189" s="748">
        <v>1</v>
      </c>
      <c r="L189" s="734">
        <v>4</v>
      </c>
      <c r="M189" s="735">
        <v>845.1999999999997</v>
      </c>
    </row>
    <row r="190" spans="1:13" ht="14.45" customHeight="1" x14ac:dyDescent="0.2">
      <c r="A190" s="729" t="s">
        <v>608</v>
      </c>
      <c r="B190" s="730" t="s">
        <v>1926</v>
      </c>
      <c r="C190" s="730" t="s">
        <v>1927</v>
      </c>
      <c r="D190" s="730" t="s">
        <v>1928</v>
      </c>
      <c r="E190" s="730" t="s">
        <v>1929</v>
      </c>
      <c r="F190" s="734"/>
      <c r="G190" s="734"/>
      <c r="H190" s="748">
        <v>0</v>
      </c>
      <c r="I190" s="734">
        <v>36</v>
      </c>
      <c r="J190" s="734">
        <v>9860.4000000000015</v>
      </c>
      <c r="K190" s="748">
        <v>1</v>
      </c>
      <c r="L190" s="734">
        <v>36</v>
      </c>
      <c r="M190" s="735">
        <v>9860.4000000000015</v>
      </c>
    </row>
    <row r="191" spans="1:13" ht="14.45" customHeight="1" x14ac:dyDescent="0.2">
      <c r="A191" s="729" t="s">
        <v>608</v>
      </c>
      <c r="B191" s="730" t="s">
        <v>1958</v>
      </c>
      <c r="C191" s="730" t="s">
        <v>1961</v>
      </c>
      <c r="D191" s="730" t="s">
        <v>1242</v>
      </c>
      <c r="E191" s="730" t="s">
        <v>1962</v>
      </c>
      <c r="F191" s="734"/>
      <c r="G191" s="734"/>
      <c r="H191" s="748">
        <v>0</v>
      </c>
      <c r="I191" s="734">
        <v>82</v>
      </c>
      <c r="J191" s="734">
        <v>11217.44</v>
      </c>
      <c r="K191" s="748">
        <v>1</v>
      </c>
      <c r="L191" s="734">
        <v>82</v>
      </c>
      <c r="M191" s="735">
        <v>11217.44</v>
      </c>
    </row>
    <row r="192" spans="1:13" ht="14.45" customHeight="1" x14ac:dyDescent="0.2">
      <c r="A192" s="729" t="s">
        <v>608</v>
      </c>
      <c r="B192" s="730" t="s">
        <v>1979</v>
      </c>
      <c r="C192" s="730" t="s">
        <v>1984</v>
      </c>
      <c r="D192" s="730" t="s">
        <v>783</v>
      </c>
      <c r="E192" s="730" t="s">
        <v>784</v>
      </c>
      <c r="F192" s="734"/>
      <c r="G192" s="734"/>
      <c r="H192" s="748">
        <v>0</v>
      </c>
      <c r="I192" s="734">
        <v>5</v>
      </c>
      <c r="J192" s="734">
        <v>441.69997807940985</v>
      </c>
      <c r="K192" s="748">
        <v>1</v>
      </c>
      <c r="L192" s="734">
        <v>5</v>
      </c>
      <c r="M192" s="735">
        <v>441.69997807940985</v>
      </c>
    </row>
    <row r="193" spans="1:13" ht="14.45" customHeight="1" x14ac:dyDescent="0.2">
      <c r="A193" s="729" t="s">
        <v>608</v>
      </c>
      <c r="B193" s="730" t="s">
        <v>2171</v>
      </c>
      <c r="C193" s="730" t="s">
        <v>2172</v>
      </c>
      <c r="D193" s="730" t="s">
        <v>756</v>
      </c>
      <c r="E193" s="730" t="s">
        <v>757</v>
      </c>
      <c r="F193" s="734">
        <v>9</v>
      </c>
      <c r="G193" s="734">
        <v>2677.59</v>
      </c>
      <c r="H193" s="748">
        <v>1</v>
      </c>
      <c r="I193" s="734"/>
      <c r="J193" s="734"/>
      <c r="K193" s="748">
        <v>0</v>
      </c>
      <c r="L193" s="734">
        <v>9</v>
      </c>
      <c r="M193" s="735">
        <v>2677.59</v>
      </c>
    </row>
    <row r="194" spans="1:13" ht="14.45" customHeight="1" x14ac:dyDescent="0.2">
      <c r="A194" s="729" t="s">
        <v>608</v>
      </c>
      <c r="B194" s="730" t="s">
        <v>2173</v>
      </c>
      <c r="C194" s="730" t="s">
        <v>2175</v>
      </c>
      <c r="D194" s="730" t="s">
        <v>1337</v>
      </c>
      <c r="E194" s="730" t="s">
        <v>1338</v>
      </c>
      <c r="F194" s="734"/>
      <c r="G194" s="734"/>
      <c r="H194" s="748">
        <v>0</v>
      </c>
      <c r="I194" s="734">
        <v>332</v>
      </c>
      <c r="J194" s="734">
        <v>164340.00018444113</v>
      </c>
      <c r="K194" s="748">
        <v>1</v>
      </c>
      <c r="L194" s="734">
        <v>332</v>
      </c>
      <c r="M194" s="735">
        <v>164340.00018444113</v>
      </c>
    </row>
    <row r="195" spans="1:13" ht="14.45" customHeight="1" x14ac:dyDescent="0.2">
      <c r="A195" s="729" t="s">
        <v>608</v>
      </c>
      <c r="B195" s="730" t="s">
        <v>2173</v>
      </c>
      <c r="C195" s="730" t="s">
        <v>2325</v>
      </c>
      <c r="D195" s="730" t="s">
        <v>2326</v>
      </c>
      <c r="E195" s="730" t="s">
        <v>2327</v>
      </c>
      <c r="F195" s="734">
        <v>3</v>
      </c>
      <c r="G195" s="734">
        <v>2970</v>
      </c>
      <c r="H195" s="748">
        <v>1</v>
      </c>
      <c r="I195" s="734"/>
      <c r="J195" s="734"/>
      <c r="K195" s="748">
        <v>0</v>
      </c>
      <c r="L195" s="734">
        <v>3</v>
      </c>
      <c r="M195" s="735">
        <v>2970</v>
      </c>
    </row>
    <row r="196" spans="1:13" ht="14.45" customHeight="1" x14ac:dyDescent="0.2">
      <c r="A196" s="729" t="s">
        <v>608</v>
      </c>
      <c r="B196" s="730" t="s">
        <v>2328</v>
      </c>
      <c r="C196" s="730" t="s">
        <v>2329</v>
      </c>
      <c r="D196" s="730" t="s">
        <v>2330</v>
      </c>
      <c r="E196" s="730" t="s">
        <v>2331</v>
      </c>
      <c r="F196" s="734"/>
      <c r="G196" s="734"/>
      <c r="H196" s="748">
        <v>0</v>
      </c>
      <c r="I196" s="734">
        <v>32.619999999999997</v>
      </c>
      <c r="J196" s="734">
        <v>397859.61600000004</v>
      </c>
      <c r="K196" s="748">
        <v>1</v>
      </c>
      <c r="L196" s="734">
        <v>32.619999999999997</v>
      </c>
      <c r="M196" s="735">
        <v>397859.61600000004</v>
      </c>
    </row>
    <row r="197" spans="1:13" ht="14.45" customHeight="1" x14ac:dyDescent="0.2">
      <c r="A197" s="729" t="s">
        <v>608</v>
      </c>
      <c r="B197" s="730" t="s">
        <v>2179</v>
      </c>
      <c r="C197" s="730" t="s">
        <v>2332</v>
      </c>
      <c r="D197" s="730" t="s">
        <v>1790</v>
      </c>
      <c r="E197" s="730" t="s">
        <v>1791</v>
      </c>
      <c r="F197" s="734">
        <v>220</v>
      </c>
      <c r="G197" s="734">
        <v>32505.4</v>
      </c>
      <c r="H197" s="748">
        <v>1</v>
      </c>
      <c r="I197" s="734"/>
      <c r="J197" s="734"/>
      <c r="K197" s="748">
        <v>0</v>
      </c>
      <c r="L197" s="734">
        <v>220</v>
      </c>
      <c r="M197" s="735">
        <v>32505.4</v>
      </c>
    </row>
    <row r="198" spans="1:13" ht="14.45" customHeight="1" x14ac:dyDescent="0.2">
      <c r="A198" s="729" t="s">
        <v>608</v>
      </c>
      <c r="B198" s="730" t="s">
        <v>2181</v>
      </c>
      <c r="C198" s="730" t="s">
        <v>2182</v>
      </c>
      <c r="D198" s="730" t="s">
        <v>2183</v>
      </c>
      <c r="E198" s="730" t="s">
        <v>2184</v>
      </c>
      <c r="F198" s="734"/>
      <c r="G198" s="734"/>
      <c r="H198" s="748">
        <v>0</v>
      </c>
      <c r="I198" s="734">
        <v>970</v>
      </c>
      <c r="J198" s="734">
        <v>63806.6</v>
      </c>
      <c r="K198" s="748">
        <v>1</v>
      </c>
      <c r="L198" s="734">
        <v>970</v>
      </c>
      <c r="M198" s="735">
        <v>63806.6</v>
      </c>
    </row>
    <row r="199" spans="1:13" ht="14.45" customHeight="1" x14ac:dyDescent="0.2">
      <c r="A199" s="729" t="s">
        <v>608</v>
      </c>
      <c r="B199" s="730" t="s">
        <v>2181</v>
      </c>
      <c r="C199" s="730" t="s">
        <v>2187</v>
      </c>
      <c r="D199" s="730" t="s">
        <v>2183</v>
      </c>
      <c r="E199" s="730" t="s">
        <v>2188</v>
      </c>
      <c r="F199" s="734"/>
      <c r="G199" s="734"/>
      <c r="H199" s="748">
        <v>0</v>
      </c>
      <c r="I199" s="734">
        <v>12</v>
      </c>
      <c r="J199" s="734">
        <v>7524</v>
      </c>
      <c r="K199" s="748">
        <v>1</v>
      </c>
      <c r="L199" s="734">
        <v>12</v>
      </c>
      <c r="M199" s="735">
        <v>7524</v>
      </c>
    </row>
    <row r="200" spans="1:13" ht="14.45" customHeight="1" x14ac:dyDescent="0.2">
      <c r="A200" s="729" t="s">
        <v>608</v>
      </c>
      <c r="B200" s="730" t="s">
        <v>2189</v>
      </c>
      <c r="C200" s="730" t="s">
        <v>2190</v>
      </c>
      <c r="D200" s="730" t="s">
        <v>2191</v>
      </c>
      <c r="E200" s="730" t="s">
        <v>2192</v>
      </c>
      <c r="F200" s="734"/>
      <c r="G200" s="734"/>
      <c r="H200" s="748">
        <v>0</v>
      </c>
      <c r="I200" s="734">
        <v>209</v>
      </c>
      <c r="J200" s="734">
        <v>32230</v>
      </c>
      <c r="K200" s="748">
        <v>1</v>
      </c>
      <c r="L200" s="734">
        <v>209</v>
      </c>
      <c r="M200" s="735">
        <v>32230</v>
      </c>
    </row>
    <row r="201" spans="1:13" ht="14.45" customHeight="1" x14ac:dyDescent="0.2">
      <c r="A201" s="729" t="s">
        <v>608</v>
      </c>
      <c r="B201" s="730" t="s">
        <v>1911</v>
      </c>
      <c r="C201" s="730" t="s">
        <v>1912</v>
      </c>
      <c r="D201" s="730" t="s">
        <v>659</v>
      </c>
      <c r="E201" s="730" t="s">
        <v>1913</v>
      </c>
      <c r="F201" s="734"/>
      <c r="G201" s="734"/>
      <c r="H201" s="748">
        <v>0</v>
      </c>
      <c r="I201" s="734">
        <v>86</v>
      </c>
      <c r="J201" s="734">
        <v>3589.8400000000011</v>
      </c>
      <c r="K201" s="748">
        <v>1</v>
      </c>
      <c r="L201" s="734">
        <v>86</v>
      </c>
      <c r="M201" s="735">
        <v>3589.8400000000011</v>
      </c>
    </row>
    <row r="202" spans="1:13" ht="14.45" customHeight="1" x14ac:dyDescent="0.2">
      <c r="A202" s="729" t="s">
        <v>608</v>
      </c>
      <c r="B202" s="730" t="s">
        <v>2333</v>
      </c>
      <c r="C202" s="730" t="s">
        <v>2334</v>
      </c>
      <c r="D202" s="730" t="s">
        <v>2335</v>
      </c>
      <c r="E202" s="730" t="s">
        <v>2336</v>
      </c>
      <c r="F202" s="734"/>
      <c r="G202" s="734"/>
      <c r="H202" s="748">
        <v>0</v>
      </c>
      <c r="I202" s="734">
        <v>2</v>
      </c>
      <c r="J202" s="734">
        <v>1007.7599999999999</v>
      </c>
      <c r="K202" s="748">
        <v>1</v>
      </c>
      <c r="L202" s="734">
        <v>2</v>
      </c>
      <c r="M202" s="735">
        <v>1007.7599999999999</v>
      </c>
    </row>
    <row r="203" spans="1:13" ht="14.45" customHeight="1" x14ac:dyDescent="0.2">
      <c r="A203" s="729" t="s">
        <v>608</v>
      </c>
      <c r="B203" s="730" t="s">
        <v>1914</v>
      </c>
      <c r="C203" s="730" t="s">
        <v>2242</v>
      </c>
      <c r="D203" s="730" t="s">
        <v>1916</v>
      </c>
      <c r="E203" s="730" t="s">
        <v>2243</v>
      </c>
      <c r="F203" s="734"/>
      <c r="G203" s="734"/>
      <c r="H203" s="748">
        <v>0</v>
      </c>
      <c r="I203" s="734">
        <v>22</v>
      </c>
      <c r="J203" s="734">
        <v>2086.818028406889</v>
      </c>
      <c r="K203" s="748">
        <v>1</v>
      </c>
      <c r="L203" s="734">
        <v>22</v>
      </c>
      <c r="M203" s="735">
        <v>2086.818028406889</v>
      </c>
    </row>
    <row r="204" spans="1:13" ht="14.45" customHeight="1" x14ac:dyDescent="0.2">
      <c r="A204" s="729" t="s">
        <v>608</v>
      </c>
      <c r="B204" s="730" t="s">
        <v>2273</v>
      </c>
      <c r="C204" s="730" t="s">
        <v>2274</v>
      </c>
      <c r="D204" s="730" t="s">
        <v>1463</v>
      </c>
      <c r="E204" s="730" t="s">
        <v>1464</v>
      </c>
      <c r="F204" s="734"/>
      <c r="G204" s="734"/>
      <c r="H204" s="748">
        <v>0</v>
      </c>
      <c r="I204" s="734">
        <v>9</v>
      </c>
      <c r="J204" s="734">
        <v>447.84000748610015</v>
      </c>
      <c r="K204" s="748">
        <v>1</v>
      </c>
      <c r="L204" s="734">
        <v>9</v>
      </c>
      <c r="M204" s="735">
        <v>447.84000748610015</v>
      </c>
    </row>
    <row r="205" spans="1:13" ht="14.45" customHeight="1" x14ac:dyDescent="0.2">
      <c r="A205" s="729" t="s">
        <v>611</v>
      </c>
      <c r="B205" s="730" t="s">
        <v>1926</v>
      </c>
      <c r="C205" s="730" t="s">
        <v>1927</v>
      </c>
      <c r="D205" s="730" t="s">
        <v>1928</v>
      </c>
      <c r="E205" s="730" t="s">
        <v>1929</v>
      </c>
      <c r="F205" s="734"/>
      <c r="G205" s="734"/>
      <c r="H205" s="748">
        <v>0</v>
      </c>
      <c r="I205" s="734">
        <v>31</v>
      </c>
      <c r="J205" s="734">
        <v>8490.9</v>
      </c>
      <c r="K205" s="748">
        <v>1</v>
      </c>
      <c r="L205" s="734">
        <v>31</v>
      </c>
      <c r="M205" s="735">
        <v>8490.9</v>
      </c>
    </row>
    <row r="206" spans="1:13" ht="14.45" customHeight="1" x14ac:dyDescent="0.2">
      <c r="A206" s="729" t="s">
        <v>611</v>
      </c>
      <c r="B206" s="730" t="s">
        <v>1958</v>
      </c>
      <c r="C206" s="730" t="s">
        <v>1961</v>
      </c>
      <c r="D206" s="730" t="s">
        <v>1242</v>
      </c>
      <c r="E206" s="730" t="s">
        <v>1962</v>
      </c>
      <c r="F206" s="734"/>
      <c r="G206" s="734"/>
      <c r="H206" s="748">
        <v>0</v>
      </c>
      <c r="I206" s="734">
        <v>115</v>
      </c>
      <c r="J206" s="734">
        <v>15205.799999999997</v>
      </c>
      <c r="K206" s="748">
        <v>1</v>
      </c>
      <c r="L206" s="734">
        <v>115</v>
      </c>
      <c r="M206" s="735">
        <v>15205.799999999997</v>
      </c>
    </row>
    <row r="207" spans="1:13" ht="14.45" customHeight="1" x14ac:dyDescent="0.2">
      <c r="A207" s="729" t="s">
        <v>611</v>
      </c>
      <c r="B207" s="730" t="s">
        <v>1967</v>
      </c>
      <c r="C207" s="730" t="s">
        <v>1968</v>
      </c>
      <c r="D207" s="730" t="s">
        <v>1001</v>
      </c>
      <c r="E207" s="730" t="s">
        <v>1002</v>
      </c>
      <c r="F207" s="734"/>
      <c r="G207" s="734"/>
      <c r="H207" s="748">
        <v>0</v>
      </c>
      <c r="I207" s="734">
        <v>2</v>
      </c>
      <c r="J207" s="734">
        <v>80.78</v>
      </c>
      <c r="K207" s="748">
        <v>1</v>
      </c>
      <c r="L207" s="734">
        <v>2</v>
      </c>
      <c r="M207" s="735">
        <v>80.78</v>
      </c>
    </row>
    <row r="208" spans="1:13" ht="14.45" customHeight="1" x14ac:dyDescent="0.2">
      <c r="A208" s="729" t="s">
        <v>611</v>
      </c>
      <c r="B208" s="730" t="s">
        <v>1979</v>
      </c>
      <c r="C208" s="730" t="s">
        <v>1984</v>
      </c>
      <c r="D208" s="730" t="s">
        <v>783</v>
      </c>
      <c r="E208" s="730" t="s">
        <v>784</v>
      </c>
      <c r="F208" s="734"/>
      <c r="G208" s="734"/>
      <c r="H208" s="748">
        <v>0</v>
      </c>
      <c r="I208" s="734">
        <v>4</v>
      </c>
      <c r="J208" s="734">
        <v>353.36</v>
      </c>
      <c r="K208" s="748">
        <v>1</v>
      </c>
      <c r="L208" s="734">
        <v>4</v>
      </c>
      <c r="M208" s="735">
        <v>353.36</v>
      </c>
    </row>
    <row r="209" spans="1:13" ht="14.45" customHeight="1" x14ac:dyDescent="0.2">
      <c r="A209" s="729" t="s">
        <v>611</v>
      </c>
      <c r="B209" s="730" t="s">
        <v>2173</v>
      </c>
      <c r="C209" s="730" t="s">
        <v>2175</v>
      </c>
      <c r="D209" s="730" t="s">
        <v>1337</v>
      </c>
      <c r="E209" s="730" t="s">
        <v>1338</v>
      </c>
      <c r="F209" s="734"/>
      <c r="G209" s="734"/>
      <c r="H209" s="748">
        <v>0</v>
      </c>
      <c r="I209" s="734">
        <v>143</v>
      </c>
      <c r="J209" s="734">
        <v>70785</v>
      </c>
      <c r="K209" s="748">
        <v>1</v>
      </c>
      <c r="L209" s="734">
        <v>143</v>
      </c>
      <c r="M209" s="735">
        <v>70785</v>
      </c>
    </row>
    <row r="210" spans="1:13" ht="14.45" customHeight="1" x14ac:dyDescent="0.2">
      <c r="A210" s="729" t="s">
        <v>611</v>
      </c>
      <c r="B210" s="730" t="s">
        <v>2173</v>
      </c>
      <c r="C210" s="730" t="s">
        <v>2325</v>
      </c>
      <c r="D210" s="730" t="s">
        <v>2326</v>
      </c>
      <c r="E210" s="730" t="s">
        <v>2327</v>
      </c>
      <c r="F210" s="734">
        <v>2</v>
      </c>
      <c r="G210" s="734">
        <v>1980</v>
      </c>
      <c r="H210" s="748">
        <v>1</v>
      </c>
      <c r="I210" s="734"/>
      <c r="J210" s="734"/>
      <c r="K210" s="748">
        <v>0</v>
      </c>
      <c r="L210" s="734">
        <v>2</v>
      </c>
      <c r="M210" s="735">
        <v>1980</v>
      </c>
    </row>
    <row r="211" spans="1:13" ht="14.45" customHeight="1" x14ac:dyDescent="0.2">
      <c r="A211" s="729" t="s">
        <v>611</v>
      </c>
      <c r="B211" s="730" t="s">
        <v>2328</v>
      </c>
      <c r="C211" s="730" t="s">
        <v>2329</v>
      </c>
      <c r="D211" s="730" t="s">
        <v>2330</v>
      </c>
      <c r="E211" s="730" t="s">
        <v>2331</v>
      </c>
      <c r="F211" s="734"/>
      <c r="G211" s="734"/>
      <c r="H211" s="748">
        <v>0</v>
      </c>
      <c r="I211" s="734">
        <v>29.83</v>
      </c>
      <c r="J211" s="734">
        <v>363830.54400000005</v>
      </c>
      <c r="K211" s="748">
        <v>1</v>
      </c>
      <c r="L211" s="734">
        <v>29.83</v>
      </c>
      <c r="M211" s="735">
        <v>363830.54400000005</v>
      </c>
    </row>
    <row r="212" spans="1:13" ht="14.45" customHeight="1" x14ac:dyDescent="0.2">
      <c r="A212" s="729" t="s">
        <v>611</v>
      </c>
      <c r="B212" s="730" t="s">
        <v>2181</v>
      </c>
      <c r="C212" s="730" t="s">
        <v>2182</v>
      </c>
      <c r="D212" s="730" t="s">
        <v>2183</v>
      </c>
      <c r="E212" s="730" t="s">
        <v>2184</v>
      </c>
      <c r="F212" s="734"/>
      <c r="G212" s="734"/>
      <c r="H212" s="748">
        <v>0</v>
      </c>
      <c r="I212" s="734">
        <v>720</v>
      </c>
      <c r="J212" s="734">
        <v>47361.599999999991</v>
      </c>
      <c r="K212" s="748">
        <v>1</v>
      </c>
      <c r="L212" s="734">
        <v>720</v>
      </c>
      <c r="M212" s="735">
        <v>47361.599999999991</v>
      </c>
    </row>
    <row r="213" spans="1:13" ht="14.45" customHeight="1" x14ac:dyDescent="0.2">
      <c r="A213" s="729" t="s">
        <v>611</v>
      </c>
      <c r="B213" s="730" t="s">
        <v>2189</v>
      </c>
      <c r="C213" s="730" t="s">
        <v>2190</v>
      </c>
      <c r="D213" s="730" t="s">
        <v>2191</v>
      </c>
      <c r="E213" s="730" t="s">
        <v>2192</v>
      </c>
      <c r="F213" s="734"/>
      <c r="G213" s="734"/>
      <c r="H213" s="748">
        <v>0</v>
      </c>
      <c r="I213" s="734">
        <v>220</v>
      </c>
      <c r="J213" s="734">
        <v>31460</v>
      </c>
      <c r="K213" s="748">
        <v>1</v>
      </c>
      <c r="L213" s="734">
        <v>220</v>
      </c>
      <c r="M213" s="735">
        <v>31460</v>
      </c>
    </row>
    <row r="214" spans="1:13" ht="14.45" customHeight="1" x14ac:dyDescent="0.2">
      <c r="A214" s="729" t="s">
        <v>611</v>
      </c>
      <c r="B214" s="730" t="s">
        <v>1911</v>
      </c>
      <c r="C214" s="730" t="s">
        <v>1912</v>
      </c>
      <c r="D214" s="730" t="s">
        <v>659</v>
      </c>
      <c r="E214" s="730" t="s">
        <v>1913</v>
      </c>
      <c r="F214" s="734"/>
      <c r="G214" s="734"/>
      <c r="H214" s="748">
        <v>0</v>
      </c>
      <c r="I214" s="734">
        <v>167</v>
      </c>
      <c r="J214" s="734">
        <v>6972.4800000000014</v>
      </c>
      <c r="K214" s="748">
        <v>1</v>
      </c>
      <c r="L214" s="734">
        <v>167</v>
      </c>
      <c r="M214" s="735">
        <v>6972.4800000000014</v>
      </c>
    </row>
    <row r="215" spans="1:13" ht="14.45" customHeight="1" x14ac:dyDescent="0.2">
      <c r="A215" s="729" t="s">
        <v>611</v>
      </c>
      <c r="B215" s="730" t="s">
        <v>2333</v>
      </c>
      <c r="C215" s="730" t="s">
        <v>2334</v>
      </c>
      <c r="D215" s="730" t="s">
        <v>2335</v>
      </c>
      <c r="E215" s="730" t="s">
        <v>2336</v>
      </c>
      <c r="F215" s="734"/>
      <c r="G215" s="734"/>
      <c r="H215" s="748">
        <v>0</v>
      </c>
      <c r="I215" s="734">
        <v>7</v>
      </c>
      <c r="J215" s="734">
        <v>3212.48</v>
      </c>
      <c r="K215" s="748">
        <v>1</v>
      </c>
      <c r="L215" s="734">
        <v>7</v>
      </c>
      <c r="M215" s="735">
        <v>3212.48</v>
      </c>
    </row>
    <row r="216" spans="1:13" ht="14.45" customHeight="1" x14ac:dyDescent="0.2">
      <c r="A216" s="729" t="s">
        <v>611</v>
      </c>
      <c r="B216" s="730" t="s">
        <v>1914</v>
      </c>
      <c r="C216" s="730" t="s">
        <v>2242</v>
      </c>
      <c r="D216" s="730" t="s">
        <v>1916</v>
      </c>
      <c r="E216" s="730" t="s">
        <v>2243</v>
      </c>
      <c r="F216" s="734"/>
      <c r="G216" s="734"/>
      <c r="H216" s="748">
        <v>0</v>
      </c>
      <c r="I216" s="734">
        <v>22</v>
      </c>
      <c r="J216" s="734">
        <v>1817.4200000000005</v>
      </c>
      <c r="K216" s="748">
        <v>1</v>
      </c>
      <c r="L216" s="734">
        <v>22</v>
      </c>
      <c r="M216" s="735">
        <v>1817.4200000000005</v>
      </c>
    </row>
    <row r="217" spans="1:13" ht="14.45" customHeight="1" x14ac:dyDescent="0.2">
      <c r="A217" s="729" t="s">
        <v>611</v>
      </c>
      <c r="B217" s="730" t="s">
        <v>2273</v>
      </c>
      <c r="C217" s="730" t="s">
        <v>2274</v>
      </c>
      <c r="D217" s="730" t="s">
        <v>1463</v>
      </c>
      <c r="E217" s="730" t="s">
        <v>1464</v>
      </c>
      <c r="F217" s="734"/>
      <c r="G217" s="734"/>
      <c r="H217" s="748">
        <v>0</v>
      </c>
      <c r="I217" s="734">
        <v>2</v>
      </c>
      <c r="J217" s="734">
        <v>99.52</v>
      </c>
      <c r="K217" s="748">
        <v>1</v>
      </c>
      <c r="L217" s="734">
        <v>2</v>
      </c>
      <c r="M217" s="735">
        <v>99.52</v>
      </c>
    </row>
    <row r="218" spans="1:13" ht="14.45" customHeight="1" x14ac:dyDescent="0.2">
      <c r="A218" s="729" t="s">
        <v>617</v>
      </c>
      <c r="B218" s="730" t="s">
        <v>1958</v>
      </c>
      <c r="C218" s="730" t="s">
        <v>1961</v>
      </c>
      <c r="D218" s="730" t="s">
        <v>1242</v>
      </c>
      <c r="E218" s="730" t="s">
        <v>1962</v>
      </c>
      <c r="F218" s="734"/>
      <c r="G218" s="734"/>
      <c r="H218" s="748">
        <v>0</v>
      </c>
      <c r="I218" s="734">
        <v>2</v>
      </c>
      <c r="J218" s="734">
        <v>280.24</v>
      </c>
      <c r="K218" s="748">
        <v>1</v>
      </c>
      <c r="L218" s="734">
        <v>2</v>
      </c>
      <c r="M218" s="735">
        <v>280.24</v>
      </c>
    </row>
    <row r="219" spans="1:13" ht="14.45" customHeight="1" x14ac:dyDescent="0.2">
      <c r="A219" s="729" t="s">
        <v>617</v>
      </c>
      <c r="B219" s="730" t="s">
        <v>2181</v>
      </c>
      <c r="C219" s="730" t="s">
        <v>2182</v>
      </c>
      <c r="D219" s="730" t="s">
        <v>2183</v>
      </c>
      <c r="E219" s="730" t="s">
        <v>2184</v>
      </c>
      <c r="F219" s="734"/>
      <c r="G219" s="734"/>
      <c r="H219" s="748">
        <v>0</v>
      </c>
      <c r="I219" s="734">
        <v>31</v>
      </c>
      <c r="J219" s="734">
        <v>2039.1799999999998</v>
      </c>
      <c r="K219" s="748">
        <v>1</v>
      </c>
      <c r="L219" s="734">
        <v>31</v>
      </c>
      <c r="M219" s="735">
        <v>2039.1799999999998</v>
      </c>
    </row>
    <row r="220" spans="1:13" ht="14.45" customHeight="1" x14ac:dyDescent="0.2">
      <c r="A220" s="729" t="s">
        <v>617</v>
      </c>
      <c r="B220" s="730" t="s">
        <v>2181</v>
      </c>
      <c r="C220" s="730" t="s">
        <v>2187</v>
      </c>
      <c r="D220" s="730" t="s">
        <v>2183</v>
      </c>
      <c r="E220" s="730" t="s">
        <v>2188</v>
      </c>
      <c r="F220" s="734"/>
      <c r="G220" s="734"/>
      <c r="H220" s="748">
        <v>0</v>
      </c>
      <c r="I220" s="734">
        <v>2</v>
      </c>
      <c r="J220" s="734">
        <v>1254</v>
      </c>
      <c r="K220" s="748">
        <v>1</v>
      </c>
      <c r="L220" s="734">
        <v>2</v>
      </c>
      <c r="M220" s="735">
        <v>1254</v>
      </c>
    </row>
    <row r="221" spans="1:13" ht="14.45" customHeight="1" x14ac:dyDescent="0.2">
      <c r="A221" s="729" t="s">
        <v>617</v>
      </c>
      <c r="B221" s="730" t="s">
        <v>2189</v>
      </c>
      <c r="C221" s="730" t="s">
        <v>2190</v>
      </c>
      <c r="D221" s="730" t="s">
        <v>2191</v>
      </c>
      <c r="E221" s="730" t="s">
        <v>2192</v>
      </c>
      <c r="F221" s="734"/>
      <c r="G221" s="734"/>
      <c r="H221" s="748">
        <v>0</v>
      </c>
      <c r="I221" s="734">
        <v>36</v>
      </c>
      <c r="J221" s="734">
        <v>5445</v>
      </c>
      <c r="K221" s="748">
        <v>1</v>
      </c>
      <c r="L221" s="734">
        <v>36</v>
      </c>
      <c r="M221" s="735">
        <v>5445</v>
      </c>
    </row>
    <row r="222" spans="1:13" ht="14.45" customHeight="1" x14ac:dyDescent="0.2">
      <c r="A222" s="729" t="s">
        <v>617</v>
      </c>
      <c r="B222" s="730" t="s">
        <v>1911</v>
      </c>
      <c r="C222" s="730" t="s">
        <v>1912</v>
      </c>
      <c r="D222" s="730" t="s">
        <v>659</v>
      </c>
      <c r="E222" s="730" t="s">
        <v>1913</v>
      </c>
      <c r="F222" s="734"/>
      <c r="G222" s="734"/>
      <c r="H222" s="748">
        <v>0</v>
      </c>
      <c r="I222" s="734">
        <v>9</v>
      </c>
      <c r="J222" s="734">
        <v>376.92000000000007</v>
      </c>
      <c r="K222" s="748">
        <v>1</v>
      </c>
      <c r="L222" s="734">
        <v>9</v>
      </c>
      <c r="M222" s="735">
        <v>376.92000000000007</v>
      </c>
    </row>
    <row r="223" spans="1:13" ht="14.45" customHeight="1" x14ac:dyDescent="0.2">
      <c r="A223" s="729" t="s">
        <v>617</v>
      </c>
      <c r="B223" s="730" t="s">
        <v>2333</v>
      </c>
      <c r="C223" s="730" t="s">
        <v>2334</v>
      </c>
      <c r="D223" s="730" t="s">
        <v>2335</v>
      </c>
      <c r="E223" s="730" t="s">
        <v>2336</v>
      </c>
      <c r="F223" s="734"/>
      <c r="G223" s="734"/>
      <c r="H223" s="748">
        <v>0</v>
      </c>
      <c r="I223" s="734">
        <v>3</v>
      </c>
      <c r="J223" s="734">
        <v>1511.6399999999999</v>
      </c>
      <c r="K223" s="748">
        <v>1</v>
      </c>
      <c r="L223" s="734">
        <v>3</v>
      </c>
      <c r="M223" s="735">
        <v>1511.6399999999999</v>
      </c>
    </row>
    <row r="224" spans="1:13" ht="14.45" customHeight="1" x14ac:dyDescent="0.2">
      <c r="A224" s="729" t="s">
        <v>617</v>
      </c>
      <c r="B224" s="730" t="s">
        <v>2251</v>
      </c>
      <c r="C224" s="730" t="s">
        <v>2337</v>
      </c>
      <c r="D224" s="730" t="s">
        <v>1808</v>
      </c>
      <c r="E224" s="730" t="s">
        <v>2338</v>
      </c>
      <c r="F224" s="734">
        <v>2</v>
      </c>
      <c r="G224" s="734">
        <v>5369.26</v>
      </c>
      <c r="H224" s="748">
        <v>1</v>
      </c>
      <c r="I224" s="734"/>
      <c r="J224" s="734"/>
      <c r="K224" s="748">
        <v>0</v>
      </c>
      <c r="L224" s="734">
        <v>2</v>
      </c>
      <c r="M224" s="735">
        <v>5369.26</v>
      </c>
    </row>
    <row r="225" spans="1:13" ht="14.45" customHeight="1" thickBot="1" x14ac:dyDescent="0.25">
      <c r="A225" s="736" t="s">
        <v>617</v>
      </c>
      <c r="B225" s="737" t="s">
        <v>2273</v>
      </c>
      <c r="C225" s="737" t="s">
        <v>2274</v>
      </c>
      <c r="D225" s="737" t="s">
        <v>1463</v>
      </c>
      <c r="E225" s="737" t="s">
        <v>1464</v>
      </c>
      <c r="F225" s="741"/>
      <c r="G225" s="741"/>
      <c r="H225" s="749">
        <v>0</v>
      </c>
      <c r="I225" s="741">
        <v>2</v>
      </c>
      <c r="J225" s="741">
        <v>99.519999999999982</v>
      </c>
      <c r="K225" s="749">
        <v>1</v>
      </c>
      <c r="L225" s="741">
        <v>2</v>
      </c>
      <c r="M225" s="742">
        <v>99.519999999999982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5F553FC-52D3-4676-BA59-2DC237D7353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5817</v>
      </c>
      <c r="C3" s="395">
        <f>SUM(C6:C1048576)</f>
        <v>1230</v>
      </c>
      <c r="D3" s="395">
        <f>SUM(D6:D1048576)</f>
        <v>727</v>
      </c>
      <c r="E3" s="396">
        <f>SUM(E6:E1048576)</f>
        <v>0</v>
      </c>
      <c r="F3" s="393">
        <f>IF(SUM($B3:$E3)=0,"",B3/SUM($B3:$E3))</f>
        <v>0.74826344224337538</v>
      </c>
      <c r="G3" s="391">
        <f t="shared" ref="G3:I3" si="0">IF(SUM($B3:$E3)=0,"",C3/SUM($B3:$E3))</f>
        <v>0.15821970671468999</v>
      </c>
      <c r="H3" s="391">
        <f t="shared" si="0"/>
        <v>9.3516851041934648E-2</v>
      </c>
      <c r="I3" s="392">
        <f t="shared" si="0"/>
        <v>0</v>
      </c>
      <c r="J3" s="395">
        <f>SUM(J6:J1048576)</f>
        <v>514</v>
      </c>
      <c r="K3" s="395">
        <f>SUM(K6:K1048576)</f>
        <v>362</v>
      </c>
      <c r="L3" s="395">
        <f>SUM(L6:L1048576)</f>
        <v>727</v>
      </c>
      <c r="M3" s="396">
        <f>SUM(M6:M1048576)</f>
        <v>0</v>
      </c>
      <c r="N3" s="393">
        <f>IF(SUM($J3:$M3)=0,"",J3/SUM($J3:$M3))</f>
        <v>0.32064878353087961</v>
      </c>
      <c r="O3" s="391">
        <f t="shared" ref="O3:Q3" si="1">IF(SUM($J3:$M3)=0,"",K3/SUM($J3:$M3))</f>
        <v>0.22582657517155333</v>
      </c>
      <c r="P3" s="391">
        <f t="shared" si="1"/>
        <v>0.45352464129756709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2340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1822</v>
      </c>
      <c r="B7" s="780">
        <v>64</v>
      </c>
      <c r="C7" s="734">
        <v>2</v>
      </c>
      <c r="D7" s="734"/>
      <c r="E7" s="735"/>
      <c r="F7" s="777">
        <v>0.96969696969696972</v>
      </c>
      <c r="G7" s="748">
        <v>3.0303030303030304E-2</v>
      </c>
      <c r="H7" s="748">
        <v>0</v>
      </c>
      <c r="I7" s="783">
        <v>0</v>
      </c>
      <c r="J7" s="780">
        <v>23</v>
      </c>
      <c r="K7" s="734">
        <v>2</v>
      </c>
      <c r="L7" s="734"/>
      <c r="M7" s="735"/>
      <c r="N7" s="777">
        <v>0.92</v>
      </c>
      <c r="O7" s="748">
        <v>0.08</v>
      </c>
      <c r="P7" s="748">
        <v>0</v>
      </c>
      <c r="Q7" s="771">
        <v>0</v>
      </c>
    </row>
    <row r="8" spans="1:17" ht="14.45" customHeight="1" x14ac:dyDescent="0.2">
      <c r="A8" s="774" t="s">
        <v>1818</v>
      </c>
      <c r="B8" s="780">
        <v>3072</v>
      </c>
      <c r="C8" s="734">
        <v>1186</v>
      </c>
      <c r="D8" s="734">
        <v>726</v>
      </c>
      <c r="E8" s="735"/>
      <c r="F8" s="777">
        <v>0.6163723916532905</v>
      </c>
      <c r="G8" s="748">
        <v>0.23796147672552168</v>
      </c>
      <c r="H8" s="748">
        <v>0.1456661316211878</v>
      </c>
      <c r="I8" s="783">
        <v>0</v>
      </c>
      <c r="J8" s="780">
        <v>192</v>
      </c>
      <c r="K8" s="734">
        <v>341</v>
      </c>
      <c r="L8" s="734">
        <v>726</v>
      </c>
      <c r="M8" s="735"/>
      <c r="N8" s="777">
        <v>0.15250198570293885</v>
      </c>
      <c r="O8" s="748">
        <v>0.27084988085782369</v>
      </c>
      <c r="P8" s="748">
        <v>0.57664813343923749</v>
      </c>
      <c r="Q8" s="771">
        <v>0</v>
      </c>
    </row>
    <row r="9" spans="1:17" ht="14.45" customHeight="1" x14ac:dyDescent="0.2">
      <c r="A9" s="774" t="s">
        <v>1823</v>
      </c>
      <c r="B9" s="780">
        <v>13</v>
      </c>
      <c r="C9" s="734">
        <v>31</v>
      </c>
      <c r="D9" s="734">
        <v>1</v>
      </c>
      <c r="E9" s="735"/>
      <c r="F9" s="777">
        <v>0.28888888888888886</v>
      </c>
      <c r="G9" s="748">
        <v>0.68888888888888888</v>
      </c>
      <c r="H9" s="748">
        <v>2.2222222222222223E-2</v>
      </c>
      <c r="I9" s="783">
        <v>0</v>
      </c>
      <c r="J9" s="780">
        <v>5</v>
      </c>
      <c r="K9" s="734">
        <v>11</v>
      </c>
      <c r="L9" s="734">
        <v>1</v>
      </c>
      <c r="M9" s="735"/>
      <c r="N9" s="777">
        <v>0.29411764705882354</v>
      </c>
      <c r="O9" s="748">
        <v>0.6470588235294118</v>
      </c>
      <c r="P9" s="748">
        <v>5.8823529411764705E-2</v>
      </c>
      <c r="Q9" s="771">
        <v>0</v>
      </c>
    </row>
    <row r="10" spans="1:17" ht="14.45" customHeight="1" x14ac:dyDescent="0.2">
      <c r="A10" s="774" t="s">
        <v>1819</v>
      </c>
      <c r="B10" s="780">
        <v>1488</v>
      </c>
      <c r="C10" s="734">
        <v>8</v>
      </c>
      <c r="D10" s="734"/>
      <c r="E10" s="735"/>
      <c r="F10" s="777">
        <v>0.99465240641711228</v>
      </c>
      <c r="G10" s="748">
        <v>5.3475935828877002E-3</v>
      </c>
      <c r="H10" s="748">
        <v>0</v>
      </c>
      <c r="I10" s="783">
        <v>0</v>
      </c>
      <c r="J10" s="780">
        <v>137</v>
      </c>
      <c r="K10" s="734">
        <v>6</v>
      </c>
      <c r="L10" s="734"/>
      <c r="M10" s="735"/>
      <c r="N10" s="777">
        <v>0.95804195804195802</v>
      </c>
      <c r="O10" s="748">
        <v>4.195804195804196E-2</v>
      </c>
      <c r="P10" s="748">
        <v>0</v>
      </c>
      <c r="Q10" s="771">
        <v>0</v>
      </c>
    </row>
    <row r="11" spans="1:17" ht="14.45" customHeight="1" x14ac:dyDescent="0.2">
      <c r="A11" s="774" t="s">
        <v>1820</v>
      </c>
      <c r="B11" s="780">
        <v>1037</v>
      </c>
      <c r="C11" s="734">
        <v>1</v>
      </c>
      <c r="D11" s="734"/>
      <c r="E11" s="735"/>
      <c r="F11" s="777">
        <v>0.99903660886319845</v>
      </c>
      <c r="G11" s="748">
        <v>9.6339113680154141E-4</v>
      </c>
      <c r="H11" s="748">
        <v>0</v>
      </c>
      <c r="I11" s="783">
        <v>0</v>
      </c>
      <c r="J11" s="780">
        <v>113</v>
      </c>
      <c r="K11" s="734">
        <v>1</v>
      </c>
      <c r="L11" s="734"/>
      <c r="M11" s="735"/>
      <c r="N11" s="777">
        <v>0.99122807017543857</v>
      </c>
      <c r="O11" s="748">
        <v>8.771929824561403E-3</v>
      </c>
      <c r="P11" s="748">
        <v>0</v>
      </c>
      <c r="Q11" s="771">
        <v>0</v>
      </c>
    </row>
    <row r="12" spans="1:17" ht="14.45" customHeight="1" x14ac:dyDescent="0.2">
      <c r="A12" s="774" t="s">
        <v>2341</v>
      </c>
      <c r="B12" s="780"/>
      <c r="C12" s="734">
        <v>2</v>
      </c>
      <c r="D12" s="734"/>
      <c r="E12" s="735"/>
      <c r="F12" s="777">
        <v>0</v>
      </c>
      <c r="G12" s="748">
        <v>1</v>
      </c>
      <c r="H12" s="748">
        <v>0</v>
      </c>
      <c r="I12" s="783">
        <v>0</v>
      </c>
      <c r="J12" s="780"/>
      <c r="K12" s="734">
        <v>1</v>
      </c>
      <c r="L12" s="734"/>
      <c r="M12" s="735"/>
      <c r="N12" s="777">
        <v>0</v>
      </c>
      <c r="O12" s="748">
        <v>1</v>
      </c>
      <c r="P12" s="748">
        <v>0</v>
      </c>
      <c r="Q12" s="771">
        <v>0</v>
      </c>
    </row>
    <row r="13" spans="1:17" ht="14.45" customHeight="1" thickBot="1" x14ac:dyDescent="0.25">
      <c r="A13" s="775" t="s">
        <v>1821</v>
      </c>
      <c r="B13" s="781">
        <v>143</v>
      </c>
      <c r="C13" s="741"/>
      <c r="D13" s="741"/>
      <c r="E13" s="742"/>
      <c r="F13" s="778">
        <v>1</v>
      </c>
      <c r="G13" s="749">
        <v>0</v>
      </c>
      <c r="H13" s="749">
        <v>0</v>
      </c>
      <c r="I13" s="784">
        <v>0</v>
      </c>
      <c r="J13" s="781">
        <v>44</v>
      </c>
      <c r="K13" s="741"/>
      <c r="L13" s="741"/>
      <c r="M13" s="742"/>
      <c r="N13" s="778">
        <v>1</v>
      </c>
      <c r="O13" s="749">
        <v>0</v>
      </c>
      <c r="P13" s="749">
        <v>0</v>
      </c>
      <c r="Q13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76C1DA2-A082-4C3C-89F9-6BE786CB001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7</v>
      </c>
      <c r="B5" s="712" t="s">
        <v>2342</v>
      </c>
      <c r="C5" s="715">
        <v>5434762.5100000016</v>
      </c>
      <c r="D5" s="715">
        <v>3434</v>
      </c>
      <c r="E5" s="715">
        <v>3574743.760000003</v>
      </c>
      <c r="F5" s="785">
        <v>0.65775528432428265</v>
      </c>
      <c r="G5" s="715">
        <v>2175</v>
      </c>
      <c r="H5" s="785">
        <v>0.6333721607454863</v>
      </c>
      <c r="I5" s="715">
        <v>1860018.7499999988</v>
      </c>
      <c r="J5" s="785">
        <v>0.3422447156757174</v>
      </c>
      <c r="K5" s="715">
        <v>1259</v>
      </c>
      <c r="L5" s="785">
        <v>0.3666278392545137</v>
      </c>
      <c r="M5" s="715" t="s">
        <v>73</v>
      </c>
      <c r="N5" s="270"/>
    </row>
    <row r="6" spans="1:14" ht="14.45" customHeight="1" x14ac:dyDescent="0.2">
      <c r="A6" s="711">
        <v>7</v>
      </c>
      <c r="B6" s="712" t="s">
        <v>2343</v>
      </c>
      <c r="C6" s="715">
        <v>5434517.0500000017</v>
      </c>
      <c r="D6" s="715">
        <v>3328</v>
      </c>
      <c r="E6" s="715">
        <v>3574498.3000000031</v>
      </c>
      <c r="F6" s="785">
        <v>0.65773982620958049</v>
      </c>
      <c r="G6" s="715">
        <v>2077</v>
      </c>
      <c r="H6" s="785">
        <v>0.62409855769230771</v>
      </c>
      <c r="I6" s="715">
        <v>1860018.7499999988</v>
      </c>
      <c r="J6" s="785">
        <v>0.34226017379041956</v>
      </c>
      <c r="K6" s="715">
        <v>1251</v>
      </c>
      <c r="L6" s="785">
        <v>0.37590144230769229</v>
      </c>
      <c r="M6" s="715" t="s">
        <v>1</v>
      </c>
      <c r="N6" s="270"/>
    </row>
    <row r="7" spans="1:14" ht="14.45" customHeight="1" x14ac:dyDescent="0.2">
      <c r="A7" s="711">
        <v>7</v>
      </c>
      <c r="B7" s="712" t="s">
        <v>2344</v>
      </c>
      <c r="C7" s="715">
        <v>245.45999999999998</v>
      </c>
      <c r="D7" s="715">
        <v>106</v>
      </c>
      <c r="E7" s="715">
        <v>245.45999999999998</v>
      </c>
      <c r="F7" s="785">
        <v>1</v>
      </c>
      <c r="G7" s="715">
        <v>98</v>
      </c>
      <c r="H7" s="785">
        <v>0.92452830188679247</v>
      </c>
      <c r="I7" s="715">
        <v>0</v>
      </c>
      <c r="J7" s="785">
        <v>0</v>
      </c>
      <c r="K7" s="715">
        <v>8</v>
      </c>
      <c r="L7" s="785">
        <v>7.5471698113207544E-2</v>
      </c>
      <c r="M7" s="715" t="s">
        <v>1</v>
      </c>
      <c r="N7" s="270"/>
    </row>
    <row r="8" spans="1:14" ht="14.45" customHeight="1" x14ac:dyDescent="0.2">
      <c r="A8" s="711" t="s">
        <v>2345</v>
      </c>
      <c r="B8" s="712" t="s">
        <v>3</v>
      </c>
      <c r="C8" s="715">
        <v>5434762.5100000016</v>
      </c>
      <c r="D8" s="715">
        <v>3434</v>
      </c>
      <c r="E8" s="715">
        <v>3574743.760000003</v>
      </c>
      <c r="F8" s="785">
        <v>0.65775528432428265</v>
      </c>
      <c r="G8" s="715">
        <v>2175</v>
      </c>
      <c r="H8" s="785">
        <v>0.6333721607454863</v>
      </c>
      <c r="I8" s="715">
        <v>1860018.7499999988</v>
      </c>
      <c r="J8" s="785">
        <v>0.3422447156757174</v>
      </c>
      <c r="K8" s="715">
        <v>1259</v>
      </c>
      <c r="L8" s="785">
        <v>0.3666278392545137</v>
      </c>
      <c r="M8" s="715" t="s">
        <v>599</v>
      </c>
      <c r="N8" s="270"/>
    </row>
    <row r="10" spans="1:14" ht="14.45" customHeight="1" x14ac:dyDescent="0.2">
      <c r="A10" s="711">
        <v>7</v>
      </c>
      <c r="B10" s="712" t="s">
        <v>2342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2346</v>
      </c>
      <c r="B11" s="712" t="s">
        <v>2343</v>
      </c>
      <c r="C11" s="715">
        <v>695703.72999999986</v>
      </c>
      <c r="D11" s="715">
        <v>556.5</v>
      </c>
      <c r="E11" s="715">
        <v>553356.47999999986</v>
      </c>
      <c r="F11" s="785">
        <v>0.79539099208221864</v>
      </c>
      <c r="G11" s="715">
        <v>427.5</v>
      </c>
      <c r="H11" s="785">
        <v>0.76819407008086249</v>
      </c>
      <c r="I11" s="715">
        <v>142347.25</v>
      </c>
      <c r="J11" s="785">
        <v>0.20460900791778136</v>
      </c>
      <c r="K11" s="715">
        <v>129</v>
      </c>
      <c r="L11" s="785">
        <v>0.23180592991913745</v>
      </c>
      <c r="M11" s="715" t="s">
        <v>1</v>
      </c>
      <c r="N11" s="270"/>
    </row>
    <row r="12" spans="1:14" ht="14.45" customHeight="1" x14ac:dyDescent="0.2">
      <c r="A12" s="711" t="s">
        <v>2346</v>
      </c>
      <c r="B12" s="712" t="s">
        <v>2344</v>
      </c>
      <c r="C12" s="715">
        <v>117.55</v>
      </c>
      <c r="D12" s="715">
        <v>12.5</v>
      </c>
      <c r="E12" s="715">
        <v>117.55</v>
      </c>
      <c r="F12" s="785">
        <v>1</v>
      </c>
      <c r="G12" s="715">
        <v>10.5</v>
      </c>
      <c r="H12" s="785">
        <v>0.84</v>
      </c>
      <c r="I12" s="715">
        <v>0</v>
      </c>
      <c r="J12" s="785">
        <v>0</v>
      </c>
      <c r="K12" s="715">
        <v>2</v>
      </c>
      <c r="L12" s="785">
        <v>0.16</v>
      </c>
      <c r="M12" s="715" t="s">
        <v>1</v>
      </c>
      <c r="N12" s="270"/>
    </row>
    <row r="13" spans="1:14" ht="14.45" customHeight="1" x14ac:dyDescent="0.2">
      <c r="A13" s="711" t="s">
        <v>2346</v>
      </c>
      <c r="B13" s="712" t="s">
        <v>2347</v>
      </c>
      <c r="C13" s="715">
        <v>695821.27999999991</v>
      </c>
      <c r="D13" s="715">
        <v>569</v>
      </c>
      <c r="E13" s="715">
        <v>553474.02999999991</v>
      </c>
      <c r="F13" s="785">
        <v>0.79542555812607507</v>
      </c>
      <c r="G13" s="715">
        <v>438</v>
      </c>
      <c r="H13" s="785">
        <v>0.76977152899824253</v>
      </c>
      <c r="I13" s="715">
        <v>142347.25</v>
      </c>
      <c r="J13" s="785">
        <v>0.2045744418739249</v>
      </c>
      <c r="K13" s="715">
        <v>131</v>
      </c>
      <c r="L13" s="785">
        <v>0.23022847100175747</v>
      </c>
      <c r="M13" s="715" t="s">
        <v>603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604</v>
      </c>
      <c r="N14" s="270"/>
    </row>
    <row r="15" spans="1:14" ht="14.45" customHeight="1" x14ac:dyDescent="0.2">
      <c r="A15" s="711" t="s">
        <v>2348</v>
      </c>
      <c r="B15" s="712" t="s">
        <v>2343</v>
      </c>
      <c r="C15" s="715">
        <v>4738813.32</v>
      </c>
      <c r="D15" s="715">
        <v>2771.5</v>
      </c>
      <c r="E15" s="715">
        <v>3021141.8200000017</v>
      </c>
      <c r="F15" s="785">
        <v>0.63753130076877595</v>
      </c>
      <c r="G15" s="715">
        <v>1649.5</v>
      </c>
      <c r="H15" s="785">
        <v>0.59516507306512723</v>
      </c>
      <c r="I15" s="715">
        <v>1717671.4999999986</v>
      </c>
      <c r="J15" s="785">
        <v>0.3624686992312241</v>
      </c>
      <c r="K15" s="715">
        <v>1122</v>
      </c>
      <c r="L15" s="785">
        <v>0.40483492693487283</v>
      </c>
      <c r="M15" s="715" t="s">
        <v>1</v>
      </c>
      <c r="N15" s="270"/>
    </row>
    <row r="16" spans="1:14" ht="14.45" customHeight="1" x14ac:dyDescent="0.2">
      <c r="A16" s="711" t="s">
        <v>2348</v>
      </c>
      <c r="B16" s="712" t="s">
        <v>2344</v>
      </c>
      <c r="C16" s="715">
        <v>127.91</v>
      </c>
      <c r="D16" s="715">
        <v>93.5</v>
      </c>
      <c r="E16" s="715">
        <v>127.91</v>
      </c>
      <c r="F16" s="785">
        <v>1</v>
      </c>
      <c r="G16" s="715">
        <v>87.5</v>
      </c>
      <c r="H16" s="785">
        <v>0.93582887700534756</v>
      </c>
      <c r="I16" s="715">
        <v>0</v>
      </c>
      <c r="J16" s="785">
        <v>0</v>
      </c>
      <c r="K16" s="715">
        <v>6</v>
      </c>
      <c r="L16" s="785">
        <v>6.4171122994652413E-2</v>
      </c>
      <c r="M16" s="715" t="s">
        <v>1</v>
      </c>
      <c r="N16" s="270"/>
    </row>
    <row r="17" spans="1:14" ht="14.45" customHeight="1" x14ac:dyDescent="0.2">
      <c r="A17" s="711" t="s">
        <v>2348</v>
      </c>
      <c r="B17" s="712" t="s">
        <v>2349</v>
      </c>
      <c r="C17" s="715">
        <v>4738941.2300000004</v>
      </c>
      <c r="D17" s="715">
        <v>2865</v>
      </c>
      <c r="E17" s="715">
        <v>3021269.7300000018</v>
      </c>
      <c r="F17" s="785">
        <v>0.63754108425607159</v>
      </c>
      <c r="G17" s="715">
        <v>1737</v>
      </c>
      <c r="H17" s="785">
        <v>0.60628272251308901</v>
      </c>
      <c r="I17" s="715">
        <v>1717671.4999999986</v>
      </c>
      <c r="J17" s="785">
        <v>0.36245891574392841</v>
      </c>
      <c r="K17" s="715">
        <v>1128</v>
      </c>
      <c r="L17" s="785">
        <v>0.39371727748691099</v>
      </c>
      <c r="M17" s="715" t="s">
        <v>603</v>
      </c>
      <c r="N17" s="270"/>
    </row>
    <row r="18" spans="1:14" ht="14.45" customHeight="1" x14ac:dyDescent="0.2">
      <c r="A18" s="711" t="s">
        <v>329</v>
      </c>
      <c r="B18" s="712" t="s">
        <v>329</v>
      </c>
      <c r="C18" s="715" t="s">
        <v>329</v>
      </c>
      <c r="D18" s="715" t="s">
        <v>329</v>
      </c>
      <c r="E18" s="715" t="s">
        <v>329</v>
      </c>
      <c r="F18" s="785" t="s">
        <v>329</v>
      </c>
      <c r="G18" s="715" t="s">
        <v>329</v>
      </c>
      <c r="H18" s="785" t="s">
        <v>329</v>
      </c>
      <c r="I18" s="715" t="s">
        <v>329</v>
      </c>
      <c r="J18" s="785" t="s">
        <v>329</v>
      </c>
      <c r="K18" s="715" t="s">
        <v>329</v>
      </c>
      <c r="L18" s="785" t="s">
        <v>329</v>
      </c>
      <c r="M18" s="715" t="s">
        <v>604</v>
      </c>
      <c r="N18" s="270"/>
    </row>
    <row r="19" spans="1:14" ht="14.45" customHeight="1" x14ac:dyDescent="0.2">
      <c r="A19" s="711" t="s">
        <v>2345</v>
      </c>
      <c r="B19" s="712" t="s">
        <v>2350</v>
      </c>
      <c r="C19" s="715">
        <v>5434762.5100000007</v>
      </c>
      <c r="D19" s="715">
        <v>3434</v>
      </c>
      <c r="E19" s="715">
        <v>3574743.7600000016</v>
      </c>
      <c r="F19" s="785">
        <v>0.65775528432428254</v>
      </c>
      <c r="G19" s="715">
        <v>2175</v>
      </c>
      <c r="H19" s="785">
        <v>0.6333721607454863</v>
      </c>
      <c r="I19" s="715">
        <v>1860018.7499999986</v>
      </c>
      <c r="J19" s="785">
        <v>0.3422447156757174</v>
      </c>
      <c r="K19" s="715">
        <v>1259</v>
      </c>
      <c r="L19" s="785">
        <v>0.3666278392545137</v>
      </c>
      <c r="M19" s="715" t="s">
        <v>599</v>
      </c>
      <c r="N19" s="270"/>
    </row>
    <row r="20" spans="1:14" ht="14.45" customHeight="1" x14ac:dyDescent="0.2">
      <c r="A20" s="786" t="s">
        <v>295</v>
      </c>
    </row>
    <row r="21" spans="1:14" ht="14.45" customHeight="1" x14ac:dyDescent="0.2">
      <c r="A21" s="787" t="s">
        <v>2351</v>
      </c>
    </row>
    <row r="22" spans="1:14" ht="14.45" customHeight="1" x14ac:dyDescent="0.2">
      <c r="A22" s="786" t="s">
        <v>2352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559589E0-AE88-4B67-8294-6D727EB7F8F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2353</v>
      </c>
      <c r="B5" s="779">
        <v>1546.9</v>
      </c>
      <c r="C5" s="723">
        <v>1</v>
      </c>
      <c r="D5" s="792">
        <v>1</v>
      </c>
      <c r="E5" s="795" t="s">
        <v>2353</v>
      </c>
      <c r="F5" s="779">
        <v>1546.9</v>
      </c>
      <c r="G5" s="747">
        <v>1</v>
      </c>
      <c r="H5" s="727">
        <v>1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2354</v>
      </c>
      <c r="B6" s="780">
        <v>1013.5699999999999</v>
      </c>
      <c r="C6" s="730">
        <v>1</v>
      </c>
      <c r="D6" s="793">
        <v>6</v>
      </c>
      <c r="E6" s="796" t="s">
        <v>2354</v>
      </c>
      <c r="F6" s="780">
        <v>576.01</v>
      </c>
      <c r="G6" s="748">
        <v>0.56829819351401489</v>
      </c>
      <c r="H6" s="734">
        <v>3</v>
      </c>
      <c r="I6" s="771">
        <v>0.5</v>
      </c>
      <c r="J6" s="799">
        <v>437.56</v>
      </c>
      <c r="K6" s="748">
        <v>0.43170180648598522</v>
      </c>
      <c r="L6" s="734">
        <v>3</v>
      </c>
      <c r="M6" s="771">
        <v>0.5</v>
      </c>
    </row>
    <row r="7" spans="1:13" ht="14.45" customHeight="1" x14ac:dyDescent="0.2">
      <c r="A7" s="789" t="s">
        <v>2355</v>
      </c>
      <c r="B7" s="780">
        <v>14604.36</v>
      </c>
      <c r="C7" s="730">
        <v>1</v>
      </c>
      <c r="D7" s="793"/>
      <c r="E7" s="796" t="s">
        <v>2355</v>
      </c>
      <c r="F7" s="780">
        <v>10814.650000000001</v>
      </c>
      <c r="G7" s="748">
        <v>0.74050831395555849</v>
      </c>
      <c r="H7" s="734"/>
      <c r="I7" s="771"/>
      <c r="J7" s="799">
        <v>3789.71</v>
      </c>
      <c r="K7" s="748">
        <v>0.25949168604444151</v>
      </c>
      <c r="L7" s="734"/>
      <c r="M7" s="771"/>
    </row>
    <row r="8" spans="1:13" ht="14.45" customHeight="1" x14ac:dyDescent="0.2">
      <c r="A8" s="789" t="s">
        <v>2356</v>
      </c>
      <c r="B8" s="780">
        <v>516399.2300000001</v>
      </c>
      <c r="C8" s="730">
        <v>1</v>
      </c>
      <c r="D8" s="793">
        <v>380</v>
      </c>
      <c r="E8" s="796" t="s">
        <v>2356</v>
      </c>
      <c r="F8" s="780">
        <v>312571.22000000009</v>
      </c>
      <c r="G8" s="748">
        <v>0.60528986458790812</v>
      </c>
      <c r="H8" s="734">
        <v>210</v>
      </c>
      <c r="I8" s="771">
        <v>0.55263157894736847</v>
      </c>
      <c r="J8" s="799">
        <v>203828.01000000004</v>
      </c>
      <c r="K8" s="748">
        <v>0.39471013541209193</v>
      </c>
      <c r="L8" s="734">
        <v>170</v>
      </c>
      <c r="M8" s="771">
        <v>0.44736842105263158</v>
      </c>
    </row>
    <row r="9" spans="1:13" ht="14.45" customHeight="1" x14ac:dyDescent="0.2">
      <c r="A9" s="789" t="s">
        <v>2357</v>
      </c>
      <c r="B9" s="780">
        <v>35.25</v>
      </c>
      <c r="C9" s="730">
        <v>1</v>
      </c>
      <c r="D9" s="793"/>
      <c r="E9" s="796" t="s">
        <v>2357</v>
      </c>
      <c r="F9" s="780"/>
      <c r="G9" s="748">
        <v>0</v>
      </c>
      <c r="H9" s="734"/>
      <c r="I9" s="771"/>
      <c r="J9" s="799">
        <v>35.25</v>
      </c>
      <c r="K9" s="748">
        <v>1</v>
      </c>
      <c r="L9" s="734"/>
      <c r="M9" s="771"/>
    </row>
    <row r="10" spans="1:13" ht="14.45" customHeight="1" x14ac:dyDescent="0.2">
      <c r="A10" s="789" t="s">
        <v>2358</v>
      </c>
      <c r="B10" s="780">
        <v>1446.8400000000001</v>
      </c>
      <c r="C10" s="730">
        <v>1</v>
      </c>
      <c r="D10" s="793">
        <v>5</v>
      </c>
      <c r="E10" s="796" t="s">
        <v>2358</v>
      </c>
      <c r="F10" s="780">
        <v>1446.8400000000001</v>
      </c>
      <c r="G10" s="748">
        <v>1</v>
      </c>
      <c r="H10" s="734">
        <v>5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2359</v>
      </c>
      <c r="B11" s="780">
        <v>3877.4700000000003</v>
      </c>
      <c r="C11" s="730">
        <v>1</v>
      </c>
      <c r="D11" s="793"/>
      <c r="E11" s="796" t="s">
        <v>2359</v>
      </c>
      <c r="F11" s="780">
        <v>1740.47</v>
      </c>
      <c r="G11" s="748">
        <v>0.44886743159843917</v>
      </c>
      <c r="H11" s="734"/>
      <c r="I11" s="771"/>
      <c r="J11" s="799">
        <v>2137</v>
      </c>
      <c r="K11" s="748">
        <v>0.55113256840156077</v>
      </c>
      <c r="L11" s="734"/>
      <c r="M11" s="771"/>
    </row>
    <row r="12" spans="1:13" ht="14.45" customHeight="1" x14ac:dyDescent="0.2">
      <c r="A12" s="789" t="s">
        <v>2360</v>
      </c>
      <c r="B12" s="780">
        <v>140.96</v>
      </c>
      <c r="C12" s="730">
        <v>1</v>
      </c>
      <c r="D12" s="793"/>
      <c r="E12" s="796" t="s">
        <v>2360</v>
      </c>
      <c r="F12" s="780">
        <v>140.96</v>
      </c>
      <c r="G12" s="748">
        <v>1</v>
      </c>
      <c r="H12" s="734"/>
      <c r="I12" s="771"/>
      <c r="J12" s="799"/>
      <c r="K12" s="748">
        <v>0</v>
      </c>
      <c r="L12" s="734"/>
      <c r="M12" s="771"/>
    </row>
    <row r="13" spans="1:13" ht="14.45" customHeight="1" x14ac:dyDescent="0.2">
      <c r="A13" s="789" t="s">
        <v>2361</v>
      </c>
      <c r="B13" s="780">
        <v>1219.24</v>
      </c>
      <c r="C13" s="730">
        <v>1</v>
      </c>
      <c r="D13" s="793"/>
      <c r="E13" s="796" t="s">
        <v>2361</v>
      </c>
      <c r="F13" s="780">
        <v>1219.24</v>
      </c>
      <c r="G13" s="748">
        <v>1</v>
      </c>
      <c r="H13" s="734"/>
      <c r="I13" s="771"/>
      <c r="J13" s="799"/>
      <c r="K13" s="748">
        <v>0</v>
      </c>
      <c r="L13" s="734"/>
      <c r="M13" s="771"/>
    </row>
    <row r="14" spans="1:13" ht="14.45" customHeight="1" x14ac:dyDescent="0.2">
      <c r="A14" s="789" t="s">
        <v>2362</v>
      </c>
      <c r="B14" s="780">
        <v>232.57</v>
      </c>
      <c r="C14" s="730">
        <v>1</v>
      </c>
      <c r="D14" s="793">
        <v>1</v>
      </c>
      <c r="E14" s="796" t="s">
        <v>2362</v>
      </c>
      <c r="F14" s="780"/>
      <c r="G14" s="748">
        <v>0</v>
      </c>
      <c r="H14" s="734"/>
      <c r="I14" s="771">
        <v>0</v>
      </c>
      <c r="J14" s="799">
        <v>232.57</v>
      </c>
      <c r="K14" s="748">
        <v>1</v>
      </c>
      <c r="L14" s="734">
        <v>1</v>
      </c>
      <c r="M14" s="771">
        <v>1</v>
      </c>
    </row>
    <row r="15" spans="1:13" ht="14.45" customHeight="1" x14ac:dyDescent="0.2">
      <c r="A15" s="789" t="s">
        <v>2363</v>
      </c>
      <c r="B15" s="780">
        <v>657.75</v>
      </c>
      <c r="C15" s="730">
        <v>1</v>
      </c>
      <c r="D15" s="793"/>
      <c r="E15" s="796" t="s">
        <v>2363</v>
      </c>
      <c r="F15" s="780">
        <v>657.75</v>
      </c>
      <c r="G15" s="748">
        <v>1</v>
      </c>
      <c r="H15" s="734"/>
      <c r="I15" s="771"/>
      <c r="J15" s="799"/>
      <c r="K15" s="748">
        <v>0</v>
      </c>
      <c r="L15" s="734"/>
      <c r="M15" s="771"/>
    </row>
    <row r="16" spans="1:13" ht="14.45" customHeight="1" x14ac:dyDescent="0.2">
      <c r="A16" s="789" t="s">
        <v>2364</v>
      </c>
      <c r="B16" s="780">
        <v>322838.4800000001</v>
      </c>
      <c r="C16" s="730">
        <v>1</v>
      </c>
      <c r="D16" s="793">
        <v>206</v>
      </c>
      <c r="E16" s="796" t="s">
        <v>2364</v>
      </c>
      <c r="F16" s="780">
        <v>228854.38000000009</v>
      </c>
      <c r="G16" s="748">
        <v>0.70888197714225398</v>
      </c>
      <c r="H16" s="734">
        <v>134</v>
      </c>
      <c r="I16" s="771">
        <v>0.65048543689320393</v>
      </c>
      <c r="J16" s="799">
        <v>93984.1</v>
      </c>
      <c r="K16" s="748">
        <v>0.29111802285774602</v>
      </c>
      <c r="L16" s="734">
        <v>72</v>
      </c>
      <c r="M16" s="771">
        <v>0.34951456310679613</v>
      </c>
    </row>
    <row r="17" spans="1:13" ht="14.45" customHeight="1" x14ac:dyDescent="0.2">
      <c r="A17" s="789" t="s">
        <v>2365</v>
      </c>
      <c r="B17" s="780">
        <v>274.08</v>
      </c>
      <c r="C17" s="730">
        <v>1</v>
      </c>
      <c r="D17" s="793">
        <v>2</v>
      </c>
      <c r="E17" s="796" t="s">
        <v>2365</v>
      </c>
      <c r="F17" s="780">
        <v>274.08</v>
      </c>
      <c r="G17" s="748">
        <v>1</v>
      </c>
      <c r="H17" s="734">
        <v>2</v>
      </c>
      <c r="I17" s="771">
        <v>1</v>
      </c>
      <c r="J17" s="799"/>
      <c r="K17" s="748">
        <v>0</v>
      </c>
      <c r="L17" s="734"/>
      <c r="M17" s="771">
        <v>0</v>
      </c>
    </row>
    <row r="18" spans="1:13" ht="14.45" customHeight="1" x14ac:dyDescent="0.2">
      <c r="A18" s="789" t="s">
        <v>2366</v>
      </c>
      <c r="B18" s="780">
        <v>2139.56</v>
      </c>
      <c r="C18" s="730">
        <v>1</v>
      </c>
      <c r="D18" s="793">
        <v>10</v>
      </c>
      <c r="E18" s="796" t="s">
        <v>2366</v>
      </c>
      <c r="F18" s="780">
        <v>963.92000000000007</v>
      </c>
      <c r="G18" s="748">
        <v>0.45052253734412689</v>
      </c>
      <c r="H18" s="734">
        <v>4</v>
      </c>
      <c r="I18" s="771">
        <v>0.4</v>
      </c>
      <c r="J18" s="799">
        <v>1175.6399999999999</v>
      </c>
      <c r="K18" s="748">
        <v>0.54947746265587316</v>
      </c>
      <c r="L18" s="734">
        <v>6</v>
      </c>
      <c r="M18" s="771">
        <v>0.6</v>
      </c>
    </row>
    <row r="19" spans="1:13" ht="14.45" customHeight="1" x14ac:dyDescent="0.2">
      <c r="A19" s="789" t="s">
        <v>2367</v>
      </c>
      <c r="B19" s="780">
        <v>87.98</v>
      </c>
      <c r="C19" s="730">
        <v>1</v>
      </c>
      <c r="D19" s="793"/>
      <c r="E19" s="796" t="s">
        <v>2367</v>
      </c>
      <c r="F19" s="780">
        <v>87.98</v>
      </c>
      <c r="G19" s="748">
        <v>1</v>
      </c>
      <c r="H19" s="734"/>
      <c r="I19" s="771"/>
      <c r="J19" s="799"/>
      <c r="K19" s="748">
        <v>0</v>
      </c>
      <c r="L19" s="734"/>
      <c r="M19" s="771"/>
    </row>
    <row r="20" spans="1:13" ht="14.45" customHeight="1" x14ac:dyDescent="0.2">
      <c r="A20" s="789" t="s">
        <v>2368</v>
      </c>
      <c r="B20" s="780">
        <v>1520.44</v>
      </c>
      <c r="C20" s="730">
        <v>1</v>
      </c>
      <c r="D20" s="793"/>
      <c r="E20" s="796" t="s">
        <v>2368</v>
      </c>
      <c r="F20" s="780"/>
      <c r="G20" s="748">
        <v>0</v>
      </c>
      <c r="H20" s="734"/>
      <c r="I20" s="771"/>
      <c r="J20" s="799">
        <v>1520.44</v>
      </c>
      <c r="K20" s="748">
        <v>1</v>
      </c>
      <c r="L20" s="734"/>
      <c r="M20" s="771"/>
    </row>
    <row r="21" spans="1:13" ht="14.45" customHeight="1" x14ac:dyDescent="0.2">
      <c r="A21" s="789" t="s">
        <v>2369</v>
      </c>
      <c r="B21" s="780">
        <v>7091.7400000000016</v>
      </c>
      <c r="C21" s="730">
        <v>1</v>
      </c>
      <c r="D21" s="793">
        <v>36</v>
      </c>
      <c r="E21" s="796" t="s">
        <v>2369</v>
      </c>
      <c r="F21" s="780">
        <v>4409.9000000000005</v>
      </c>
      <c r="G21" s="748">
        <v>0.62183610792273825</v>
      </c>
      <c r="H21" s="734">
        <v>30</v>
      </c>
      <c r="I21" s="771">
        <v>0.83333333333333337</v>
      </c>
      <c r="J21" s="799">
        <v>2681.8400000000006</v>
      </c>
      <c r="K21" s="748">
        <v>0.3781638920772617</v>
      </c>
      <c r="L21" s="734">
        <v>6</v>
      </c>
      <c r="M21" s="771">
        <v>0.16666666666666666</v>
      </c>
    </row>
    <row r="22" spans="1:13" ht="14.45" customHeight="1" x14ac:dyDescent="0.2">
      <c r="A22" s="789" t="s">
        <v>2370</v>
      </c>
      <c r="B22" s="780">
        <v>2987.08</v>
      </c>
      <c r="C22" s="730">
        <v>1</v>
      </c>
      <c r="D22" s="793">
        <v>17</v>
      </c>
      <c r="E22" s="796" t="s">
        <v>2370</v>
      </c>
      <c r="F22" s="780">
        <v>2867.96</v>
      </c>
      <c r="G22" s="748">
        <v>0.96012159031562605</v>
      </c>
      <c r="H22" s="734">
        <v>16</v>
      </c>
      <c r="I22" s="771">
        <v>0.94117647058823528</v>
      </c>
      <c r="J22" s="799">
        <v>119.12</v>
      </c>
      <c r="K22" s="748">
        <v>3.987840968437404E-2</v>
      </c>
      <c r="L22" s="734">
        <v>1</v>
      </c>
      <c r="M22" s="771">
        <v>5.8823529411764705E-2</v>
      </c>
    </row>
    <row r="23" spans="1:13" ht="14.45" customHeight="1" x14ac:dyDescent="0.2">
      <c r="A23" s="789" t="s">
        <v>2371</v>
      </c>
      <c r="B23" s="780">
        <v>7045.8099999999995</v>
      </c>
      <c r="C23" s="730">
        <v>1</v>
      </c>
      <c r="D23" s="793">
        <v>21</v>
      </c>
      <c r="E23" s="796" t="s">
        <v>2371</v>
      </c>
      <c r="F23" s="780">
        <v>6679.1299999999992</v>
      </c>
      <c r="G23" s="748">
        <v>0.94795772239103804</v>
      </c>
      <c r="H23" s="734">
        <v>18</v>
      </c>
      <c r="I23" s="771">
        <v>0.8571428571428571</v>
      </c>
      <c r="J23" s="799">
        <v>366.68</v>
      </c>
      <c r="K23" s="748">
        <v>5.2042277608961927E-2</v>
      </c>
      <c r="L23" s="734">
        <v>3</v>
      </c>
      <c r="M23" s="771">
        <v>0.14285714285714285</v>
      </c>
    </row>
    <row r="24" spans="1:13" ht="14.45" customHeight="1" x14ac:dyDescent="0.2">
      <c r="A24" s="789" t="s">
        <v>2372</v>
      </c>
      <c r="B24" s="780">
        <v>58843.049999999988</v>
      </c>
      <c r="C24" s="730">
        <v>1</v>
      </c>
      <c r="D24" s="793">
        <v>31</v>
      </c>
      <c r="E24" s="796" t="s">
        <v>2372</v>
      </c>
      <c r="F24" s="780">
        <v>38237.049999999996</v>
      </c>
      <c r="G24" s="748">
        <v>0.64981420915469212</v>
      </c>
      <c r="H24" s="734">
        <v>16</v>
      </c>
      <c r="I24" s="771">
        <v>0.5161290322580645</v>
      </c>
      <c r="J24" s="799">
        <v>20605.999999999996</v>
      </c>
      <c r="K24" s="748">
        <v>0.35018579084530799</v>
      </c>
      <c r="L24" s="734">
        <v>15</v>
      </c>
      <c r="M24" s="771">
        <v>0.4838709677419355</v>
      </c>
    </row>
    <row r="25" spans="1:13" ht="14.45" customHeight="1" x14ac:dyDescent="0.2">
      <c r="A25" s="789" t="s">
        <v>2373</v>
      </c>
      <c r="B25" s="780">
        <v>942.21</v>
      </c>
      <c r="C25" s="730">
        <v>1</v>
      </c>
      <c r="D25" s="793"/>
      <c r="E25" s="796" t="s">
        <v>2373</v>
      </c>
      <c r="F25" s="780">
        <v>308.72000000000003</v>
      </c>
      <c r="G25" s="748">
        <v>0.32765519364048357</v>
      </c>
      <c r="H25" s="734"/>
      <c r="I25" s="771"/>
      <c r="J25" s="799">
        <v>633.49</v>
      </c>
      <c r="K25" s="748">
        <v>0.67234480635951643</v>
      </c>
      <c r="L25" s="734"/>
      <c r="M25" s="771"/>
    </row>
    <row r="26" spans="1:13" ht="14.45" customHeight="1" x14ac:dyDescent="0.2">
      <c r="A26" s="789" t="s">
        <v>2374</v>
      </c>
      <c r="B26" s="780">
        <v>783.88</v>
      </c>
      <c r="C26" s="730">
        <v>1</v>
      </c>
      <c r="D26" s="793"/>
      <c r="E26" s="796" t="s">
        <v>2374</v>
      </c>
      <c r="F26" s="780"/>
      <c r="G26" s="748">
        <v>0</v>
      </c>
      <c r="H26" s="734"/>
      <c r="I26" s="771"/>
      <c r="J26" s="799">
        <v>783.88</v>
      </c>
      <c r="K26" s="748">
        <v>1</v>
      </c>
      <c r="L26" s="734"/>
      <c r="M26" s="771"/>
    </row>
    <row r="27" spans="1:13" ht="14.45" customHeight="1" x14ac:dyDescent="0.2">
      <c r="A27" s="789" t="s">
        <v>2375</v>
      </c>
      <c r="B27" s="780">
        <v>80.010000000000005</v>
      </c>
      <c r="C27" s="730">
        <v>1</v>
      </c>
      <c r="D27" s="793"/>
      <c r="E27" s="796" t="s">
        <v>2375</v>
      </c>
      <c r="F27" s="780"/>
      <c r="G27" s="748">
        <v>0</v>
      </c>
      <c r="H27" s="734"/>
      <c r="I27" s="771"/>
      <c r="J27" s="799">
        <v>80.010000000000005</v>
      </c>
      <c r="K27" s="748">
        <v>1</v>
      </c>
      <c r="L27" s="734"/>
      <c r="M27" s="771"/>
    </row>
    <row r="28" spans="1:13" ht="14.45" customHeight="1" x14ac:dyDescent="0.2">
      <c r="A28" s="789" t="s">
        <v>2376</v>
      </c>
      <c r="B28" s="780">
        <v>7069.7100000000009</v>
      </c>
      <c r="C28" s="730">
        <v>1</v>
      </c>
      <c r="D28" s="793"/>
      <c r="E28" s="796" t="s">
        <v>2376</v>
      </c>
      <c r="F28" s="780">
        <v>1787.67</v>
      </c>
      <c r="G28" s="748">
        <v>0.25286327161934502</v>
      </c>
      <c r="H28" s="734"/>
      <c r="I28" s="771"/>
      <c r="J28" s="799">
        <v>5282.0400000000009</v>
      </c>
      <c r="K28" s="748">
        <v>0.74713672838065492</v>
      </c>
      <c r="L28" s="734"/>
      <c r="M28" s="771"/>
    </row>
    <row r="29" spans="1:13" ht="14.45" customHeight="1" x14ac:dyDescent="0.2">
      <c r="A29" s="789" t="s">
        <v>2377</v>
      </c>
      <c r="B29" s="780">
        <v>2650.3100000000004</v>
      </c>
      <c r="C29" s="730">
        <v>1</v>
      </c>
      <c r="D29" s="793">
        <v>7</v>
      </c>
      <c r="E29" s="796" t="s">
        <v>2377</v>
      </c>
      <c r="F29" s="780">
        <v>2650.3100000000004</v>
      </c>
      <c r="G29" s="748">
        <v>1</v>
      </c>
      <c r="H29" s="734">
        <v>7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2378</v>
      </c>
      <c r="B30" s="780">
        <v>42.14</v>
      </c>
      <c r="C30" s="730">
        <v>1</v>
      </c>
      <c r="D30" s="793"/>
      <c r="E30" s="796" t="s">
        <v>2378</v>
      </c>
      <c r="F30" s="780"/>
      <c r="G30" s="748">
        <v>0</v>
      </c>
      <c r="H30" s="734"/>
      <c r="I30" s="771"/>
      <c r="J30" s="799">
        <v>42.14</v>
      </c>
      <c r="K30" s="748">
        <v>1</v>
      </c>
      <c r="L30" s="734"/>
      <c r="M30" s="771"/>
    </row>
    <row r="31" spans="1:13" ht="14.45" customHeight="1" x14ac:dyDescent="0.2">
      <c r="A31" s="789" t="s">
        <v>2379</v>
      </c>
      <c r="B31" s="780">
        <v>176.32</v>
      </c>
      <c r="C31" s="730">
        <v>1</v>
      </c>
      <c r="D31" s="793"/>
      <c r="E31" s="796" t="s">
        <v>2379</v>
      </c>
      <c r="F31" s="780">
        <v>176.32</v>
      </c>
      <c r="G31" s="748">
        <v>1</v>
      </c>
      <c r="H31" s="734"/>
      <c r="I31" s="771"/>
      <c r="J31" s="799"/>
      <c r="K31" s="748">
        <v>0</v>
      </c>
      <c r="L31" s="734"/>
      <c r="M31" s="771"/>
    </row>
    <row r="32" spans="1:13" ht="14.45" customHeight="1" x14ac:dyDescent="0.2">
      <c r="A32" s="789" t="s">
        <v>2380</v>
      </c>
      <c r="B32" s="780">
        <v>726.75</v>
      </c>
      <c r="C32" s="730">
        <v>1</v>
      </c>
      <c r="D32" s="793"/>
      <c r="E32" s="796" t="s">
        <v>2380</v>
      </c>
      <c r="F32" s="780">
        <v>127.91</v>
      </c>
      <c r="G32" s="748">
        <v>0.17600275197798418</v>
      </c>
      <c r="H32" s="734"/>
      <c r="I32" s="771"/>
      <c r="J32" s="799">
        <v>598.84</v>
      </c>
      <c r="K32" s="748">
        <v>0.8239972480220159</v>
      </c>
      <c r="L32" s="734"/>
      <c r="M32" s="771"/>
    </row>
    <row r="33" spans="1:13" ht="14.45" customHeight="1" x14ac:dyDescent="0.2">
      <c r="A33" s="789" t="s">
        <v>2381</v>
      </c>
      <c r="B33" s="780">
        <v>804851.29</v>
      </c>
      <c r="C33" s="730">
        <v>1</v>
      </c>
      <c r="D33" s="793">
        <v>448</v>
      </c>
      <c r="E33" s="796" t="s">
        <v>2381</v>
      </c>
      <c r="F33" s="780">
        <v>534528.79</v>
      </c>
      <c r="G33" s="748">
        <v>0.66413360659457976</v>
      </c>
      <c r="H33" s="734">
        <v>268</v>
      </c>
      <c r="I33" s="771">
        <v>0.5982142857142857</v>
      </c>
      <c r="J33" s="799">
        <v>270322.50000000006</v>
      </c>
      <c r="K33" s="748">
        <v>0.33586639340542035</v>
      </c>
      <c r="L33" s="734">
        <v>180</v>
      </c>
      <c r="M33" s="771">
        <v>0.4017857142857143</v>
      </c>
    </row>
    <row r="34" spans="1:13" ht="14.45" customHeight="1" x14ac:dyDescent="0.2">
      <c r="A34" s="789" t="s">
        <v>2382</v>
      </c>
      <c r="B34" s="780">
        <v>4503.78</v>
      </c>
      <c r="C34" s="730">
        <v>1</v>
      </c>
      <c r="D34" s="793">
        <v>21</v>
      </c>
      <c r="E34" s="796" t="s">
        <v>2382</v>
      </c>
      <c r="F34" s="780">
        <v>3868.94</v>
      </c>
      <c r="G34" s="748">
        <v>0.85904284845174506</v>
      </c>
      <c r="H34" s="734">
        <v>17</v>
      </c>
      <c r="I34" s="771">
        <v>0.80952380952380953</v>
      </c>
      <c r="J34" s="799">
        <v>634.84</v>
      </c>
      <c r="K34" s="748">
        <v>0.14095715154825503</v>
      </c>
      <c r="L34" s="734">
        <v>4</v>
      </c>
      <c r="M34" s="771">
        <v>0.19047619047619047</v>
      </c>
    </row>
    <row r="35" spans="1:13" ht="14.45" customHeight="1" x14ac:dyDescent="0.2">
      <c r="A35" s="789" t="s">
        <v>2383</v>
      </c>
      <c r="B35" s="780">
        <v>76.180000000000007</v>
      </c>
      <c r="C35" s="730">
        <v>1</v>
      </c>
      <c r="D35" s="793"/>
      <c r="E35" s="796" t="s">
        <v>2383</v>
      </c>
      <c r="F35" s="780"/>
      <c r="G35" s="748">
        <v>0</v>
      </c>
      <c r="H35" s="734"/>
      <c r="I35" s="771"/>
      <c r="J35" s="799">
        <v>76.180000000000007</v>
      </c>
      <c r="K35" s="748">
        <v>1</v>
      </c>
      <c r="L35" s="734"/>
      <c r="M35" s="771"/>
    </row>
    <row r="36" spans="1:13" ht="14.45" customHeight="1" x14ac:dyDescent="0.2">
      <c r="A36" s="789" t="s">
        <v>2384</v>
      </c>
      <c r="B36" s="780">
        <v>17183.100000000002</v>
      </c>
      <c r="C36" s="730">
        <v>1</v>
      </c>
      <c r="D36" s="793"/>
      <c r="E36" s="796" t="s">
        <v>2384</v>
      </c>
      <c r="F36" s="780">
        <v>9426.5500000000011</v>
      </c>
      <c r="G36" s="748">
        <v>0.54859425831194608</v>
      </c>
      <c r="H36" s="734"/>
      <c r="I36" s="771"/>
      <c r="J36" s="799">
        <v>7756.55</v>
      </c>
      <c r="K36" s="748">
        <v>0.45140574168805392</v>
      </c>
      <c r="L36" s="734"/>
      <c r="M36" s="771"/>
    </row>
    <row r="37" spans="1:13" ht="14.45" customHeight="1" x14ac:dyDescent="0.2">
      <c r="A37" s="789" t="s">
        <v>2385</v>
      </c>
      <c r="B37" s="780">
        <v>98.98</v>
      </c>
      <c r="C37" s="730">
        <v>1</v>
      </c>
      <c r="D37" s="793"/>
      <c r="E37" s="796" t="s">
        <v>2385</v>
      </c>
      <c r="F37" s="780">
        <v>98.98</v>
      </c>
      <c r="G37" s="748">
        <v>1</v>
      </c>
      <c r="H37" s="734"/>
      <c r="I37" s="771"/>
      <c r="J37" s="799"/>
      <c r="K37" s="748">
        <v>0</v>
      </c>
      <c r="L37" s="734"/>
      <c r="M37" s="771"/>
    </row>
    <row r="38" spans="1:13" ht="14.45" customHeight="1" x14ac:dyDescent="0.2">
      <c r="A38" s="789" t="s">
        <v>2386</v>
      </c>
      <c r="B38" s="780">
        <v>16149</v>
      </c>
      <c r="C38" s="730">
        <v>1</v>
      </c>
      <c r="D38" s="793"/>
      <c r="E38" s="796" t="s">
        <v>2386</v>
      </c>
      <c r="F38" s="780"/>
      <c r="G38" s="748">
        <v>0</v>
      </c>
      <c r="H38" s="734"/>
      <c r="I38" s="771"/>
      <c r="J38" s="799">
        <v>16149</v>
      </c>
      <c r="K38" s="748">
        <v>1</v>
      </c>
      <c r="L38" s="734"/>
      <c r="M38" s="771"/>
    </row>
    <row r="39" spans="1:13" ht="14.45" customHeight="1" x14ac:dyDescent="0.2">
      <c r="A39" s="789" t="s">
        <v>2387</v>
      </c>
      <c r="B39" s="780">
        <v>329.15999999999997</v>
      </c>
      <c r="C39" s="730">
        <v>1</v>
      </c>
      <c r="D39" s="793"/>
      <c r="E39" s="796" t="s">
        <v>2387</v>
      </c>
      <c r="F39" s="780">
        <v>329.15999999999997</v>
      </c>
      <c r="G39" s="748">
        <v>1</v>
      </c>
      <c r="H39" s="734"/>
      <c r="I39" s="771"/>
      <c r="J39" s="799"/>
      <c r="K39" s="748">
        <v>0</v>
      </c>
      <c r="L39" s="734"/>
      <c r="M39" s="771"/>
    </row>
    <row r="40" spans="1:13" ht="14.45" customHeight="1" x14ac:dyDescent="0.2">
      <c r="A40" s="789" t="s">
        <v>2388</v>
      </c>
      <c r="B40" s="780">
        <v>983344.64000000001</v>
      </c>
      <c r="C40" s="730">
        <v>1</v>
      </c>
      <c r="D40" s="793">
        <v>582</v>
      </c>
      <c r="E40" s="796" t="s">
        <v>2388</v>
      </c>
      <c r="F40" s="780">
        <v>617631.98999999987</v>
      </c>
      <c r="G40" s="748">
        <v>0.6280931068073955</v>
      </c>
      <c r="H40" s="734">
        <v>384</v>
      </c>
      <c r="I40" s="771">
        <v>0.65979381443298968</v>
      </c>
      <c r="J40" s="799">
        <v>365712.65000000014</v>
      </c>
      <c r="K40" s="748">
        <v>0.3719068931926045</v>
      </c>
      <c r="L40" s="734">
        <v>198</v>
      </c>
      <c r="M40" s="771">
        <v>0.34020618556701032</v>
      </c>
    </row>
    <row r="41" spans="1:13" ht="14.45" customHeight="1" x14ac:dyDescent="0.2">
      <c r="A41" s="789" t="s">
        <v>2389</v>
      </c>
      <c r="B41" s="780">
        <v>75.73</v>
      </c>
      <c r="C41" s="730">
        <v>1</v>
      </c>
      <c r="D41" s="793"/>
      <c r="E41" s="796" t="s">
        <v>2389</v>
      </c>
      <c r="F41" s="780">
        <v>75.73</v>
      </c>
      <c r="G41" s="748">
        <v>1</v>
      </c>
      <c r="H41" s="734"/>
      <c r="I41" s="771"/>
      <c r="J41" s="799"/>
      <c r="K41" s="748">
        <v>0</v>
      </c>
      <c r="L41" s="734"/>
      <c r="M41" s="771"/>
    </row>
    <row r="42" spans="1:13" ht="14.45" customHeight="1" x14ac:dyDescent="0.2">
      <c r="A42" s="789" t="s">
        <v>2390</v>
      </c>
      <c r="B42" s="780">
        <v>674.39</v>
      </c>
      <c r="C42" s="730">
        <v>1</v>
      </c>
      <c r="D42" s="793">
        <v>3</v>
      </c>
      <c r="E42" s="796" t="s">
        <v>2390</v>
      </c>
      <c r="F42" s="780">
        <v>165.41</v>
      </c>
      <c r="G42" s="748">
        <v>0.24527350642803125</v>
      </c>
      <c r="H42" s="734">
        <v>1</v>
      </c>
      <c r="I42" s="771">
        <v>0.33333333333333331</v>
      </c>
      <c r="J42" s="799">
        <v>508.98</v>
      </c>
      <c r="K42" s="748">
        <v>0.75472649357196875</v>
      </c>
      <c r="L42" s="734">
        <v>2</v>
      </c>
      <c r="M42" s="771">
        <v>0.66666666666666663</v>
      </c>
    </row>
    <row r="43" spans="1:13" ht="14.45" customHeight="1" x14ac:dyDescent="0.2">
      <c r="A43" s="789" t="s">
        <v>2391</v>
      </c>
      <c r="B43" s="780">
        <v>4355.3900000000003</v>
      </c>
      <c r="C43" s="730">
        <v>1</v>
      </c>
      <c r="D43" s="793">
        <v>16</v>
      </c>
      <c r="E43" s="796" t="s">
        <v>2391</v>
      </c>
      <c r="F43" s="780">
        <v>2264.44</v>
      </c>
      <c r="G43" s="748">
        <v>0.51991670091541742</v>
      </c>
      <c r="H43" s="734">
        <v>8</v>
      </c>
      <c r="I43" s="771">
        <v>0.5</v>
      </c>
      <c r="J43" s="799">
        <v>2090.9500000000003</v>
      </c>
      <c r="K43" s="748">
        <v>0.48008329908458258</v>
      </c>
      <c r="L43" s="734">
        <v>8</v>
      </c>
      <c r="M43" s="771">
        <v>0.5</v>
      </c>
    </row>
    <row r="44" spans="1:13" ht="14.45" customHeight="1" x14ac:dyDescent="0.2">
      <c r="A44" s="789" t="s">
        <v>2392</v>
      </c>
      <c r="B44" s="780">
        <v>1432.5</v>
      </c>
      <c r="C44" s="730">
        <v>1</v>
      </c>
      <c r="D44" s="793"/>
      <c r="E44" s="796" t="s">
        <v>2392</v>
      </c>
      <c r="F44" s="780"/>
      <c r="G44" s="748">
        <v>0</v>
      </c>
      <c r="H44" s="734"/>
      <c r="I44" s="771"/>
      <c r="J44" s="799">
        <v>1432.5</v>
      </c>
      <c r="K44" s="748">
        <v>1</v>
      </c>
      <c r="L44" s="734"/>
      <c r="M44" s="771"/>
    </row>
    <row r="45" spans="1:13" ht="14.45" customHeight="1" x14ac:dyDescent="0.2">
      <c r="A45" s="789" t="s">
        <v>2393</v>
      </c>
      <c r="B45" s="780">
        <v>1249.7400000000002</v>
      </c>
      <c r="C45" s="730">
        <v>1</v>
      </c>
      <c r="D45" s="793">
        <v>13</v>
      </c>
      <c r="E45" s="796" t="s">
        <v>2393</v>
      </c>
      <c r="F45" s="780">
        <v>248.74</v>
      </c>
      <c r="G45" s="748">
        <v>0.19903339894698094</v>
      </c>
      <c r="H45" s="734">
        <v>7</v>
      </c>
      <c r="I45" s="771">
        <v>0.53846153846153844</v>
      </c>
      <c r="J45" s="799">
        <v>1001.0000000000001</v>
      </c>
      <c r="K45" s="748">
        <v>0.80096660105301898</v>
      </c>
      <c r="L45" s="734">
        <v>6</v>
      </c>
      <c r="M45" s="771">
        <v>0.46153846153846156</v>
      </c>
    </row>
    <row r="46" spans="1:13" ht="14.45" customHeight="1" x14ac:dyDescent="0.2">
      <c r="A46" s="789" t="s">
        <v>2394</v>
      </c>
      <c r="B46" s="780">
        <v>52.87</v>
      </c>
      <c r="C46" s="730">
        <v>1</v>
      </c>
      <c r="D46" s="793"/>
      <c r="E46" s="796" t="s">
        <v>2394</v>
      </c>
      <c r="F46" s="780">
        <v>52.87</v>
      </c>
      <c r="G46" s="748">
        <v>1</v>
      </c>
      <c r="H46" s="734"/>
      <c r="I46" s="771"/>
      <c r="J46" s="799"/>
      <c r="K46" s="748">
        <v>0</v>
      </c>
      <c r="L46" s="734"/>
      <c r="M46" s="771"/>
    </row>
    <row r="47" spans="1:13" ht="14.45" customHeight="1" x14ac:dyDescent="0.2">
      <c r="A47" s="789" t="s">
        <v>2395</v>
      </c>
      <c r="B47" s="780">
        <v>1723.63</v>
      </c>
      <c r="C47" s="730">
        <v>1</v>
      </c>
      <c r="D47" s="793">
        <v>16</v>
      </c>
      <c r="E47" s="796" t="s">
        <v>2395</v>
      </c>
      <c r="F47" s="780">
        <v>1723.63</v>
      </c>
      <c r="G47" s="748">
        <v>1</v>
      </c>
      <c r="H47" s="734">
        <v>15</v>
      </c>
      <c r="I47" s="771">
        <v>0.9375</v>
      </c>
      <c r="J47" s="799">
        <v>0</v>
      </c>
      <c r="K47" s="748">
        <v>0</v>
      </c>
      <c r="L47" s="734">
        <v>1</v>
      </c>
      <c r="M47" s="771">
        <v>6.25E-2</v>
      </c>
    </row>
    <row r="48" spans="1:13" ht="14.45" customHeight="1" x14ac:dyDescent="0.2">
      <c r="A48" s="789" t="s">
        <v>2396</v>
      </c>
      <c r="B48" s="780">
        <v>243.84</v>
      </c>
      <c r="C48" s="730">
        <v>1</v>
      </c>
      <c r="D48" s="793">
        <v>1</v>
      </c>
      <c r="E48" s="796" t="s">
        <v>2396</v>
      </c>
      <c r="F48" s="780">
        <v>243.84</v>
      </c>
      <c r="G48" s="748">
        <v>1</v>
      </c>
      <c r="H48" s="734">
        <v>1</v>
      </c>
      <c r="I48" s="771">
        <v>1</v>
      </c>
      <c r="J48" s="799"/>
      <c r="K48" s="748">
        <v>0</v>
      </c>
      <c r="L48" s="734"/>
      <c r="M48" s="771">
        <v>0</v>
      </c>
    </row>
    <row r="49" spans="1:13" ht="14.45" customHeight="1" x14ac:dyDescent="0.2">
      <c r="A49" s="789" t="s">
        <v>2397</v>
      </c>
      <c r="B49" s="780">
        <v>5126.1000000000004</v>
      </c>
      <c r="C49" s="730">
        <v>1</v>
      </c>
      <c r="D49" s="793"/>
      <c r="E49" s="796" t="s">
        <v>2397</v>
      </c>
      <c r="F49" s="780">
        <v>3857.9</v>
      </c>
      <c r="G49" s="748">
        <v>0.75259944207097007</v>
      </c>
      <c r="H49" s="734"/>
      <c r="I49" s="771"/>
      <c r="J49" s="799">
        <v>1268.2</v>
      </c>
      <c r="K49" s="748">
        <v>0.24740055792902985</v>
      </c>
      <c r="L49" s="734"/>
      <c r="M49" s="771"/>
    </row>
    <row r="50" spans="1:13" ht="14.45" customHeight="1" x14ac:dyDescent="0.2">
      <c r="A50" s="789" t="s">
        <v>2398</v>
      </c>
      <c r="B50" s="780">
        <v>401027.50000000006</v>
      </c>
      <c r="C50" s="730">
        <v>1</v>
      </c>
      <c r="D50" s="793">
        <v>202</v>
      </c>
      <c r="E50" s="796" t="s">
        <v>2398</v>
      </c>
      <c r="F50" s="780">
        <v>191444.72000000003</v>
      </c>
      <c r="G50" s="748">
        <v>0.4773855159558883</v>
      </c>
      <c r="H50" s="734">
        <v>87</v>
      </c>
      <c r="I50" s="771">
        <v>0.43069306930693069</v>
      </c>
      <c r="J50" s="799">
        <v>209582.78000000003</v>
      </c>
      <c r="K50" s="748">
        <v>0.5226144840441117</v>
      </c>
      <c r="L50" s="734">
        <v>115</v>
      </c>
      <c r="M50" s="771">
        <v>0.56930693069306926</v>
      </c>
    </row>
    <row r="51" spans="1:13" ht="14.45" customHeight="1" x14ac:dyDescent="0.2">
      <c r="A51" s="789" t="s">
        <v>2399</v>
      </c>
      <c r="B51" s="780">
        <v>127.91</v>
      </c>
      <c r="C51" s="730">
        <v>1</v>
      </c>
      <c r="D51" s="793"/>
      <c r="E51" s="796" t="s">
        <v>2399</v>
      </c>
      <c r="F51" s="780"/>
      <c r="G51" s="748">
        <v>0</v>
      </c>
      <c r="H51" s="734"/>
      <c r="I51" s="771"/>
      <c r="J51" s="799">
        <v>127.91</v>
      </c>
      <c r="K51" s="748">
        <v>1</v>
      </c>
      <c r="L51" s="734"/>
      <c r="M51" s="771"/>
    </row>
    <row r="52" spans="1:13" ht="14.45" customHeight="1" x14ac:dyDescent="0.2">
      <c r="A52" s="789" t="s">
        <v>2400</v>
      </c>
      <c r="B52" s="780">
        <v>75.08</v>
      </c>
      <c r="C52" s="730">
        <v>1</v>
      </c>
      <c r="D52" s="793"/>
      <c r="E52" s="796" t="s">
        <v>2400</v>
      </c>
      <c r="F52" s="780">
        <v>0</v>
      </c>
      <c r="G52" s="748">
        <v>0</v>
      </c>
      <c r="H52" s="734"/>
      <c r="I52" s="771"/>
      <c r="J52" s="799">
        <v>75.08</v>
      </c>
      <c r="K52" s="748">
        <v>1</v>
      </c>
      <c r="L52" s="734"/>
      <c r="M52" s="771"/>
    </row>
    <row r="53" spans="1:13" ht="14.45" customHeight="1" x14ac:dyDescent="0.2">
      <c r="A53" s="789" t="s">
        <v>2401</v>
      </c>
      <c r="B53" s="780">
        <v>1320.41</v>
      </c>
      <c r="C53" s="730">
        <v>1</v>
      </c>
      <c r="D53" s="793">
        <v>11</v>
      </c>
      <c r="E53" s="796" t="s">
        <v>2401</v>
      </c>
      <c r="F53" s="780">
        <v>1089.45</v>
      </c>
      <c r="G53" s="748">
        <v>0.82508463280344735</v>
      </c>
      <c r="H53" s="734">
        <v>9</v>
      </c>
      <c r="I53" s="771">
        <v>0.81818181818181823</v>
      </c>
      <c r="J53" s="799">
        <v>230.96</v>
      </c>
      <c r="K53" s="748">
        <v>0.17491536719655257</v>
      </c>
      <c r="L53" s="734">
        <v>2</v>
      </c>
      <c r="M53" s="771">
        <v>0.18181818181818182</v>
      </c>
    </row>
    <row r="54" spans="1:13" ht="14.45" customHeight="1" x14ac:dyDescent="0.2">
      <c r="A54" s="789" t="s">
        <v>2402</v>
      </c>
      <c r="B54" s="780">
        <v>154.36000000000001</v>
      </c>
      <c r="C54" s="730">
        <v>1</v>
      </c>
      <c r="D54" s="793"/>
      <c r="E54" s="796" t="s">
        <v>2402</v>
      </c>
      <c r="F54" s="780"/>
      <c r="G54" s="748">
        <v>0</v>
      </c>
      <c r="H54" s="734"/>
      <c r="I54" s="771"/>
      <c r="J54" s="799">
        <v>154.36000000000001</v>
      </c>
      <c r="K54" s="748">
        <v>1</v>
      </c>
      <c r="L54" s="734"/>
      <c r="M54" s="771"/>
    </row>
    <row r="55" spans="1:13" ht="14.45" customHeight="1" x14ac:dyDescent="0.2">
      <c r="A55" s="789" t="s">
        <v>2403</v>
      </c>
      <c r="B55" s="780">
        <v>456.38</v>
      </c>
      <c r="C55" s="730">
        <v>1</v>
      </c>
      <c r="D55" s="793"/>
      <c r="E55" s="796" t="s">
        <v>2403</v>
      </c>
      <c r="F55" s="780">
        <v>456.38</v>
      </c>
      <c r="G55" s="748">
        <v>1</v>
      </c>
      <c r="H55" s="734"/>
      <c r="I55" s="771"/>
      <c r="J55" s="799"/>
      <c r="K55" s="748">
        <v>0</v>
      </c>
      <c r="L55" s="734"/>
      <c r="M55" s="771"/>
    </row>
    <row r="56" spans="1:13" ht="14.45" customHeight="1" x14ac:dyDescent="0.2">
      <c r="A56" s="789" t="s">
        <v>2404</v>
      </c>
      <c r="B56" s="780">
        <v>280.58</v>
      </c>
      <c r="C56" s="730">
        <v>1</v>
      </c>
      <c r="D56" s="793"/>
      <c r="E56" s="796" t="s">
        <v>2404</v>
      </c>
      <c r="F56" s="780">
        <v>231.5</v>
      </c>
      <c r="G56" s="748">
        <v>0.82507662698695561</v>
      </c>
      <c r="H56" s="734"/>
      <c r="I56" s="771"/>
      <c r="J56" s="799">
        <v>49.08</v>
      </c>
      <c r="K56" s="748">
        <v>0.17492337301304442</v>
      </c>
      <c r="L56" s="734"/>
      <c r="M56" s="771"/>
    </row>
    <row r="57" spans="1:13" ht="14.45" customHeight="1" x14ac:dyDescent="0.2">
      <c r="A57" s="789" t="s">
        <v>2405</v>
      </c>
      <c r="B57" s="780">
        <v>552498.85999999987</v>
      </c>
      <c r="C57" s="730">
        <v>1</v>
      </c>
      <c r="D57" s="793">
        <v>350</v>
      </c>
      <c r="E57" s="796" t="s">
        <v>2405</v>
      </c>
      <c r="F57" s="780">
        <v>416892.06999999995</v>
      </c>
      <c r="G57" s="748">
        <v>0.75455733972012184</v>
      </c>
      <c r="H57" s="734">
        <v>235</v>
      </c>
      <c r="I57" s="771">
        <v>0.67142857142857137</v>
      </c>
      <c r="J57" s="799">
        <v>135606.78999999995</v>
      </c>
      <c r="K57" s="748">
        <v>0.24544266027987818</v>
      </c>
      <c r="L57" s="734">
        <v>115</v>
      </c>
      <c r="M57" s="771">
        <v>0.32857142857142857</v>
      </c>
    </row>
    <row r="58" spans="1:13" ht="14.45" customHeight="1" x14ac:dyDescent="0.2">
      <c r="A58" s="789" t="s">
        <v>2406</v>
      </c>
      <c r="B58" s="780">
        <v>208.31</v>
      </c>
      <c r="C58" s="730">
        <v>1</v>
      </c>
      <c r="D58" s="793">
        <v>5</v>
      </c>
      <c r="E58" s="796" t="s">
        <v>2406</v>
      </c>
      <c r="F58" s="780">
        <v>208.31</v>
      </c>
      <c r="G58" s="748">
        <v>1</v>
      </c>
      <c r="H58" s="734">
        <v>5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2407</v>
      </c>
      <c r="B59" s="780">
        <v>921164.07999999984</v>
      </c>
      <c r="C59" s="730">
        <v>1</v>
      </c>
      <c r="D59" s="793">
        <v>459</v>
      </c>
      <c r="E59" s="796" t="s">
        <v>2407</v>
      </c>
      <c r="F59" s="780">
        <v>640174.18999999971</v>
      </c>
      <c r="G59" s="748">
        <v>0.69496217221149115</v>
      </c>
      <c r="H59" s="734">
        <v>291</v>
      </c>
      <c r="I59" s="771">
        <v>0.63398692810457513</v>
      </c>
      <c r="J59" s="799">
        <v>280989.89000000007</v>
      </c>
      <c r="K59" s="748">
        <v>0.3050378277885088</v>
      </c>
      <c r="L59" s="734">
        <v>168</v>
      </c>
      <c r="M59" s="771">
        <v>0.36601307189542481</v>
      </c>
    </row>
    <row r="60" spans="1:13" ht="14.45" customHeight="1" x14ac:dyDescent="0.2">
      <c r="A60" s="789" t="s">
        <v>2408</v>
      </c>
      <c r="B60" s="780">
        <v>80.69</v>
      </c>
      <c r="C60" s="730">
        <v>1</v>
      </c>
      <c r="D60" s="793"/>
      <c r="E60" s="796" t="s">
        <v>2408</v>
      </c>
      <c r="F60" s="780"/>
      <c r="G60" s="748">
        <v>0</v>
      </c>
      <c r="H60" s="734"/>
      <c r="I60" s="771"/>
      <c r="J60" s="799">
        <v>80.69</v>
      </c>
      <c r="K60" s="748">
        <v>1</v>
      </c>
      <c r="L60" s="734"/>
      <c r="M60" s="771"/>
    </row>
    <row r="61" spans="1:13" ht="14.45" customHeight="1" x14ac:dyDescent="0.2">
      <c r="A61" s="789" t="s">
        <v>2409</v>
      </c>
      <c r="B61" s="780">
        <v>619.02</v>
      </c>
      <c r="C61" s="730">
        <v>1</v>
      </c>
      <c r="D61" s="793">
        <v>3</v>
      </c>
      <c r="E61" s="796" t="s">
        <v>2409</v>
      </c>
      <c r="F61" s="780">
        <v>370.47</v>
      </c>
      <c r="G61" s="748">
        <v>0.5984782397983911</v>
      </c>
      <c r="H61" s="734">
        <v>2</v>
      </c>
      <c r="I61" s="771">
        <v>0.66666666666666663</v>
      </c>
      <c r="J61" s="799">
        <v>248.55</v>
      </c>
      <c r="K61" s="748">
        <v>0.40152176020160901</v>
      </c>
      <c r="L61" s="734">
        <v>1</v>
      </c>
      <c r="M61" s="771">
        <v>0.33333333333333331</v>
      </c>
    </row>
    <row r="62" spans="1:13" ht="14.45" customHeight="1" x14ac:dyDescent="0.2">
      <c r="A62" s="789" t="s">
        <v>2410</v>
      </c>
      <c r="B62" s="780">
        <v>4117.29</v>
      </c>
      <c r="C62" s="730">
        <v>1</v>
      </c>
      <c r="D62" s="793"/>
      <c r="E62" s="796" t="s">
        <v>2410</v>
      </c>
      <c r="F62" s="780">
        <v>4117.29</v>
      </c>
      <c r="G62" s="748">
        <v>1</v>
      </c>
      <c r="H62" s="734"/>
      <c r="I62" s="771"/>
      <c r="J62" s="799">
        <v>0</v>
      </c>
      <c r="K62" s="748">
        <v>0</v>
      </c>
      <c r="L62" s="734"/>
      <c r="M62" s="771"/>
    </row>
    <row r="63" spans="1:13" ht="14.45" customHeight="1" x14ac:dyDescent="0.2">
      <c r="A63" s="789" t="s">
        <v>2411</v>
      </c>
      <c r="B63" s="780">
        <v>1566.1</v>
      </c>
      <c r="C63" s="730">
        <v>1</v>
      </c>
      <c r="D63" s="793">
        <v>8</v>
      </c>
      <c r="E63" s="796" t="s">
        <v>2411</v>
      </c>
      <c r="F63" s="780">
        <v>842.57999999999993</v>
      </c>
      <c r="G63" s="748">
        <v>0.53801162122469826</v>
      </c>
      <c r="H63" s="734">
        <v>3</v>
      </c>
      <c r="I63" s="771">
        <v>0.375</v>
      </c>
      <c r="J63" s="799">
        <v>723.52</v>
      </c>
      <c r="K63" s="748">
        <v>0.46198837877530174</v>
      </c>
      <c r="L63" s="734">
        <v>5</v>
      </c>
      <c r="M63" s="771">
        <v>0.625</v>
      </c>
    </row>
    <row r="64" spans="1:13" ht="14.45" customHeight="1" x14ac:dyDescent="0.2">
      <c r="A64" s="789" t="s">
        <v>2412</v>
      </c>
      <c r="B64" s="780">
        <v>5819.5300000000016</v>
      </c>
      <c r="C64" s="730">
        <v>1</v>
      </c>
      <c r="D64" s="793">
        <v>24</v>
      </c>
      <c r="E64" s="796" t="s">
        <v>2412</v>
      </c>
      <c r="F64" s="780">
        <v>5819.5300000000016</v>
      </c>
      <c r="G64" s="748">
        <v>1</v>
      </c>
      <c r="H64" s="734">
        <v>24</v>
      </c>
      <c r="I64" s="771">
        <v>1</v>
      </c>
      <c r="J64" s="799"/>
      <c r="K64" s="748">
        <v>0</v>
      </c>
      <c r="L64" s="734"/>
      <c r="M64" s="771">
        <v>0</v>
      </c>
    </row>
    <row r="65" spans="1:13" ht="14.45" customHeight="1" x14ac:dyDescent="0.2">
      <c r="A65" s="789" t="s">
        <v>2413</v>
      </c>
      <c r="B65" s="780">
        <v>8885.5099999999984</v>
      </c>
      <c r="C65" s="730">
        <v>1</v>
      </c>
      <c r="D65" s="793">
        <v>18</v>
      </c>
      <c r="E65" s="796" t="s">
        <v>2413</v>
      </c>
      <c r="F65" s="780">
        <v>8244.7799999999988</v>
      </c>
      <c r="G65" s="748">
        <v>0.9278904643627659</v>
      </c>
      <c r="H65" s="734">
        <v>11</v>
      </c>
      <c r="I65" s="771">
        <v>0.61111111111111116</v>
      </c>
      <c r="J65" s="799">
        <v>640.73</v>
      </c>
      <c r="K65" s="748">
        <v>7.2109535637234115E-2</v>
      </c>
      <c r="L65" s="734">
        <v>7</v>
      </c>
      <c r="M65" s="771">
        <v>0.3888888888888889</v>
      </c>
    </row>
    <row r="66" spans="1:13" ht="14.45" customHeight="1" x14ac:dyDescent="0.2">
      <c r="A66" s="789" t="s">
        <v>2414</v>
      </c>
      <c r="B66" s="780">
        <v>676988.17000000016</v>
      </c>
      <c r="C66" s="730">
        <v>1</v>
      </c>
      <c r="D66" s="793">
        <v>388</v>
      </c>
      <c r="E66" s="796" t="s">
        <v>2414</v>
      </c>
      <c r="F66" s="780">
        <v>469283.68000000011</v>
      </c>
      <c r="G66" s="748">
        <v>0.69319332419058366</v>
      </c>
      <c r="H66" s="734">
        <v>247</v>
      </c>
      <c r="I66" s="771">
        <v>0.63659793814432986</v>
      </c>
      <c r="J66" s="799">
        <v>207704.49000000005</v>
      </c>
      <c r="K66" s="748">
        <v>0.30680667580941628</v>
      </c>
      <c r="L66" s="734">
        <v>141</v>
      </c>
      <c r="M66" s="771">
        <v>0.36340206185567009</v>
      </c>
    </row>
    <row r="67" spans="1:13" ht="14.45" customHeight="1" x14ac:dyDescent="0.2">
      <c r="A67" s="789" t="s">
        <v>2415</v>
      </c>
      <c r="B67" s="780">
        <v>6286.48</v>
      </c>
      <c r="C67" s="730">
        <v>1</v>
      </c>
      <c r="D67" s="793"/>
      <c r="E67" s="796" t="s">
        <v>2415</v>
      </c>
      <c r="F67" s="780"/>
      <c r="G67" s="748">
        <v>0</v>
      </c>
      <c r="H67" s="734"/>
      <c r="I67" s="771"/>
      <c r="J67" s="799">
        <v>6286.48</v>
      </c>
      <c r="K67" s="748">
        <v>1</v>
      </c>
      <c r="L67" s="734"/>
      <c r="M67" s="771"/>
    </row>
    <row r="68" spans="1:13" ht="14.45" customHeight="1" x14ac:dyDescent="0.2">
      <c r="A68" s="789" t="s">
        <v>2416</v>
      </c>
      <c r="B68" s="780">
        <v>174.59</v>
      </c>
      <c r="C68" s="730">
        <v>1</v>
      </c>
      <c r="D68" s="793"/>
      <c r="E68" s="796" t="s">
        <v>2416</v>
      </c>
      <c r="F68" s="780">
        <v>174.59</v>
      </c>
      <c r="G68" s="748">
        <v>1</v>
      </c>
      <c r="H68" s="734"/>
      <c r="I68" s="771"/>
      <c r="J68" s="799"/>
      <c r="K68" s="748">
        <v>0</v>
      </c>
      <c r="L68" s="734"/>
      <c r="M68" s="771"/>
    </row>
    <row r="69" spans="1:13" ht="14.45" customHeight="1" x14ac:dyDescent="0.2">
      <c r="A69" s="789" t="s">
        <v>2417</v>
      </c>
      <c r="B69" s="780">
        <v>7636.8099999999995</v>
      </c>
      <c r="C69" s="730">
        <v>1</v>
      </c>
      <c r="D69" s="793">
        <v>16</v>
      </c>
      <c r="E69" s="796" t="s">
        <v>2417</v>
      </c>
      <c r="F69" s="780">
        <v>4750.05</v>
      </c>
      <c r="G69" s="748">
        <v>0.62199400011261252</v>
      </c>
      <c r="H69" s="734">
        <v>10</v>
      </c>
      <c r="I69" s="771">
        <v>0.625</v>
      </c>
      <c r="J69" s="799">
        <v>2886.7599999999998</v>
      </c>
      <c r="K69" s="748">
        <v>0.37800599988738753</v>
      </c>
      <c r="L69" s="734">
        <v>6</v>
      </c>
      <c r="M69" s="771">
        <v>0.375</v>
      </c>
    </row>
    <row r="70" spans="1:13" ht="14.45" customHeight="1" x14ac:dyDescent="0.2">
      <c r="A70" s="789" t="s">
        <v>2418</v>
      </c>
      <c r="B70" s="780">
        <v>5585.37</v>
      </c>
      <c r="C70" s="730">
        <v>1</v>
      </c>
      <c r="D70" s="793">
        <v>12</v>
      </c>
      <c r="E70" s="796" t="s">
        <v>2418</v>
      </c>
      <c r="F70" s="780">
        <v>5585.37</v>
      </c>
      <c r="G70" s="748">
        <v>1</v>
      </c>
      <c r="H70" s="734">
        <v>12</v>
      </c>
      <c r="I70" s="771">
        <v>1</v>
      </c>
      <c r="J70" s="799"/>
      <c r="K70" s="748">
        <v>0</v>
      </c>
      <c r="L70" s="734"/>
      <c r="M70" s="771">
        <v>0</v>
      </c>
    </row>
    <row r="71" spans="1:13" ht="14.45" customHeight="1" x14ac:dyDescent="0.2">
      <c r="A71" s="789" t="s">
        <v>2419</v>
      </c>
      <c r="B71" s="780">
        <v>2940.8099999999995</v>
      </c>
      <c r="C71" s="730">
        <v>1</v>
      </c>
      <c r="D71" s="793">
        <v>10</v>
      </c>
      <c r="E71" s="796" t="s">
        <v>2419</v>
      </c>
      <c r="F71" s="780">
        <v>2940.8099999999995</v>
      </c>
      <c r="G71" s="748">
        <v>1</v>
      </c>
      <c r="H71" s="734">
        <v>10</v>
      </c>
      <c r="I71" s="771">
        <v>1</v>
      </c>
      <c r="J71" s="799"/>
      <c r="K71" s="748">
        <v>0</v>
      </c>
      <c r="L71" s="734"/>
      <c r="M71" s="771">
        <v>0</v>
      </c>
    </row>
    <row r="72" spans="1:13" ht="14.45" customHeight="1" x14ac:dyDescent="0.2">
      <c r="A72" s="789" t="s">
        <v>2420</v>
      </c>
      <c r="B72" s="780">
        <v>392.54999999999995</v>
      </c>
      <c r="C72" s="730">
        <v>1</v>
      </c>
      <c r="D72" s="793"/>
      <c r="E72" s="796" t="s">
        <v>2420</v>
      </c>
      <c r="F72" s="780"/>
      <c r="G72" s="748">
        <v>0</v>
      </c>
      <c r="H72" s="734"/>
      <c r="I72" s="771"/>
      <c r="J72" s="799">
        <v>392.54999999999995</v>
      </c>
      <c r="K72" s="748">
        <v>1</v>
      </c>
      <c r="L72" s="734"/>
      <c r="M72" s="771"/>
    </row>
    <row r="73" spans="1:13" ht="14.45" customHeight="1" x14ac:dyDescent="0.2">
      <c r="A73" s="789" t="s">
        <v>2421</v>
      </c>
      <c r="B73" s="780">
        <v>348.94</v>
      </c>
      <c r="C73" s="730">
        <v>1</v>
      </c>
      <c r="D73" s="793">
        <v>3</v>
      </c>
      <c r="E73" s="796" t="s">
        <v>2421</v>
      </c>
      <c r="F73" s="780">
        <v>348.94</v>
      </c>
      <c r="G73" s="748">
        <v>1</v>
      </c>
      <c r="H73" s="734">
        <v>3</v>
      </c>
      <c r="I73" s="771">
        <v>1</v>
      </c>
      <c r="J73" s="799"/>
      <c r="K73" s="748">
        <v>0</v>
      </c>
      <c r="L73" s="734"/>
      <c r="M73" s="771">
        <v>0</v>
      </c>
    </row>
    <row r="74" spans="1:13" ht="14.45" customHeight="1" x14ac:dyDescent="0.2">
      <c r="A74" s="789" t="s">
        <v>2422</v>
      </c>
      <c r="B74" s="780">
        <v>1784.95</v>
      </c>
      <c r="C74" s="730">
        <v>1</v>
      </c>
      <c r="D74" s="793"/>
      <c r="E74" s="796" t="s">
        <v>2422</v>
      </c>
      <c r="F74" s="780">
        <v>1784.95</v>
      </c>
      <c r="G74" s="748">
        <v>1</v>
      </c>
      <c r="H74" s="734"/>
      <c r="I74" s="771"/>
      <c r="J74" s="799"/>
      <c r="K74" s="748">
        <v>0</v>
      </c>
      <c r="L74" s="734"/>
      <c r="M74" s="771"/>
    </row>
    <row r="75" spans="1:13" ht="14.45" customHeight="1" x14ac:dyDescent="0.2">
      <c r="A75" s="789" t="s">
        <v>2423</v>
      </c>
      <c r="B75" s="780">
        <v>1432.4500000000003</v>
      </c>
      <c r="C75" s="730">
        <v>1</v>
      </c>
      <c r="D75" s="793">
        <v>6</v>
      </c>
      <c r="E75" s="796" t="s">
        <v>2423</v>
      </c>
      <c r="F75" s="780">
        <v>1037.1300000000001</v>
      </c>
      <c r="G75" s="748">
        <v>0.72402527138818107</v>
      </c>
      <c r="H75" s="734">
        <v>3</v>
      </c>
      <c r="I75" s="771">
        <v>0.5</v>
      </c>
      <c r="J75" s="799">
        <v>395.32000000000005</v>
      </c>
      <c r="K75" s="748">
        <v>0.27597472861181888</v>
      </c>
      <c r="L75" s="734">
        <v>3</v>
      </c>
      <c r="M75" s="771">
        <v>0.5</v>
      </c>
    </row>
    <row r="76" spans="1:13" ht="14.45" customHeight="1" x14ac:dyDescent="0.2">
      <c r="A76" s="789" t="s">
        <v>2424</v>
      </c>
      <c r="B76" s="780">
        <v>97.78</v>
      </c>
      <c r="C76" s="730">
        <v>1</v>
      </c>
      <c r="D76" s="793">
        <v>3</v>
      </c>
      <c r="E76" s="796" t="s">
        <v>2424</v>
      </c>
      <c r="F76" s="780">
        <v>97.78</v>
      </c>
      <c r="G76" s="748">
        <v>1</v>
      </c>
      <c r="H76" s="734">
        <v>2</v>
      </c>
      <c r="I76" s="771">
        <v>0.66666666666666663</v>
      </c>
      <c r="J76" s="799">
        <v>0</v>
      </c>
      <c r="K76" s="748">
        <v>0</v>
      </c>
      <c r="L76" s="734">
        <v>1</v>
      </c>
      <c r="M76" s="771">
        <v>0.33333333333333331</v>
      </c>
    </row>
    <row r="77" spans="1:13" ht="14.45" customHeight="1" x14ac:dyDescent="0.2">
      <c r="A77" s="789" t="s">
        <v>2425</v>
      </c>
      <c r="B77" s="780">
        <v>4949.08</v>
      </c>
      <c r="C77" s="730">
        <v>1</v>
      </c>
      <c r="D77" s="793">
        <v>13</v>
      </c>
      <c r="E77" s="796" t="s">
        <v>2425</v>
      </c>
      <c r="F77" s="780">
        <v>2769.42</v>
      </c>
      <c r="G77" s="748">
        <v>0.55958279114502096</v>
      </c>
      <c r="H77" s="734">
        <v>6</v>
      </c>
      <c r="I77" s="771">
        <v>0.46153846153846156</v>
      </c>
      <c r="J77" s="799">
        <v>2179.66</v>
      </c>
      <c r="K77" s="748">
        <v>0.44041720885497909</v>
      </c>
      <c r="L77" s="734">
        <v>7</v>
      </c>
      <c r="M77" s="771">
        <v>0.53846153846153844</v>
      </c>
    </row>
    <row r="78" spans="1:13" ht="14.45" customHeight="1" x14ac:dyDescent="0.2">
      <c r="A78" s="789" t="s">
        <v>2426</v>
      </c>
      <c r="B78" s="780">
        <v>225.06</v>
      </c>
      <c r="C78" s="730">
        <v>1</v>
      </c>
      <c r="D78" s="793"/>
      <c r="E78" s="796" t="s">
        <v>2426</v>
      </c>
      <c r="F78" s="780">
        <v>225.06</v>
      </c>
      <c r="G78" s="748">
        <v>1</v>
      </c>
      <c r="H78" s="734"/>
      <c r="I78" s="771"/>
      <c r="J78" s="799"/>
      <c r="K78" s="748">
        <v>0</v>
      </c>
      <c r="L78" s="734"/>
      <c r="M78" s="771"/>
    </row>
    <row r="79" spans="1:13" ht="14.45" customHeight="1" x14ac:dyDescent="0.2">
      <c r="A79" s="789" t="s">
        <v>2427</v>
      </c>
      <c r="B79" s="780">
        <v>149.52000000000001</v>
      </c>
      <c r="C79" s="730">
        <v>1</v>
      </c>
      <c r="D79" s="793"/>
      <c r="E79" s="796" t="s">
        <v>2427</v>
      </c>
      <c r="F79" s="780"/>
      <c r="G79" s="748">
        <v>0</v>
      </c>
      <c r="H79" s="734"/>
      <c r="I79" s="771"/>
      <c r="J79" s="799">
        <v>149.52000000000001</v>
      </c>
      <c r="K79" s="748">
        <v>1</v>
      </c>
      <c r="L79" s="734"/>
      <c r="M79" s="771"/>
    </row>
    <row r="80" spans="1:13" ht="14.45" customHeight="1" x14ac:dyDescent="0.2">
      <c r="A80" s="789" t="s">
        <v>2428</v>
      </c>
      <c r="B80" s="780">
        <v>1646.29</v>
      </c>
      <c r="C80" s="730">
        <v>1</v>
      </c>
      <c r="D80" s="793">
        <v>9</v>
      </c>
      <c r="E80" s="796" t="s">
        <v>2428</v>
      </c>
      <c r="F80" s="780">
        <v>779.08</v>
      </c>
      <c r="G80" s="748">
        <v>0.47323375589962891</v>
      </c>
      <c r="H80" s="734">
        <v>4</v>
      </c>
      <c r="I80" s="771">
        <v>0.44444444444444442</v>
      </c>
      <c r="J80" s="799">
        <v>867.20999999999992</v>
      </c>
      <c r="K80" s="748">
        <v>0.52676624410037109</v>
      </c>
      <c r="L80" s="734">
        <v>5</v>
      </c>
      <c r="M80" s="771">
        <v>0.55555555555555558</v>
      </c>
    </row>
    <row r="81" spans="1:13" ht="14.45" customHeight="1" x14ac:dyDescent="0.2">
      <c r="A81" s="789" t="s">
        <v>2429</v>
      </c>
      <c r="B81" s="780">
        <v>1659.48</v>
      </c>
      <c r="C81" s="730">
        <v>1</v>
      </c>
      <c r="D81" s="793">
        <v>13</v>
      </c>
      <c r="E81" s="796" t="s">
        <v>2429</v>
      </c>
      <c r="F81" s="780">
        <v>1659.48</v>
      </c>
      <c r="G81" s="748">
        <v>1</v>
      </c>
      <c r="H81" s="734">
        <v>13</v>
      </c>
      <c r="I81" s="771">
        <v>1</v>
      </c>
      <c r="J81" s="799"/>
      <c r="K81" s="748">
        <v>0</v>
      </c>
      <c r="L81" s="734"/>
      <c r="M81" s="771">
        <v>0</v>
      </c>
    </row>
    <row r="82" spans="1:13" ht="14.45" customHeight="1" x14ac:dyDescent="0.2">
      <c r="A82" s="789" t="s">
        <v>2430</v>
      </c>
      <c r="B82" s="780">
        <v>1458.76</v>
      </c>
      <c r="C82" s="730">
        <v>1</v>
      </c>
      <c r="D82" s="793"/>
      <c r="E82" s="796" t="s">
        <v>2430</v>
      </c>
      <c r="F82" s="780"/>
      <c r="G82" s="748">
        <v>0</v>
      </c>
      <c r="H82" s="734"/>
      <c r="I82" s="771"/>
      <c r="J82" s="799">
        <v>1458.76</v>
      </c>
      <c r="K82" s="748">
        <v>1</v>
      </c>
      <c r="L82" s="734"/>
      <c r="M82" s="771"/>
    </row>
    <row r="83" spans="1:13" ht="14.45" customHeight="1" x14ac:dyDescent="0.2">
      <c r="A83" s="789" t="s">
        <v>2431</v>
      </c>
      <c r="B83" s="780">
        <v>962.95</v>
      </c>
      <c r="C83" s="730">
        <v>1</v>
      </c>
      <c r="D83" s="793"/>
      <c r="E83" s="796" t="s">
        <v>2431</v>
      </c>
      <c r="F83" s="780"/>
      <c r="G83" s="748">
        <v>0</v>
      </c>
      <c r="H83" s="734"/>
      <c r="I83" s="771"/>
      <c r="J83" s="799">
        <v>962.95</v>
      </c>
      <c r="K83" s="748">
        <v>1</v>
      </c>
      <c r="L83" s="734"/>
      <c r="M83" s="771"/>
    </row>
    <row r="84" spans="1:13" ht="14.45" customHeight="1" x14ac:dyDescent="0.2">
      <c r="A84" s="789" t="s">
        <v>2432</v>
      </c>
      <c r="B84" s="780">
        <v>4472.93</v>
      </c>
      <c r="C84" s="730">
        <v>1</v>
      </c>
      <c r="D84" s="793"/>
      <c r="E84" s="796" t="s">
        <v>2432</v>
      </c>
      <c r="F84" s="780">
        <v>4472.93</v>
      </c>
      <c r="G84" s="748">
        <v>1</v>
      </c>
      <c r="H84" s="734"/>
      <c r="I84" s="771"/>
      <c r="J84" s="799"/>
      <c r="K84" s="748">
        <v>0</v>
      </c>
      <c r="L84" s="734"/>
      <c r="M84" s="771"/>
    </row>
    <row r="85" spans="1:13" ht="14.45" customHeight="1" x14ac:dyDescent="0.2">
      <c r="A85" s="789" t="s">
        <v>2433</v>
      </c>
      <c r="B85" s="780">
        <v>342.34999999999997</v>
      </c>
      <c r="C85" s="730">
        <v>1</v>
      </c>
      <c r="D85" s="793">
        <v>6</v>
      </c>
      <c r="E85" s="796" t="s">
        <v>2433</v>
      </c>
      <c r="F85" s="780">
        <v>51.71</v>
      </c>
      <c r="G85" s="748">
        <v>0.15104425295749965</v>
      </c>
      <c r="H85" s="734">
        <v>2</v>
      </c>
      <c r="I85" s="771">
        <v>0.33333333333333331</v>
      </c>
      <c r="J85" s="799">
        <v>290.64</v>
      </c>
      <c r="K85" s="748">
        <v>0.84895574704250043</v>
      </c>
      <c r="L85" s="734">
        <v>4</v>
      </c>
      <c r="M85" s="771">
        <v>0.66666666666666663</v>
      </c>
    </row>
    <row r="86" spans="1:13" ht="14.45" customHeight="1" x14ac:dyDescent="0.2">
      <c r="A86" s="789" t="s">
        <v>2434</v>
      </c>
      <c r="B86" s="780">
        <v>8828.23</v>
      </c>
      <c r="C86" s="730">
        <v>1</v>
      </c>
      <c r="D86" s="793">
        <v>15</v>
      </c>
      <c r="E86" s="796" t="s">
        <v>2434</v>
      </c>
      <c r="F86" s="780">
        <v>8828.23</v>
      </c>
      <c r="G86" s="748">
        <v>1</v>
      </c>
      <c r="H86" s="734">
        <v>15</v>
      </c>
      <c r="I86" s="771">
        <v>1</v>
      </c>
      <c r="J86" s="799"/>
      <c r="K86" s="748">
        <v>0</v>
      </c>
      <c r="L86" s="734"/>
      <c r="M86" s="771">
        <v>0</v>
      </c>
    </row>
    <row r="87" spans="1:13" ht="14.45" customHeight="1" x14ac:dyDescent="0.2">
      <c r="A87" s="789" t="s">
        <v>2435</v>
      </c>
      <c r="B87" s="780">
        <v>3201.05</v>
      </c>
      <c r="C87" s="730">
        <v>1</v>
      </c>
      <c r="D87" s="793">
        <v>17</v>
      </c>
      <c r="E87" s="796" t="s">
        <v>2435</v>
      </c>
      <c r="F87" s="780">
        <v>2557.65</v>
      </c>
      <c r="G87" s="748">
        <v>0.79900345199231504</v>
      </c>
      <c r="H87" s="734">
        <v>14</v>
      </c>
      <c r="I87" s="771">
        <v>0.82352941176470584</v>
      </c>
      <c r="J87" s="799">
        <v>643.4</v>
      </c>
      <c r="K87" s="748">
        <v>0.20099654800768496</v>
      </c>
      <c r="L87" s="734">
        <v>3</v>
      </c>
      <c r="M87" s="771">
        <v>0.17647058823529413</v>
      </c>
    </row>
    <row r="88" spans="1:13" ht="14.45" customHeight="1" x14ac:dyDescent="0.2">
      <c r="A88" s="789" t="s">
        <v>2436</v>
      </c>
      <c r="B88" s="780">
        <v>2228.16</v>
      </c>
      <c r="C88" s="730">
        <v>1</v>
      </c>
      <c r="D88" s="793"/>
      <c r="E88" s="796" t="s">
        <v>2436</v>
      </c>
      <c r="F88" s="780">
        <v>426.98</v>
      </c>
      <c r="G88" s="748">
        <v>0.19162896739910959</v>
      </c>
      <c r="H88" s="734"/>
      <c r="I88" s="771"/>
      <c r="J88" s="799">
        <v>1801.18</v>
      </c>
      <c r="K88" s="748">
        <v>0.80837103260089049</v>
      </c>
      <c r="L88" s="734"/>
      <c r="M88" s="771"/>
    </row>
    <row r="89" spans="1:13" ht="14.45" customHeight="1" thickBot="1" x14ac:dyDescent="0.25">
      <c r="A89" s="790" t="s">
        <v>2437</v>
      </c>
      <c r="B89" s="781">
        <v>4624.13</v>
      </c>
      <c r="C89" s="737">
        <v>1</v>
      </c>
      <c r="D89" s="794">
        <v>20</v>
      </c>
      <c r="E89" s="797" t="s">
        <v>2437</v>
      </c>
      <c r="F89" s="781">
        <v>4422.3100000000004</v>
      </c>
      <c r="G89" s="749">
        <v>0.95635503327112348</v>
      </c>
      <c r="H89" s="741">
        <v>20</v>
      </c>
      <c r="I89" s="772">
        <v>1</v>
      </c>
      <c r="J89" s="800">
        <v>201.82</v>
      </c>
      <c r="K89" s="749">
        <v>4.3644966728876564E-2</v>
      </c>
      <c r="L89" s="741"/>
      <c r="M89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ECF5500-0FC0-4A80-BB0A-EBD89139EA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3943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5434762.5099999961</v>
      </c>
      <c r="N3" s="70">
        <f>SUBTOTAL(9,N7:N1048576)</f>
        <v>12418</v>
      </c>
      <c r="O3" s="70">
        <f>SUBTOTAL(9,O7:O1048576)</f>
        <v>3434</v>
      </c>
      <c r="P3" s="70">
        <f>SUBTOTAL(9,P7:P1048576)</f>
        <v>3574743.7600000026</v>
      </c>
      <c r="Q3" s="71">
        <f>IF(M3=0,0,P3/M3)</f>
        <v>0.65775528432428321</v>
      </c>
      <c r="R3" s="70">
        <f>SUBTOTAL(9,R7:R1048576)</f>
        <v>7578</v>
      </c>
      <c r="S3" s="71">
        <f>IF(N3=0,0,R3/N3)</f>
        <v>0.6102431953615719</v>
      </c>
      <c r="T3" s="70">
        <f>SUBTOTAL(9,T7:T1048576)</f>
        <v>2175</v>
      </c>
      <c r="U3" s="72">
        <f>IF(O3=0,0,T3/O3)</f>
        <v>0.6333721607454863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7</v>
      </c>
      <c r="B7" s="807" t="s">
        <v>2342</v>
      </c>
      <c r="C7" s="807" t="s">
        <v>2346</v>
      </c>
      <c r="D7" s="808" t="s">
        <v>3941</v>
      </c>
      <c r="E7" s="809" t="s">
        <v>2356</v>
      </c>
      <c r="F7" s="807" t="s">
        <v>2343</v>
      </c>
      <c r="G7" s="807" t="s">
        <v>2438</v>
      </c>
      <c r="H7" s="807" t="s">
        <v>656</v>
      </c>
      <c r="I7" s="807" t="s">
        <v>2439</v>
      </c>
      <c r="J7" s="807" t="s">
        <v>2440</v>
      </c>
      <c r="K7" s="807" t="s">
        <v>2441</v>
      </c>
      <c r="L7" s="810">
        <v>505.86</v>
      </c>
      <c r="M7" s="810">
        <v>3035.16</v>
      </c>
      <c r="N7" s="807">
        <v>6</v>
      </c>
      <c r="O7" s="811">
        <v>2</v>
      </c>
      <c r="P7" s="810">
        <v>2023.44</v>
      </c>
      <c r="Q7" s="812">
        <v>0.66666666666666674</v>
      </c>
      <c r="R7" s="807">
        <v>4</v>
      </c>
      <c r="S7" s="812">
        <v>0.66666666666666663</v>
      </c>
      <c r="T7" s="811">
        <v>1</v>
      </c>
      <c r="U7" s="231">
        <v>0.5</v>
      </c>
    </row>
    <row r="8" spans="1:21" ht="14.45" customHeight="1" x14ac:dyDescent="0.2">
      <c r="A8" s="821">
        <v>7</v>
      </c>
      <c r="B8" s="822" t="s">
        <v>2342</v>
      </c>
      <c r="C8" s="822" t="s">
        <v>2346</v>
      </c>
      <c r="D8" s="823" t="s">
        <v>3941</v>
      </c>
      <c r="E8" s="824" t="s">
        <v>2356</v>
      </c>
      <c r="F8" s="822" t="s">
        <v>2343</v>
      </c>
      <c r="G8" s="822" t="s">
        <v>2442</v>
      </c>
      <c r="H8" s="822" t="s">
        <v>329</v>
      </c>
      <c r="I8" s="822" t="s">
        <v>2443</v>
      </c>
      <c r="J8" s="822" t="s">
        <v>2444</v>
      </c>
      <c r="K8" s="822" t="s">
        <v>2445</v>
      </c>
      <c r="L8" s="825">
        <v>0</v>
      </c>
      <c r="M8" s="825">
        <v>0</v>
      </c>
      <c r="N8" s="822">
        <v>1</v>
      </c>
      <c r="O8" s="826">
        <v>1</v>
      </c>
      <c r="P8" s="825">
        <v>0</v>
      </c>
      <c r="Q8" s="827"/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7</v>
      </c>
      <c r="B9" s="822" t="s">
        <v>2342</v>
      </c>
      <c r="C9" s="822" t="s">
        <v>2346</v>
      </c>
      <c r="D9" s="823" t="s">
        <v>3941</v>
      </c>
      <c r="E9" s="824" t="s">
        <v>2356</v>
      </c>
      <c r="F9" s="822" t="s">
        <v>2343</v>
      </c>
      <c r="G9" s="822" t="s">
        <v>2446</v>
      </c>
      <c r="H9" s="822" t="s">
        <v>329</v>
      </c>
      <c r="I9" s="822" t="s">
        <v>2447</v>
      </c>
      <c r="J9" s="822" t="s">
        <v>2448</v>
      </c>
      <c r="K9" s="822" t="s">
        <v>2449</v>
      </c>
      <c r="L9" s="825">
        <v>225.39</v>
      </c>
      <c r="M9" s="825">
        <v>225.39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7</v>
      </c>
      <c r="B10" s="822" t="s">
        <v>2342</v>
      </c>
      <c r="C10" s="822" t="s">
        <v>2346</v>
      </c>
      <c r="D10" s="823" t="s">
        <v>3941</v>
      </c>
      <c r="E10" s="824" t="s">
        <v>2356</v>
      </c>
      <c r="F10" s="822" t="s">
        <v>2343</v>
      </c>
      <c r="G10" s="822" t="s">
        <v>2450</v>
      </c>
      <c r="H10" s="822" t="s">
        <v>329</v>
      </c>
      <c r="I10" s="822" t="s">
        <v>2451</v>
      </c>
      <c r="J10" s="822" t="s">
        <v>2452</v>
      </c>
      <c r="K10" s="822" t="s">
        <v>2453</v>
      </c>
      <c r="L10" s="825">
        <v>0</v>
      </c>
      <c r="M10" s="825">
        <v>0</v>
      </c>
      <c r="N10" s="822">
        <v>1</v>
      </c>
      <c r="O10" s="826">
        <v>1</v>
      </c>
      <c r="P10" s="825">
        <v>0</v>
      </c>
      <c r="Q10" s="827"/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7</v>
      </c>
      <c r="B11" s="822" t="s">
        <v>2342</v>
      </c>
      <c r="C11" s="822" t="s">
        <v>2346</v>
      </c>
      <c r="D11" s="823" t="s">
        <v>3941</v>
      </c>
      <c r="E11" s="824" t="s">
        <v>2356</v>
      </c>
      <c r="F11" s="822" t="s">
        <v>2343</v>
      </c>
      <c r="G11" s="822" t="s">
        <v>2454</v>
      </c>
      <c r="H11" s="822" t="s">
        <v>656</v>
      </c>
      <c r="I11" s="822" t="s">
        <v>2455</v>
      </c>
      <c r="J11" s="822" t="s">
        <v>2456</v>
      </c>
      <c r="K11" s="822" t="s">
        <v>2457</v>
      </c>
      <c r="L11" s="825">
        <v>975.59</v>
      </c>
      <c r="M11" s="825">
        <v>2926.77</v>
      </c>
      <c r="N11" s="822">
        <v>3</v>
      </c>
      <c r="O11" s="826">
        <v>1</v>
      </c>
      <c r="P11" s="825">
        <v>2926.77</v>
      </c>
      <c r="Q11" s="827">
        <v>1</v>
      </c>
      <c r="R11" s="822">
        <v>3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7</v>
      </c>
      <c r="B12" s="822" t="s">
        <v>2342</v>
      </c>
      <c r="C12" s="822" t="s">
        <v>2346</v>
      </c>
      <c r="D12" s="823" t="s">
        <v>3941</v>
      </c>
      <c r="E12" s="824" t="s">
        <v>2356</v>
      </c>
      <c r="F12" s="822" t="s">
        <v>2343</v>
      </c>
      <c r="G12" s="822" t="s">
        <v>2458</v>
      </c>
      <c r="H12" s="822" t="s">
        <v>329</v>
      </c>
      <c r="I12" s="822" t="s">
        <v>2459</v>
      </c>
      <c r="J12" s="822" t="s">
        <v>2460</v>
      </c>
      <c r="K12" s="822" t="s">
        <v>2461</v>
      </c>
      <c r="L12" s="825">
        <v>176.32</v>
      </c>
      <c r="M12" s="825">
        <v>176.32</v>
      </c>
      <c r="N12" s="822">
        <v>1</v>
      </c>
      <c r="O12" s="826">
        <v>0.5</v>
      </c>
      <c r="P12" s="825">
        <v>176.32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7</v>
      </c>
      <c r="B13" s="822" t="s">
        <v>2342</v>
      </c>
      <c r="C13" s="822" t="s">
        <v>2346</v>
      </c>
      <c r="D13" s="823" t="s">
        <v>3941</v>
      </c>
      <c r="E13" s="824" t="s">
        <v>2356</v>
      </c>
      <c r="F13" s="822" t="s">
        <v>2343</v>
      </c>
      <c r="G13" s="822" t="s">
        <v>2462</v>
      </c>
      <c r="H13" s="822" t="s">
        <v>329</v>
      </c>
      <c r="I13" s="822" t="s">
        <v>2463</v>
      </c>
      <c r="J13" s="822" t="s">
        <v>2464</v>
      </c>
      <c r="K13" s="822" t="s">
        <v>2465</v>
      </c>
      <c r="L13" s="825">
        <v>141.25</v>
      </c>
      <c r="M13" s="825">
        <v>141.25</v>
      </c>
      <c r="N13" s="822">
        <v>1</v>
      </c>
      <c r="O13" s="826">
        <v>0.5</v>
      </c>
      <c r="P13" s="825">
        <v>141.25</v>
      </c>
      <c r="Q13" s="827">
        <v>1</v>
      </c>
      <c r="R13" s="822">
        <v>1</v>
      </c>
      <c r="S13" s="827">
        <v>1</v>
      </c>
      <c r="T13" s="826">
        <v>0.5</v>
      </c>
      <c r="U13" s="828">
        <v>1</v>
      </c>
    </row>
    <row r="14" spans="1:21" ht="14.45" customHeight="1" x14ac:dyDescent="0.2">
      <c r="A14" s="821">
        <v>7</v>
      </c>
      <c r="B14" s="822" t="s">
        <v>2342</v>
      </c>
      <c r="C14" s="822" t="s">
        <v>2346</v>
      </c>
      <c r="D14" s="823" t="s">
        <v>3941</v>
      </c>
      <c r="E14" s="824" t="s">
        <v>2356</v>
      </c>
      <c r="F14" s="822" t="s">
        <v>2343</v>
      </c>
      <c r="G14" s="822" t="s">
        <v>2466</v>
      </c>
      <c r="H14" s="822" t="s">
        <v>329</v>
      </c>
      <c r="I14" s="822" t="s">
        <v>2467</v>
      </c>
      <c r="J14" s="822" t="s">
        <v>2468</v>
      </c>
      <c r="K14" s="822" t="s">
        <v>2469</v>
      </c>
      <c r="L14" s="825">
        <v>552.64</v>
      </c>
      <c r="M14" s="825">
        <v>2763.2</v>
      </c>
      <c r="N14" s="822">
        <v>5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7</v>
      </c>
      <c r="B15" s="822" t="s">
        <v>2342</v>
      </c>
      <c r="C15" s="822" t="s">
        <v>2346</v>
      </c>
      <c r="D15" s="823" t="s">
        <v>3941</v>
      </c>
      <c r="E15" s="824" t="s">
        <v>2356</v>
      </c>
      <c r="F15" s="822" t="s">
        <v>2343</v>
      </c>
      <c r="G15" s="822" t="s">
        <v>2466</v>
      </c>
      <c r="H15" s="822" t="s">
        <v>329</v>
      </c>
      <c r="I15" s="822" t="s">
        <v>2470</v>
      </c>
      <c r="J15" s="822" t="s">
        <v>2468</v>
      </c>
      <c r="K15" s="822" t="s">
        <v>2471</v>
      </c>
      <c r="L15" s="825">
        <v>355.79</v>
      </c>
      <c r="M15" s="825">
        <v>1778.95</v>
      </c>
      <c r="N15" s="822">
        <v>5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7</v>
      </c>
      <c r="B16" s="822" t="s">
        <v>2342</v>
      </c>
      <c r="C16" s="822" t="s">
        <v>2346</v>
      </c>
      <c r="D16" s="823" t="s">
        <v>3941</v>
      </c>
      <c r="E16" s="824" t="s">
        <v>2356</v>
      </c>
      <c r="F16" s="822" t="s">
        <v>2343</v>
      </c>
      <c r="G16" s="822" t="s">
        <v>2466</v>
      </c>
      <c r="H16" s="822" t="s">
        <v>329</v>
      </c>
      <c r="I16" s="822" t="s">
        <v>2472</v>
      </c>
      <c r="J16" s="822" t="s">
        <v>2473</v>
      </c>
      <c r="K16" s="822" t="s">
        <v>2474</v>
      </c>
      <c r="L16" s="825">
        <v>0</v>
      </c>
      <c r="M16" s="825">
        <v>0</v>
      </c>
      <c r="N16" s="822">
        <v>1</v>
      </c>
      <c r="O16" s="826">
        <v>1</v>
      </c>
      <c r="P16" s="825">
        <v>0</v>
      </c>
      <c r="Q16" s="827"/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7</v>
      </c>
      <c r="B17" s="822" t="s">
        <v>2342</v>
      </c>
      <c r="C17" s="822" t="s">
        <v>2346</v>
      </c>
      <c r="D17" s="823" t="s">
        <v>3941</v>
      </c>
      <c r="E17" s="824" t="s">
        <v>2356</v>
      </c>
      <c r="F17" s="822" t="s">
        <v>2343</v>
      </c>
      <c r="G17" s="822" t="s">
        <v>2475</v>
      </c>
      <c r="H17" s="822" t="s">
        <v>656</v>
      </c>
      <c r="I17" s="822" t="s">
        <v>1924</v>
      </c>
      <c r="J17" s="822" t="s">
        <v>866</v>
      </c>
      <c r="K17" s="822" t="s">
        <v>1925</v>
      </c>
      <c r="L17" s="825">
        <v>48.89</v>
      </c>
      <c r="M17" s="825">
        <v>48.89</v>
      </c>
      <c r="N17" s="822">
        <v>1</v>
      </c>
      <c r="O17" s="826">
        <v>0.5</v>
      </c>
      <c r="P17" s="825">
        <v>48.89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7</v>
      </c>
      <c r="B18" s="822" t="s">
        <v>2342</v>
      </c>
      <c r="C18" s="822" t="s">
        <v>2346</v>
      </c>
      <c r="D18" s="823" t="s">
        <v>3941</v>
      </c>
      <c r="E18" s="824" t="s">
        <v>2356</v>
      </c>
      <c r="F18" s="822" t="s">
        <v>2343</v>
      </c>
      <c r="G18" s="822" t="s">
        <v>2476</v>
      </c>
      <c r="H18" s="822" t="s">
        <v>329</v>
      </c>
      <c r="I18" s="822" t="s">
        <v>2477</v>
      </c>
      <c r="J18" s="822" t="s">
        <v>2478</v>
      </c>
      <c r="K18" s="822" t="s">
        <v>2479</v>
      </c>
      <c r="L18" s="825">
        <v>57.85</v>
      </c>
      <c r="M18" s="825">
        <v>57.85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7</v>
      </c>
      <c r="B19" s="822" t="s">
        <v>2342</v>
      </c>
      <c r="C19" s="822" t="s">
        <v>2346</v>
      </c>
      <c r="D19" s="823" t="s">
        <v>3941</v>
      </c>
      <c r="E19" s="824" t="s">
        <v>2356</v>
      </c>
      <c r="F19" s="822" t="s">
        <v>2343</v>
      </c>
      <c r="G19" s="822" t="s">
        <v>2480</v>
      </c>
      <c r="H19" s="822" t="s">
        <v>656</v>
      </c>
      <c r="I19" s="822" t="s">
        <v>2481</v>
      </c>
      <c r="J19" s="822" t="s">
        <v>2482</v>
      </c>
      <c r="K19" s="822" t="s">
        <v>2483</v>
      </c>
      <c r="L19" s="825">
        <v>416.24</v>
      </c>
      <c r="M19" s="825">
        <v>416.24</v>
      </c>
      <c r="N19" s="822">
        <v>1</v>
      </c>
      <c r="O19" s="826">
        <v>0.5</v>
      </c>
      <c r="P19" s="825">
        <v>416.24</v>
      </c>
      <c r="Q19" s="827">
        <v>1</v>
      </c>
      <c r="R19" s="822">
        <v>1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7</v>
      </c>
      <c r="B20" s="822" t="s">
        <v>2342</v>
      </c>
      <c r="C20" s="822" t="s">
        <v>2346</v>
      </c>
      <c r="D20" s="823" t="s">
        <v>3941</v>
      </c>
      <c r="E20" s="824" t="s">
        <v>2356</v>
      </c>
      <c r="F20" s="822" t="s">
        <v>2343</v>
      </c>
      <c r="G20" s="822" t="s">
        <v>2484</v>
      </c>
      <c r="H20" s="822" t="s">
        <v>329</v>
      </c>
      <c r="I20" s="822" t="s">
        <v>2485</v>
      </c>
      <c r="J20" s="822" t="s">
        <v>2486</v>
      </c>
      <c r="K20" s="822" t="s">
        <v>2487</v>
      </c>
      <c r="L20" s="825">
        <v>2620.2600000000002</v>
      </c>
      <c r="M20" s="825">
        <v>23582.340000000004</v>
      </c>
      <c r="N20" s="822">
        <v>9</v>
      </c>
      <c r="O20" s="826">
        <v>2</v>
      </c>
      <c r="P20" s="825">
        <v>7860.7800000000007</v>
      </c>
      <c r="Q20" s="827">
        <v>0.33333333333333331</v>
      </c>
      <c r="R20" s="822">
        <v>3</v>
      </c>
      <c r="S20" s="827">
        <v>0.33333333333333331</v>
      </c>
      <c r="T20" s="826">
        <v>1</v>
      </c>
      <c r="U20" s="828">
        <v>0.5</v>
      </c>
    </row>
    <row r="21" spans="1:21" ht="14.45" customHeight="1" x14ac:dyDescent="0.2">
      <c r="A21" s="821">
        <v>7</v>
      </c>
      <c r="B21" s="822" t="s">
        <v>2342</v>
      </c>
      <c r="C21" s="822" t="s">
        <v>2346</v>
      </c>
      <c r="D21" s="823" t="s">
        <v>3941</v>
      </c>
      <c r="E21" s="824" t="s">
        <v>2364</v>
      </c>
      <c r="F21" s="822" t="s">
        <v>2343</v>
      </c>
      <c r="G21" s="822" t="s">
        <v>2488</v>
      </c>
      <c r="H21" s="822" t="s">
        <v>656</v>
      </c>
      <c r="I21" s="822" t="s">
        <v>2037</v>
      </c>
      <c r="J21" s="822" t="s">
        <v>2038</v>
      </c>
      <c r="K21" s="822" t="s">
        <v>755</v>
      </c>
      <c r="L21" s="825">
        <v>130.51</v>
      </c>
      <c r="M21" s="825">
        <v>391.53</v>
      </c>
      <c r="N21" s="822">
        <v>3</v>
      </c>
      <c r="O21" s="826">
        <v>0.5</v>
      </c>
      <c r="P21" s="825">
        <v>391.53</v>
      </c>
      <c r="Q21" s="827">
        <v>1</v>
      </c>
      <c r="R21" s="822">
        <v>3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7</v>
      </c>
      <c r="B22" s="822" t="s">
        <v>2342</v>
      </c>
      <c r="C22" s="822" t="s">
        <v>2346</v>
      </c>
      <c r="D22" s="823" t="s">
        <v>3941</v>
      </c>
      <c r="E22" s="824" t="s">
        <v>2364</v>
      </c>
      <c r="F22" s="822" t="s">
        <v>2343</v>
      </c>
      <c r="G22" s="822" t="s">
        <v>2489</v>
      </c>
      <c r="H22" s="822" t="s">
        <v>329</v>
      </c>
      <c r="I22" s="822" t="s">
        <v>2490</v>
      </c>
      <c r="J22" s="822" t="s">
        <v>2491</v>
      </c>
      <c r="K22" s="822" t="s">
        <v>2492</v>
      </c>
      <c r="L22" s="825">
        <v>314.11</v>
      </c>
      <c r="M22" s="825">
        <v>314.11</v>
      </c>
      <c r="N22" s="822">
        <v>1</v>
      </c>
      <c r="O22" s="826">
        <v>0.5</v>
      </c>
      <c r="P22" s="825">
        <v>314.11</v>
      </c>
      <c r="Q22" s="827">
        <v>1</v>
      </c>
      <c r="R22" s="822">
        <v>1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7</v>
      </c>
      <c r="B23" s="822" t="s">
        <v>2342</v>
      </c>
      <c r="C23" s="822" t="s">
        <v>2346</v>
      </c>
      <c r="D23" s="823" t="s">
        <v>3941</v>
      </c>
      <c r="E23" s="824" t="s">
        <v>2364</v>
      </c>
      <c r="F23" s="822" t="s">
        <v>2343</v>
      </c>
      <c r="G23" s="822" t="s">
        <v>2438</v>
      </c>
      <c r="H23" s="822" t="s">
        <v>656</v>
      </c>
      <c r="I23" s="822" t="s">
        <v>2439</v>
      </c>
      <c r="J23" s="822" t="s">
        <v>2440</v>
      </c>
      <c r="K23" s="822" t="s">
        <v>2441</v>
      </c>
      <c r="L23" s="825">
        <v>505.86</v>
      </c>
      <c r="M23" s="825">
        <v>3035.16</v>
      </c>
      <c r="N23" s="822">
        <v>6</v>
      </c>
      <c r="O23" s="826">
        <v>1</v>
      </c>
      <c r="P23" s="825">
        <v>3035.16</v>
      </c>
      <c r="Q23" s="827">
        <v>1</v>
      </c>
      <c r="R23" s="822">
        <v>6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7</v>
      </c>
      <c r="B24" s="822" t="s">
        <v>2342</v>
      </c>
      <c r="C24" s="822" t="s">
        <v>2346</v>
      </c>
      <c r="D24" s="823" t="s">
        <v>3941</v>
      </c>
      <c r="E24" s="824" t="s">
        <v>2364</v>
      </c>
      <c r="F24" s="822" t="s">
        <v>2343</v>
      </c>
      <c r="G24" s="822" t="s">
        <v>2493</v>
      </c>
      <c r="H24" s="822" t="s">
        <v>329</v>
      </c>
      <c r="I24" s="822" t="s">
        <v>2494</v>
      </c>
      <c r="J24" s="822" t="s">
        <v>2495</v>
      </c>
      <c r="K24" s="822" t="s">
        <v>705</v>
      </c>
      <c r="L24" s="825">
        <v>213.49</v>
      </c>
      <c r="M24" s="825">
        <v>213.49</v>
      </c>
      <c r="N24" s="822">
        <v>1</v>
      </c>
      <c r="O24" s="826">
        <v>1</v>
      </c>
      <c r="P24" s="825">
        <v>213.49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7</v>
      </c>
      <c r="B25" s="822" t="s">
        <v>2342</v>
      </c>
      <c r="C25" s="822" t="s">
        <v>2346</v>
      </c>
      <c r="D25" s="823" t="s">
        <v>3941</v>
      </c>
      <c r="E25" s="824" t="s">
        <v>2364</v>
      </c>
      <c r="F25" s="822" t="s">
        <v>2343</v>
      </c>
      <c r="G25" s="822" t="s">
        <v>2496</v>
      </c>
      <c r="H25" s="822" t="s">
        <v>329</v>
      </c>
      <c r="I25" s="822" t="s">
        <v>2497</v>
      </c>
      <c r="J25" s="822" t="s">
        <v>2498</v>
      </c>
      <c r="K25" s="822" t="s">
        <v>987</v>
      </c>
      <c r="L25" s="825">
        <v>236.03</v>
      </c>
      <c r="M25" s="825">
        <v>236.03</v>
      </c>
      <c r="N25" s="822">
        <v>1</v>
      </c>
      <c r="O25" s="826">
        <v>0.5</v>
      </c>
      <c r="P25" s="825">
        <v>236.03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7</v>
      </c>
      <c r="B26" s="822" t="s">
        <v>2342</v>
      </c>
      <c r="C26" s="822" t="s">
        <v>2346</v>
      </c>
      <c r="D26" s="823" t="s">
        <v>3941</v>
      </c>
      <c r="E26" s="824" t="s">
        <v>2364</v>
      </c>
      <c r="F26" s="822" t="s">
        <v>2343</v>
      </c>
      <c r="G26" s="822" t="s">
        <v>2499</v>
      </c>
      <c r="H26" s="822" t="s">
        <v>329</v>
      </c>
      <c r="I26" s="822" t="s">
        <v>2500</v>
      </c>
      <c r="J26" s="822" t="s">
        <v>2501</v>
      </c>
      <c r="K26" s="822" t="s">
        <v>2502</v>
      </c>
      <c r="L26" s="825">
        <v>93.98</v>
      </c>
      <c r="M26" s="825">
        <v>93.98</v>
      </c>
      <c r="N26" s="822">
        <v>1</v>
      </c>
      <c r="O26" s="826">
        <v>1</v>
      </c>
      <c r="P26" s="825">
        <v>93.98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7</v>
      </c>
      <c r="B27" s="822" t="s">
        <v>2342</v>
      </c>
      <c r="C27" s="822" t="s">
        <v>2346</v>
      </c>
      <c r="D27" s="823" t="s">
        <v>3941</v>
      </c>
      <c r="E27" s="824" t="s">
        <v>2364</v>
      </c>
      <c r="F27" s="822" t="s">
        <v>2343</v>
      </c>
      <c r="G27" s="822" t="s">
        <v>2454</v>
      </c>
      <c r="H27" s="822" t="s">
        <v>656</v>
      </c>
      <c r="I27" s="822" t="s">
        <v>2194</v>
      </c>
      <c r="J27" s="822" t="s">
        <v>2195</v>
      </c>
      <c r="K27" s="822" t="s">
        <v>2196</v>
      </c>
      <c r="L27" s="825">
        <v>975.59</v>
      </c>
      <c r="M27" s="825">
        <v>5853.54</v>
      </c>
      <c r="N27" s="822">
        <v>6</v>
      </c>
      <c r="O27" s="826">
        <v>1</v>
      </c>
      <c r="P27" s="825">
        <v>5853.54</v>
      </c>
      <c r="Q27" s="827">
        <v>1</v>
      </c>
      <c r="R27" s="822">
        <v>6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7</v>
      </c>
      <c r="B28" s="822" t="s">
        <v>2342</v>
      </c>
      <c r="C28" s="822" t="s">
        <v>2346</v>
      </c>
      <c r="D28" s="823" t="s">
        <v>3941</v>
      </c>
      <c r="E28" s="824" t="s">
        <v>2364</v>
      </c>
      <c r="F28" s="822" t="s">
        <v>2343</v>
      </c>
      <c r="G28" s="822" t="s">
        <v>2454</v>
      </c>
      <c r="H28" s="822" t="s">
        <v>656</v>
      </c>
      <c r="I28" s="822" t="s">
        <v>2503</v>
      </c>
      <c r="J28" s="822" t="s">
        <v>2456</v>
      </c>
      <c r="K28" s="822" t="s">
        <v>2504</v>
      </c>
      <c r="L28" s="825">
        <v>650.4</v>
      </c>
      <c r="M28" s="825">
        <v>3902.3999999999996</v>
      </c>
      <c r="N28" s="822">
        <v>6</v>
      </c>
      <c r="O28" s="826">
        <v>1</v>
      </c>
      <c r="P28" s="825">
        <v>3902.3999999999996</v>
      </c>
      <c r="Q28" s="827">
        <v>1</v>
      </c>
      <c r="R28" s="822">
        <v>6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7</v>
      </c>
      <c r="B29" s="822" t="s">
        <v>2342</v>
      </c>
      <c r="C29" s="822" t="s">
        <v>2346</v>
      </c>
      <c r="D29" s="823" t="s">
        <v>3941</v>
      </c>
      <c r="E29" s="824" t="s">
        <v>2364</v>
      </c>
      <c r="F29" s="822" t="s">
        <v>2343</v>
      </c>
      <c r="G29" s="822" t="s">
        <v>2454</v>
      </c>
      <c r="H29" s="822" t="s">
        <v>656</v>
      </c>
      <c r="I29" s="822" t="s">
        <v>2505</v>
      </c>
      <c r="J29" s="822" t="s">
        <v>2456</v>
      </c>
      <c r="K29" s="822" t="s">
        <v>2506</v>
      </c>
      <c r="L29" s="825">
        <v>162.61000000000001</v>
      </c>
      <c r="M29" s="825">
        <v>975.66000000000008</v>
      </c>
      <c r="N29" s="822">
        <v>6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7</v>
      </c>
      <c r="B30" s="822" t="s">
        <v>2342</v>
      </c>
      <c r="C30" s="822" t="s">
        <v>2346</v>
      </c>
      <c r="D30" s="823" t="s">
        <v>3941</v>
      </c>
      <c r="E30" s="824" t="s">
        <v>2364</v>
      </c>
      <c r="F30" s="822" t="s">
        <v>2343</v>
      </c>
      <c r="G30" s="822" t="s">
        <v>2507</v>
      </c>
      <c r="H30" s="822" t="s">
        <v>329</v>
      </c>
      <c r="I30" s="822" t="s">
        <v>2508</v>
      </c>
      <c r="J30" s="822" t="s">
        <v>2509</v>
      </c>
      <c r="K30" s="822" t="s">
        <v>2510</v>
      </c>
      <c r="L30" s="825">
        <v>1019.46</v>
      </c>
      <c r="M30" s="825">
        <v>3058.38</v>
      </c>
      <c r="N30" s="822">
        <v>3</v>
      </c>
      <c r="O30" s="826">
        <v>1</v>
      </c>
      <c r="P30" s="825">
        <v>3058.38</v>
      </c>
      <c r="Q30" s="827">
        <v>1</v>
      </c>
      <c r="R30" s="822">
        <v>3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7</v>
      </c>
      <c r="B31" s="822" t="s">
        <v>2342</v>
      </c>
      <c r="C31" s="822" t="s">
        <v>2346</v>
      </c>
      <c r="D31" s="823" t="s">
        <v>3941</v>
      </c>
      <c r="E31" s="824" t="s">
        <v>2364</v>
      </c>
      <c r="F31" s="822" t="s">
        <v>2343</v>
      </c>
      <c r="G31" s="822" t="s">
        <v>2507</v>
      </c>
      <c r="H31" s="822" t="s">
        <v>329</v>
      </c>
      <c r="I31" s="822" t="s">
        <v>2511</v>
      </c>
      <c r="J31" s="822" t="s">
        <v>2509</v>
      </c>
      <c r="K31" s="822" t="s">
        <v>2512</v>
      </c>
      <c r="L31" s="825">
        <v>2038.93</v>
      </c>
      <c r="M31" s="825">
        <v>6116.79</v>
      </c>
      <c r="N31" s="822">
        <v>3</v>
      </c>
      <c r="O31" s="826">
        <v>1</v>
      </c>
      <c r="P31" s="825">
        <v>6116.79</v>
      </c>
      <c r="Q31" s="827">
        <v>1</v>
      </c>
      <c r="R31" s="822">
        <v>3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7</v>
      </c>
      <c r="B32" s="822" t="s">
        <v>2342</v>
      </c>
      <c r="C32" s="822" t="s">
        <v>2346</v>
      </c>
      <c r="D32" s="823" t="s">
        <v>3941</v>
      </c>
      <c r="E32" s="824" t="s">
        <v>2364</v>
      </c>
      <c r="F32" s="822" t="s">
        <v>2343</v>
      </c>
      <c r="G32" s="822" t="s">
        <v>2513</v>
      </c>
      <c r="H32" s="822" t="s">
        <v>329</v>
      </c>
      <c r="I32" s="822" t="s">
        <v>2514</v>
      </c>
      <c r="J32" s="822" t="s">
        <v>763</v>
      </c>
      <c r="K32" s="822" t="s">
        <v>2515</v>
      </c>
      <c r="L32" s="825">
        <v>144.19</v>
      </c>
      <c r="M32" s="825">
        <v>144.19</v>
      </c>
      <c r="N32" s="822">
        <v>1</v>
      </c>
      <c r="O32" s="826">
        <v>0.5</v>
      </c>
      <c r="P32" s="825">
        <v>144.19</v>
      </c>
      <c r="Q32" s="827">
        <v>1</v>
      </c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7</v>
      </c>
      <c r="B33" s="822" t="s">
        <v>2342</v>
      </c>
      <c r="C33" s="822" t="s">
        <v>2346</v>
      </c>
      <c r="D33" s="823" t="s">
        <v>3941</v>
      </c>
      <c r="E33" s="824" t="s">
        <v>2364</v>
      </c>
      <c r="F33" s="822" t="s">
        <v>2343</v>
      </c>
      <c r="G33" s="822" t="s">
        <v>2516</v>
      </c>
      <c r="H33" s="822" t="s">
        <v>329</v>
      </c>
      <c r="I33" s="822" t="s">
        <v>2517</v>
      </c>
      <c r="J33" s="822" t="s">
        <v>2518</v>
      </c>
      <c r="K33" s="822" t="s">
        <v>2519</v>
      </c>
      <c r="L33" s="825">
        <v>78.48</v>
      </c>
      <c r="M33" s="825">
        <v>78.48</v>
      </c>
      <c r="N33" s="822">
        <v>1</v>
      </c>
      <c r="O33" s="826">
        <v>0.5</v>
      </c>
      <c r="P33" s="825">
        <v>78.48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7</v>
      </c>
      <c r="B34" s="822" t="s">
        <v>2342</v>
      </c>
      <c r="C34" s="822" t="s">
        <v>2346</v>
      </c>
      <c r="D34" s="823" t="s">
        <v>3941</v>
      </c>
      <c r="E34" s="824" t="s">
        <v>2364</v>
      </c>
      <c r="F34" s="822" t="s">
        <v>2343</v>
      </c>
      <c r="G34" s="822" t="s">
        <v>2520</v>
      </c>
      <c r="H34" s="822" t="s">
        <v>329</v>
      </c>
      <c r="I34" s="822" t="s">
        <v>2521</v>
      </c>
      <c r="J34" s="822" t="s">
        <v>2522</v>
      </c>
      <c r="K34" s="822" t="s">
        <v>2523</v>
      </c>
      <c r="L34" s="825">
        <v>31.65</v>
      </c>
      <c r="M34" s="825">
        <v>63.3</v>
      </c>
      <c r="N34" s="822">
        <v>2</v>
      </c>
      <c r="O34" s="826">
        <v>1</v>
      </c>
      <c r="P34" s="825">
        <v>63.3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7</v>
      </c>
      <c r="B35" s="822" t="s">
        <v>2342</v>
      </c>
      <c r="C35" s="822" t="s">
        <v>2346</v>
      </c>
      <c r="D35" s="823" t="s">
        <v>3941</v>
      </c>
      <c r="E35" s="824" t="s">
        <v>2364</v>
      </c>
      <c r="F35" s="822" t="s">
        <v>2343</v>
      </c>
      <c r="G35" s="822" t="s">
        <v>2524</v>
      </c>
      <c r="H35" s="822" t="s">
        <v>329</v>
      </c>
      <c r="I35" s="822" t="s">
        <v>2525</v>
      </c>
      <c r="J35" s="822" t="s">
        <v>2526</v>
      </c>
      <c r="K35" s="822" t="s">
        <v>803</v>
      </c>
      <c r="L35" s="825">
        <v>208.18</v>
      </c>
      <c r="M35" s="825">
        <v>208.18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7</v>
      </c>
      <c r="B36" s="822" t="s">
        <v>2342</v>
      </c>
      <c r="C36" s="822" t="s">
        <v>2346</v>
      </c>
      <c r="D36" s="823" t="s">
        <v>3941</v>
      </c>
      <c r="E36" s="824" t="s">
        <v>2364</v>
      </c>
      <c r="F36" s="822" t="s">
        <v>2343</v>
      </c>
      <c r="G36" s="822" t="s">
        <v>2527</v>
      </c>
      <c r="H36" s="822" t="s">
        <v>656</v>
      </c>
      <c r="I36" s="822" t="s">
        <v>1947</v>
      </c>
      <c r="J36" s="822" t="s">
        <v>990</v>
      </c>
      <c r="K36" s="822" t="s">
        <v>1948</v>
      </c>
      <c r="L36" s="825">
        <v>368.16</v>
      </c>
      <c r="M36" s="825">
        <v>368.16</v>
      </c>
      <c r="N36" s="822">
        <v>1</v>
      </c>
      <c r="O36" s="826">
        <v>0.5</v>
      </c>
      <c r="P36" s="825">
        <v>368.16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7</v>
      </c>
      <c r="B37" s="822" t="s">
        <v>2342</v>
      </c>
      <c r="C37" s="822" t="s">
        <v>2346</v>
      </c>
      <c r="D37" s="823" t="s">
        <v>3941</v>
      </c>
      <c r="E37" s="824" t="s">
        <v>2364</v>
      </c>
      <c r="F37" s="822" t="s">
        <v>2343</v>
      </c>
      <c r="G37" s="822" t="s">
        <v>2527</v>
      </c>
      <c r="H37" s="822" t="s">
        <v>656</v>
      </c>
      <c r="I37" s="822" t="s">
        <v>1949</v>
      </c>
      <c r="J37" s="822" t="s">
        <v>990</v>
      </c>
      <c r="K37" s="822" t="s">
        <v>1950</v>
      </c>
      <c r="L37" s="825">
        <v>736.33</v>
      </c>
      <c r="M37" s="825">
        <v>736.33</v>
      </c>
      <c r="N37" s="822">
        <v>1</v>
      </c>
      <c r="O37" s="826">
        <v>1</v>
      </c>
      <c r="P37" s="825">
        <v>736.33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7</v>
      </c>
      <c r="B38" s="822" t="s">
        <v>2342</v>
      </c>
      <c r="C38" s="822" t="s">
        <v>2346</v>
      </c>
      <c r="D38" s="823" t="s">
        <v>3941</v>
      </c>
      <c r="E38" s="824" t="s">
        <v>2364</v>
      </c>
      <c r="F38" s="822" t="s">
        <v>2343</v>
      </c>
      <c r="G38" s="822" t="s">
        <v>2466</v>
      </c>
      <c r="H38" s="822" t="s">
        <v>329</v>
      </c>
      <c r="I38" s="822" t="s">
        <v>2528</v>
      </c>
      <c r="J38" s="822" t="s">
        <v>2468</v>
      </c>
      <c r="K38" s="822" t="s">
        <v>2529</v>
      </c>
      <c r="L38" s="825">
        <v>2038.93</v>
      </c>
      <c r="M38" s="825">
        <v>10194.65</v>
      </c>
      <c r="N38" s="822">
        <v>5</v>
      </c>
      <c r="O38" s="826">
        <v>1</v>
      </c>
      <c r="P38" s="825">
        <v>10194.65</v>
      </c>
      <c r="Q38" s="827">
        <v>1</v>
      </c>
      <c r="R38" s="822">
        <v>5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7</v>
      </c>
      <c r="B39" s="822" t="s">
        <v>2342</v>
      </c>
      <c r="C39" s="822" t="s">
        <v>2346</v>
      </c>
      <c r="D39" s="823" t="s">
        <v>3941</v>
      </c>
      <c r="E39" s="824" t="s">
        <v>2364</v>
      </c>
      <c r="F39" s="822" t="s">
        <v>2343</v>
      </c>
      <c r="G39" s="822" t="s">
        <v>2466</v>
      </c>
      <c r="H39" s="822" t="s">
        <v>329</v>
      </c>
      <c r="I39" s="822" t="s">
        <v>2530</v>
      </c>
      <c r="J39" s="822" t="s">
        <v>2468</v>
      </c>
      <c r="K39" s="822" t="s">
        <v>2531</v>
      </c>
      <c r="L39" s="825">
        <v>1019.46</v>
      </c>
      <c r="M39" s="825">
        <v>2038.92</v>
      </c>
      <c r="N39" s="822">
        <v>2</v>
      </c>
      <c r="O39" s="826">
        <v>1</v>
      </c>
      <c r="P39" s="825">
        <v>2038.92</v>
      </c>
      <c r="Q39" s="827">
        <v>1</v>
      </c>
      <c r="R39" s="822">
        <v>2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7</v>
      </c>
      <c r="B40" s="822" t="s">
        <v>2342</v>
      </c>
      <c r="C40" s="822" t="s">
        <v>2346</v>
      </c>
      <c r="D40" s="823" t="s">
        <v>3941</v>
      </c>
      <c r="E40" s="824" t="s">
        <v>2364</v>
      </c>
      <c r="F40" s="822" t="s">
        <v>2343</v>
      </c>
      <c r="G40" s="822" t="s">
        <v>2466</v>
      </c>
      <c r="H40" s="822" t="s">
        <v>656</v>
      </c>
      <c r="I40" s="822" t="s">
        <v>2532</v>
      </c>
      <c r="J40" s="822" t="s">
        <v>2533</v>
      </c>
      <c r="K40" s="822" t="s">
        <v>2471</v>
      </c>
      <c r="L40" s="825">
        <v>355.79</v>
      </c>
      <c r="M40" s="825">
        <v>1067.3700000000001</v>
      </c>
      <c r="N40" s="822">
        <v>3</v>
      </c>
      <c r="O40" s="826">
        <v>1</v>
      </c>
      <c r="P40" s="825">
        <v>1067.3700000000001</v>
      </c>
      <c r="Q40" s="827">
        <v>1</v>
      </c>
      <c r="R40" s="822">
        <v>3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7</v>
      </c>
      <c r="B41" s="822" t="s">
        <v>2342</v>
      </c>
      <c r="C41" s="822" t="s">
        <v>2346</v>
      </c>
      <c r="D41" s="823" t="s">
        <v>3941</v>
      </c>
      <c r="E41" s="824" t="s">
        <v>2364</v>
      </c>
      <c r="F41" s="822" t="s">
        <v>2343</v>
      </c>
      <c r="G41" s="822" t="s">
        <v>2534</v>
      </c>
      <c r="H41" s="822" t="s">
        <v>656</v>
      </c>
      <c r="I41" s="822" t="s">
        <v>2535</v>
      </c>
      <c r="J41" s="822" t="s">
        <v>1302</v>
      </c>
      <c r="K41" s="822" t="s">
        <v>2536</v>
      </c>
      <c r="L41" s="825">
        <v>206.78</v>
      </c>
      <c r="M41" s="825">
        <v>206.78</v>
      </c>
      <c r="N41" s="822">
        <v>1</v>
      </c>
      <c r="O41" s="826">
        <v>0.5</v>
      </c>
      <c r="P41" s="825">
        <v>206.78</v>
      </c>
      <c r="Q41" s="827">
        <v>1</v>
      </c>
      <c r="R41" s="822">
        <v>1</v>
      </c>
      <c r="S41" s="827">
        <v>1</v>
      </c>
      <c r="T41" s="826">
        <v>0.5</v>
      </c>
      <c r="U41" s="828">
        <v>1</v>
      </c>
    </row>
    <row r="42" spans="1:21" ht="14.45" customHeight="1" x14ac:dyDescent="0.2">
      <c r="A42" s="821">
        <v>7</v>
      </c>
      <c r="B42" s="822" t="s">
        <v>2342</v>
      </c>
      <c r="C42" s="822" t="s">
        <v>2346</v>
      </c>
      <c r="D42" s="823" t="s">
        <v>3941</v>
      </c>
      <c r="E42" s="824" t="s">
        <v>2364</v>
      </c>
      <c r="F42" s="822" t="s">
        <v>2343</v>
      </c>
      <c r="G42" s="822" t="s">
        <v>2537</v>
      </c>
      <c r="H42" s="822" t="s">
        <v>329</v>
      </c>
      <c r="I42" s="822" t="s">
        <v>2538</v>
      </c>
      <c r="J42" s="822" t="s">
        <v>2539</v>
      </c>
      <c r="K42" s="822" t="s">
        <v>2540</v>
      </c>
      <c r="L42" s="825">
        <v>552.64</v>
      </c>
      <c r="M42" s="825">
        <v>3315.84</v>
      </c>
      <c r="N42" s="822">
        <v>6</v>
      </c>
      <c r="O42" s="826">
        <v>2</v>
      </c>
      <c r="P42" s="825">
        <v>1657.92</v>
      </c>
      <c r="Q42" s="827">
        <v>0.5</v>
      </c>
      <c r="R42" s="822">
        <v>3</v>
      </c>
      <c r="S42" s="827">
        <v>0.5</v>
      </c>
      <c r="T42" s="826">
        <v>1</v>
      </c>
      <c r="U42" s="828">
        <v>0.5</v>
      </c>
    </row>
    <row r="43" spans="1:21" ht="14.45" customHeight="1" x14ac:dyDescent="0.2">
      <c r="A43" s="821">
        <v>7</v>
      </c>
      <c r="B43" s="822" t="s">
        <v>2342</v>
      </c>
      <c r="C43" s="822" t="s">
        <v>2346</v>
      </c>
      <c r="D43" s="823" t="s">
        <v>3941</v>
      </c>
      <c r="E43" s="824" t="s">
        <v>2364</v>
      </c>
      <c r="F43" s="822" t="s">
        <v>2343</v>
      </c>
      <c r="G43" s="822" t="s">
        <v>2537</v>
      </c>
      <c r="H43" s="822" t="s">
        <v>329</v>
      </c>
      <c r="I43" s="822" t="s">
        <v>2541</v>
      </c>
      <c r="J43" s="822" t="s">
        <v>2539</v>
      </c>
      <c r="K43" s="822" t="s">
        <v>2542</v>
      </c>
      <c r="L43" s="825">
        <v>1019.46</v>
      </c>
      <c r="M43" s="825">
        <v>3058.38</v>
      </c>
      <c r="N43" s="822">
        <v>3</v>
      </c>
      <c r="O43" s="826">
        <v>1</v>
      </c>
      <c r="P43" s="825">
        <v>3058.38</v>
      </c>
      <c r="Q43" s="827">
        <v>1</v>
      </c>
      <c r="R43" s="822">
        <v>3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7</v>
      </c>
      <c r="B44" s="822" t="s">
        <v>2342</v>
      </c>
      <c r="C44" s="822" t="s">
        <v>2346</v>
      </c>
      <c r="D44" s="823" t="s">
        <v>3941</v>
      </c>
      <c r="E44" s="824" t="s">
        <v>2364</v>
      </c>
      <c r="F44" s="822" t="s">
        <v>2343</v>
      </c>
      <c r="G44" s="822" t="s">
        <v>2537</v>
      </c>
      <c r="H44" s="822" t="s">
        <v>329</v>
      </c>
      <c r="I44" s="822" t="s">
        <v>2543</v>
      </c>
      <c r="J44" s="822" t="s">
        <v>2539</v>
      </c>
      <c r="K44" s="822" t="s">
        <v>2544</v>
      </c>
      <c r="L44" s="825">
        <v>764.6</v>
      </c>
      <c r="M44" s="825">
        <v>4587.6000000000004</v>
      </c>
      <c r="N44" s="822">
        <v>6</v>
      </c>
      <c r="O44" s="826">
        <v>2</v>
      </c>
      <c r="P44" s="825">
        <v>3058.4</v>
      </c>
      <c r="Q44" s="827">
        <v>0.66666666666666663</v>
      </c>
      <c r="R44" s="822">
        <v>4</v>
      </c>
      <c r="S44" s="827">
        <v>0.66666666666666663</v>
      </c>
      <c r="T44" s="826">
        <v>1</v>
      </c>
      <c r="U44" s="828">
        <v>0.5</v>
      </c>
    </row>
    <row r="45" spans="1:21" ht="14.45" customHeight="1" x14ac:dyDescent="0.2">
      <c r="A45" s="821">
        <v>7</v>
      </c>
      <c r="B45" s="822" t="s">
        <v>2342</v>
      </c>
      <c r="C45" s="822" t="s">
        <v>2346</v>
      </c>
      <c r="D45" s="823" t="s">
        <v>3941</v>
      </c>
      <c r="E45" s="824" t="s">
        <v>2364</v>
      </c>
      <c r="F45" s="822" t="s">
        <v>2343</v>
      </c>
      <c r="G45" s="822" t="s">
        <v>2537</v>
      </c>
      <c r="H45" s="822" t="s">
        <v>329</v>
      </c>
      <c r="I45" s="822" t="s">
        <v>2545</v>
      </c>
      <c r="J45" s="822" t="s">
        <v>2546</v>
      </c>
      <c r="K45" s="822" t="s">
        <v>2547</v>
      </c>
      <c r="L45" s="825">
        <v>127.43</v>
      </c>
      <c r="M45" s="825">
        <v>382.29</v>
      </c>
      <c r="N45" s="822">
        <v>3</v>
      </c>
      <c r="O45" s="826">
        <v>1</v>
      </c>
      <c r="P45" s="825">
        <v>382.29</v>
      </c>
      <c r="Q45" s="827">
        <v>1</v>
      </c>
      <c r="R45" s="822">
        <v>3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7</v>
      </c>
      <c r="B46" s="822" t="s">
        <v>2342</v>
      </c>
      <c r="C46" s="822" t="s">
        <v>2346</v>
      </c>
      <c r="D46" s="823" t="s">
        <v>3941</v>
      </c>
      <c r="E46" s="824" t="s">
        <v>2364</v>
      </c>
      <c r="F46" s="822" t="s">
        <v>2343</v>
      </c>
      <c r="G46" s="822" t="s">
        <v>2548</v>
      </c>
      <c r="H46" s="822" t="s">
        <v>656</v>
      </c>
      <c r="I46" s="822" t="s">
        <v>2549</v>
      </c>
      <c r="J46" s="822" t="s">
        <v>2550</v>
      </c>
      <c r="K46" s="822" t="s">
        <v>2551</v>
      </c>
      <c r="L46" s="825">
        <v>687.02</v>
      </c>
      <c r="M46" s="825">
        <v>687.02</v>
      </c>
      <c r="N46" s="822">
        <v>1</v>
      </c>
      <c r="O46" s="826">
        <v>0.5</v>
      </c>
      <c r="P46" s="825">
        <v>687.02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7</v>
      </c>
      <c r="B47" s="822" t="s">
        <v>2342</v>
      </c>
      <c r="C47" s="822" t="s">
        <v>2346</v>
      </c>
      <c r="D47" s="823" t="s">
        <v>3941</v>
      </c>
      <c r="E47" s="824" t="s">
        <v>2372</v>
      </c>
      <c r="F47" s="822" t="s">
        <v>2343</v>
      </c>
      <c r="G47" s="822" t="s">
        <v>2552</v>
      </c>
      <c r="H47" s="822" t="s">
        <v>329</v>
      </c>
      <c r="I47" s="822" t="s">
        <v>2553</v>
      </c>
      <c r="J47" s="822" t="s">
        <v>1317</v>
      </c>
      <c r="K47" s="822" t="s">
        <v>2554</v>
      </c>
      <c r="L47" s="825">
        <v>80.319999999999993</v>
      </c>
      <c r="M47" s="825">
        <v>160.63999999999999</v>
      </c>
      <c r="N47" s="822">
        <v>2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7</v>
      </c>
      <c r="B48" s="822" t="s">
        <v>2342</v>
      </c>
      <c r="C48" s="822" t="s">
        <v>2346</v>
      </c>
      <c r="D48" s="823" t="s">
        <v>3941</v>
      </c>
      <c r="E48" s="824" t="s">
        <v>2372</v>
      </c>
      <c r="F48" s="822" t="s">
        <v>2343</v>
      </c>
      <c r="G48" s="822" t="s">
        <v>2454</v>
      </c>
      <c r="H48" s="822" t="s">
        <v>656</v>
      </c>
      <c r="I48" s="822" t="s">
        <v>2555</v>
      </c>
      <c r="J48" s="822" t="s">
        <v>2195</v>
      </c>
      <c r="K48" s="822" t="s">
        <v>2556</v>
      </c>
      <c r="L48" s="825">
        <v>162.61000000000001</v>
      </c>
      <c r="M48" s="825">
        <v>975.66000000000008</v>
      </c>
      <c r="N48" s="822">
        <v>6</v>
      </c>
      <c r="O48" s="826">
        <v>1</v>
      </c>
      <c r="P48" s="825">
        <v>975.66000000000008</v>
      </c>
      <c r="Q48" s="827">
        <v>1</v>
      </c>
      <c r="R48" s="822">
        <v>6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7</v>
      </c>
      <c r="B49" s="822" t="s">
        <v>2342</v>
      </c>
      <c r="C49" s="822" t="s">
        <v>2346</v>
      </c>
      <c r="D49" s="823" t="s">
        <v>3941</v>
      </c>
      <c r="E49" s="824" t="s">
        <v>2372</v>
      </c>
      <c r="F49" s="822" t="s">
        <v>2343</v>
      </c>
      <c r="G49" s="822" t="s">
        <v>2454</v>
      </c>
      <c r="H49" s="822" t="s">
        <v>656</v>
      </c>
      <c r="I49" s="822" t="s">
        <v>2557</v>
      </c>
      <c r="J49" s="822" t="s">
        <v>2558</v>
      </c>
      <c r="K49" s="822" t="s">
        <v>2457</v>
      </c>
      <c r="L49" s="825">
        <v>975.59</v>
      </c>
      <c r="M49" s="825">
        <v>5853.54</v>
      </c>
      <c r="N49" s="822">
        <v>6</v>
      </c>
      <c r="O49" s="826">
        <v>1</v>
      </c>
      <c r="P49" s="825">
        <v>5853.54</v>
      </c>
      <c r="Q49" s="827">
        <v>1</v>
      </c>
      <c r="R49" s="822">
        <v>6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7</v>
      </c>
      <c r="B50" s="822" t="s">
        <v>2342</v>
      </c>
      <c r="C50" s="822" t="s">
        <v>2346</v>
      </c>
      <c r="D50" s="823" t="s">
        <v>3941</v>
      </c>
      <c r="E50" s="824" t="s">
        <v>2372</v>
      </c>
      <c r="F50" s="822" t="s">
        <v>2343</v>
      </c>
      <c r="G50" s="822" t="s">
        <v>2454</v>
      </c>
      <c r="H50" s="822" t="s">
        <v>656</v>
      </c>
      <c r="I50" s="822" t="s">
        <v>2559</v>
      </c>
      <c r="J50" s="822" t="s">
        <v>2195</v>
      </c>
      <c r="K50" s="822" t="s">
        <v>2560</v>
      </c>
      <c r="L50" s="825">
        <v>1300.79</v>
      </c>
      <c r="M50" s="825">
        <v>7804.74</v>
      </c>
      <c r="N50" s="822">
        <v>6</v>
      </c>
      <c r="O50" s="826">
        <v>1</v>
      </c>
      <c r="P50" s="825">
        <v>7804.74</v>
      </c>
      <c r="Q50" s="827">
        <v>1</v>
      </c>
      <c r="R50" s="822">
        <v>6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7</v>
      </c>
      <c r="B51" s="822" t="s">
        <v>2342</v>
      </c>
      <c r="C51" s="822" t="s">
        <v>2346</v>
      </c>
      <c r="D51" s="823" t="s">
        <v>3941</v>
      </c>
      <c r="E51" s="824" t="s">
        <v>2372</v>
      </c>
      <c r="F51" s="822" t="s">
        <v>2343</v>
      </c>
      <c r="G51" s="822" t="s">
        <v>2454</v>
      </c>
      <c r="H51" s="822" t="s">
        <v>656</v>
      </c>
      <c r="I51" s="822" t="s">
        <v>2561</v>
      </c>
      <c r="J51" s="822" t="s">
        <v>2195</v>
      </c>
      <c r="K51" s="822" t="s">
        <v>2562</v>
      </c>
      <c r="L51" s="825">
        <v>325.2</v>
      </c>
      <c r="M51" s="825">
        <v>1951.1999999999998</v>
      </c>
      <c r="N51" s="822">
        <v>6</v>
      </c>
      <c r="O51" s="826">
        <v>1</v>
      </c>
      <c r="P51" s="825">
        <v>1951.1999999999998</v>
      </c>
      <c r="Q51" s="827">
        <v>1</v>
      </c>
      <c r="R51" s="822">
        <v>6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7</v>
      </c>
      <c r="B52" s="822" t="s">
        <v>2342</v>
      </c>
      <c r="C52" s="822" t="s">
        <v>2346</v>
      </c>
      <c r="D52" s="823" t="s">
        <v>3941</v>
      </c>
      <c r="E52" s="824" t="s">
        <v>2372</v>
      </c>
      <c r="F52" s="822" t="s">
        <v>2343</v>
      </c>
      <c r="G52" s="822" t="s">
        <v>2454</v>
      </c>
      <c r="H52" s="822" t="s">
        <v>656</v>
      </c>
      <c r="I52" s="822" t="s">
        <v>2563</v>
      </c>
      <c r="J52" s="822" t="s">
        <v>2195</v>
      </c>
      <c r="K52" s="822" t="s">
        <v>2564</v>
      </c>
      <c r="L52" s="825">
        <v>650.4</v>
      </c>
      <c r="M52" s="825">
        <v>3902.3999999999996</v>
      </c>
      <c r="N52" s="822">
        <v>6</v>
      </c>
      <c r="O52" s="826">
        <v>1</v>
      </c>
      <c r="P52" s="825">
        <v>3902.3999999999996</v>
      </c>
      <c r="Q52" s="827">
        <v>1</v>
      </c>
      <c r="R52" s="822">
        <v>6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7</v>
      </c>
      <c r="B53" s="822" t="s">
        <v>2342</v>
      </c>
      <c r="C53" s="822" t="s">
        <v>2346</v>
      </c>
      <c r="D53" s="823" t="s">
        <v>3941</v>
      </c>
      <c r="E53" s="824" t="s">
        <v>2372</v>
      </c>
      <c r="F53" s="822" t="s">
        <v>2343</v>
      </c>
      <c r="G53" s="822" t="s">
        <v>2565</v>
      </c>
      <c r="H53" s="822" t="s">
        <v>329</v>
      </c>
      <c r="I53" s="822" t="s">
        <v>2566</v>
      </c>
      <c r="J53" s="822" t="s">
        <v>1331</v>
      </c>
      <c r="K53" s="822" t="s">
        <v>2567</v>
      </c>
      <c r="L53" s="825">
        <v>24.37</v>
      </c>
      <c r="M53" s="825">
        <v>48.74</v>
      </c>
      <c r="N53" s="822">
        <v>2</v>
      </c>
      <c r="O53" s="826">
        <v>1</v>
      </c>
      <c r="P53" s="825">
        <v>48.74</v>
      </c>
      <c r="Q53" s="827">
        <v>1</v>
      </c>
      <c r="R53" s="822">
        <v>2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7</v>
      </c>
      <c r="B54" s="822" t="s">
        <v>2342</v>
      </c>
      <c r="C54" s="822" t="s">
        <v>2346</v>
      </c>
      <c r="D54" s="823" t="s">
        <v>3941</v>
      </c>
      <c r="E54" s="824" t="s">
        <v>2372</v>
      </c>
      <c r="F54" s="822" t="s">
        <v>2343</v>
      </c>
      <c r="G54" s="822" t="s">
        <v>2568</v>
      </c>
      <c r="H54" s="822" t="s">
        <v>329</v>
      </c>
      <c r="I54" s="822" t="s">
        <v>2569</v>
      </c>
      <c r="J54" s="822" t="s">
        <v>2570</v>
      </c>
      <c r="K54" s="822" t="s">
        <v>2571</v>
      </c>
      <c r="L54" s="825">
        <v>1561.8</v>
      </c>
      <c r="M54" s="825">
        <v>4685.3999999999996</v>
      </c>
      <c r="N54" s="822">
        <v>3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7</v>
      </c>
      <c r="B55" s="822" t="s">
        <v>2342</v>
      </c>
      <c r="C55" s="822" t="s">
        <v>2346</v>
      </c>
      <c r="D55" s="823" t="s">
        <v>3941</v>
      </c>
      <c r="E55" s="824" t="s">
        <v>2372</v>
      </c>
      <c r="F55" s="822" t="s">
        <v>2343</v>
      </c>
      <c r="G55" s="822" t="s">
        <v>2572</v>
      </c>
      <c r="H55" s="822" t="s">
        <v>329</v>
      </c>
      <c r="I55" s="822" t="s">
        <v>2573</v>
      </c>
      <c r="J55" s="822" t="s">
        <v>697</v>
      </c>
      <c r="K55" s="822" t="s">
        <v>2574</v>
      </c>
      <c r="L55" s="825">
        <v>127.91</v>
      </c>
      <c r="M55" s="825">
        <v>255.82</v>
      </c>
      <c r="N55" s="822">
        <v>2</v>
      </c>
      <c r="O55" s="826">
        <v>1</v>
      </c>
      <c r="P55" s="825">
        <v>255.82</v>
      </c>
      <c r="Q55" s="827">
        <v>1</v>
      </c>
      <c r="R55" s="822">
        <v>2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7</v>
      </c>
      <c r="B56" s="822" t="s">
        <v>2342</v>
      </c>
      <c r="C56" s="822" t="s">
        <v>2346</v>
      </c>
      <c r="D56" s="823" t="s">
        <v>3941</v>
      </c>
      <c r="E56" s="824" t="s">
        <v>2372</v>
      </c>
      <c r="F56" s="822" t="s">
        <v>2343</v>
      </c>
      <c r="G56" s="822" t="s">
        <v>2575</v>
      </c>
      <c r="H56" s="822" t="s">
        <v>656</v>
      </c>
      <c r="I56" s="822" t="s">
        <v>2576</v>
      </c>
      <c r="J56" s="822" t="s">
        <v>2577</v>
      </c>
      <c r="K56" s="822" t="s">
        <v>2578</v>
      </c>
      <c r="L56" s="825">
        <v>2573.2199999999998</v>
      </c>
      <c r="M56" s="825">
        <v>5146.4399999999996</v>
      </c>
      <c r="N56" s="822">
        <v>2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7</v>
      </c>
      <c r="B57" s="822" t="s">
        <v>2342</v>
      </c>
      <c r="C57" s="822" t="s">
        <v>2346</v>
      </c>
      <c r="D57" s="823" t="s">
        <v>3941</v>
      </c>
      <c r="E57" s="824" t="s">
        <v>2372</v>
      </c>
      <c r="F57" s="822" t="s">
        <v>2343</v>
      </c>
      <c r="G57" s="822" t="s">
        <v>2579</v>
      </c>
      <c r="H57" s="822" t="s">
        <v>656</v>
      </c>
      <c r="I57" s="822" t="s">
        <v>2580</v>
      </c>
      <c r="J57" s="822" t="s">
        <v>659</v>
      </c>
      <c r="K57" s="822" t="s">
        <v>2581</v>
      </c>
      <c r="L57" s="825">
        <v>0</v>
      </c>
      <c r="M57" s="825">
        <v>0</v>
      </c>
      <c r="N57" s="822">
        <v>5</v>
      </c>
      <c r="O57" s="826">
        <v>1</v>
      </c>
      <c r="P57" s="825">
        <v>0</v>
      </c>
      <c r="Q57" s="827"/>
      <c r="R57" s="822">
        <v>5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7</v>
      </c>
      <c r="B58" s="822" t="s">
        <v>2342</v>
      </c>
      <c r="C58" s="822" t="s">
        <v>2346</v>
      </c>
      <c r="D58" s="823" t="s">
        <v>3941</v>
      </c>
      <c r="E58" s="824" t="s">
        <v>2372</v>
      </c>
      <c r="F58" s="822" t="s">
        <v>2343</v>
      </c>
      <c r="G58" s="822" t="s">
        <v>2582</v>
      </c>
      <c r="H58" s="822" t="s">
        <v>329</v>
      </c>
      <c r="I58" s="822" t="s">
        <v>2583</v>
      </c>
      <c r="J58" s="822" t="s">
        <v>2584</v>
      </c>
      <c r="K58" s="822" t="s">
        <v>2585</v>
      </c>
      <c r="L58" s="825">
        <v>150.26</v>
      </c>
      <c r="M58" s="825">
        <v>601.04</v>
      </c>
      <c r="N58" s="822">
        <v>4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7</v>
      </c>
      <c r="B59" s="822" t="s">
        <v>2342</v>
      </c>
      <c r="C59" s="822" t="s">
        <v>2346</v>
      </c>
      <c r="D59" s="823" t="s">
        <v>3941</v>
      </c>
      <c r="E59" s="824" t="s">
        <v>2372</v>
      </c>
      <c r="F59" s="822" t="s">
        <v>2343</v>
      </c>
      <c r="G59" s="822" t="s">
        <v>2586</v>
      </c>
      <c r="H59" s="822" t="s">
        <v>656</v>
      </c>
      <c r="I59" s="822" t="s">
        <v>2587</v>
      </c>
      <c r="J59" s="822" t="s">
        <v>2268</v>
      </c>
      <c r="K59" s="822" t="s">
        <v>2588</v>
      </c>
      <c r="L59" s="825">
        <v>80.53</v>
      </c>
      <c r="M59" s="825">
        <v>322.12</v>
      </c>
      <c r="N59" s="822">
        <v>4</v>
      </c>
      <c r="O59" s="826">
        <v>2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7</v>
      </c>
      <c r="B60" s="822" t="s">
        <v>2342</v>
      </c>
      <c r="C60" s="822" t="s">
        <v>2346</v>
      </c>
      <c r="D60" s="823" t="s">
        <v>3941</v>
      </c>
      <c r="E60" s="824" t="s">
        <v>2372</v>
      </c>
      <c r="F60" s="822" t="s">
        <v>2343</v>
      </c>
      <c r="G60" s="822" t="s">
        <v>2589</v>
      </c>
      <c r="H60" s="822" t="s">
        <v>656</v>
      </c>
      <c r="I60" s="822" t="s">
        <v>2590</v>
      </c>
      <c r="J60" s="822" t="s">
        <v>2591</v>
      </c>
      <c r="K60" s="822" t="s">
        <v>2592</v>
      </c>
      <c r="L60" s="825">
        <v>50.32</v>
      </c>
      <c r="M60" s="825">
        <v>150.96</v>
      </c>
      <c r="N60" s="822">
        <v>3</v>
      </c>
      <c r="O60" s="826">
        <v>1</v>
      </c>
      <c r="P60" s="825">
        <v>150.96</v>
      </c>
      <c r="Q60" s="827">
        <v>1</v>
      </c>
      <c r="R60" s="822">
        <v>3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7</v>
      </c>
      <c r="B61" s="822" t="s">
        <v>2342</v>
      </c>
      <c r="C61" s="822" t="s">
        <v>2346</v>
      </c>
      <c r="D61" s="823" t="s">
        <v>3941</v>
      </c>
      <c r="E61" s="824" t="s">
        <v>2372</v>
      </c>
      <c r="F61" s="822" t="s">
        <v>2343</v>
      </c>
      <c r="G61" s="822" t="s">
        <v>2589</v>
      </c>
      <c r="H61" s="822" t="s">
        <v>329</v>
      </c>
      <c r="I61" s="822" t="s">
        <v>2593</v>
      </c>
      <c r="J61" s="822" t="s">
        <v>2591</v>
      </c>
      <c r="K61" s="822" t="s">
        <v>2594</v>
      </c>
      <c r="L61" s="825">
        <v>99.94</v>
      </c>
      <c r="M61" s="825">
        <v>599.64</v>
      </c>
      <c r="N61" s="822">
        <v>6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7</v>
      </c>
      <c r="B62" s="822" t="s">
        <v>2342</v>
      </c>
      <c r="C62" s="822" t="s">
        <v>2346</v>
      </c>
      <c r="D62" s="823" t="s">
        <v>3941</v>
      </c>
      <c r="E62" s="824" t="s">
        <v>2377</v>
      </c>
      <c r="F62" s="822" t="s">
        <v>2343</v>
      </c>
      <c r="G62" s="822" t="s">
        <v>2595</v>
      </c>
      <c r="H62" s="822" t="s">
        <v>656</v>
      </c>
      <c r="I62" s="822" t="s">
        <v>2596</v>
      </c>
      <c r="J62" s="822" t="s">
        <v>857</v>
      </c>
      <c r="K62" s="822" t="s">
        <v>861</v>
      </c>
      <c r="L62" s="825">
        <v>132</v>
      </c>
      <c r="M62" s="825">
        <v>396</v>
      </c>
      <c r="N62" s="822">
        <v>3</v>
      </c>
      <c r="O62" s="826">
        <v>1</v>
      </c>
      <c r="P62" s="825">
        <v>396</v>
      </c>
      <c r="Q62" s="827">
        <v>1</v>
      </c>
      <c r="R62" s="822">
        <v>3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7</v>
      </c>
      <c r="B63" s="822" t="s">
        <v>2342</v>
      </c>
      <c r="C63" s="822" t="s">
        <v>2346</v>
      </c>
      <c r="D63" s="823" t="s">
        <v>3941</v>
      </c>
      <c r="E63" s="824" t="s">
        <v>2377</v>
      </c>
      <c r="F63" s="822" t="s">
        <v>2343</v>
      </c>
      <c r="G63" s="822" t="s">
        <v>2597</v>
      </c>
      <c r="H63" s="822" t="s">
        <v>329</v>
      </c>
      <c r="I63" s="822" t="s">
        <v>2598</v>
      </c>
      <c r="J63" s="822" t="s">
        <v>892</v>
      </c>
      <c r="K63" s="822" t="s">
        <v>2599</v>
      </c>
      <c r="L63" s="825">
        <v>273.33</v>
      </c>
      <c r="M63" s="825">
        <v>273.33</v>
      </c>
      <c r="N63" s="822">
        <v>1</v>
      </c>
      <c r="O63" s="826">
        <v>0.5</v>
      </c>
      <c r="P63" s="825">
        <v>273.33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7</v>
      </c>
      <c r="B64" s="822" t="s">
        <v>2342</v>
      </c>
      <c r="C64" s="822" t="s">
        <v>2346</v>
      </c>
      <c r="D64" s="823" t="s">
        <v>3941</v>
      </c>
      <c r="E64" s="824" t="s">
        <v>2377</v>
      </c>
      <c r="F64" s="822" t="s">
        <v>2343</v>
      </c>
      <c r="G64" s="822" t="s">
        <v>2552</v>
      </c>
      <c r="H64" s="822" t="s">
        <v>329</v>
      </c>
      <c r="I64" s="822" t="s">
        <v>2600</v>
      </c>
      <c r="J64" s="822" t="s">
        <v>1317</v>
      </c>
      <c r="K64" s="822" t="s">
        <v>2601</v>
      </c>
      <c r="L64" s="825">
        <v>29.13</v>
      </c>
      <c r="M64" s="825">
        <v>87.39</v>
      </c>
      <c r="N64" s="822">
        <v>3</v>
      </c>
      <c r="O64" s="826">
        <v>0.5</v>
      </c>
      <c r="P64" s="825">
        <v>87.39</v>
      </c>
      <c r="Q64" s="827">
        <v>1</v>
      </c>
      <c r="R64" s="822">
        <v>3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7</v>
      </c>
      <c r="B65" s="822" t="s">
        <v>2342</v>
      </c>
      <c r="C65" s="822" t="s">
        <v>2346</v>
      </c>
      <c r="D65" s="823" t="s">
        <v>3941</v>
      </c>
      <c r="E65" s="824" t="s">
        <v>2377</v>
      </c>
      <c r="F65" s="822" t="s">
        <v>2343</v>
      </c>
      <c r="G65" s="822" t="s">
        <v>2602</v>
      </c>
      <c r="H65" s="822" t="s">
        <v>656</v>
      </c>
      <c r="I65" s="822" t="s">
        <v>2603</v>
      </c>
      <c r="J65" s="822" t="s">
        <v>2217</v>
      </c>
      <c r="K65" s="822" t="s">
        <v>2604</v>
      </c>
      <c r="L65" s="825">
        <v>339.47</v>
      </c>
      <c r="M65" s="825">
        <v>678.94</v>
      </c>
      <c r="N65" s="822">
        <v>2</v>
      </c>
      <c r="O65" s="826">
        <v>0.5</v>
      </c>
      <c r="P65" s="825">
        <v>678.94</v>
      </c>
      <c r="Q65" s="827">
        <v>1</v>
      </c>
      <c r="R65" s="822">
        <v>2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7</v>
      </c>
      <c r="B66" s="822" t="s">
        <v>2342</v>
      </c>
      <c r="C66" s="822" t="s">
        <v>2346</v>
      </c>
      <c r="D66" s="823" t="s">
        <v>3941</v>
      </c>
      <c r="E66" s="824" t="s">
        <v>2377</v>
      </c>
      <c r="F66" s="822" t="s">
        <v>2343</v>
      </c>
      <c r="G66" s="822" t="s">
        <v>2605</v>
      </c>
      <c r="H66" s="822" t="s">
        <v>329</v>
      </c>
      <c r="I66" s="822" t="s">
        <v>2606</v>
      </c>
      <c r="J66" s="822" t="s">
        <v>1113</v>
      </c>
      <c r="K66" s="822" t="s">
        <v>2607</v>
      </c>
      <c r="L66" s="825">
        <v>98.89</v>
      </c>
      <c r="M66" s="825">
        <v>98.89</v>
      </c>
      <c r="N66" s="822">
        <v>1</v>
      </c>
      <c r="O66" s="826">
        <v>1</v>
      </c>
      <c r="P66" s="825">
        <v>98.89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7</v>
      </c>
      <c r="B67" s="822" t="s">
        <v>2342</v>
      </c>
      <c r="C67" s="822" t="s">
        <v>2346</v>
      </c>
      <c r="D67" s="823" t="s">
        <v>3941</v>
      </c>
      <c r="E67" s="824" t="s">
        <v>2377</v>
      </c>
      <c r="F67" s="822" t="s">
        <v>2343</v>
      </c>
      <c r="G67" s="822" t="s">
        <v>2608</v>
      </c>
      <c r="H67" s="822" t="s">
        <v>329</v>
      </c>
      <c r="I67" s="822" t="s">
        <v>2609</v>
      </c>
      <c r="J67" s="822" t="s">
        <v>2610</v>
      </c>
      <c r="K67" s="822" t="s">
        <v>2611</v>
      </c>
      <c r="L67" s="825">
        <v>76.180000000000007</v>
      </c>
      <c r="M67" s="825">
        <v>76.180000000000007</v>
      </c>
      <c r="N67" s="822">
        <v>1</v>
      </c>
      <c r="O67" s="826">
        <v>1</v>
      </c>
      <c r="P67" s="825">
        <v>76.180000000000007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7</v>
      </c>
      <c r="B68" s="822" t="s">
        <v>2342</v>
      </c>
      <c r="C68" s="822" t="s">
        <v>2346</v>
      </c>
      <c r="D68" s="823" t="s">
        <v>3941</v>
      </c>
      <c r="E68" s="824" t="s">
        <v>2377</v>
      </c>
      <c r="F68" s="822" t="s">
        <v>2343</v>
      </c>
      <c r="G68" s="822" t="s">
        <v>2612</v>
      </c>
      <c r="H68" s="822" t="s">
        <v>656</v>
      </c>
      <c r="I68" s="822" t="s">
        <v>2613</v>
      </c>
      <c r="J68" s="822" t="s">
        <v>2614</v>
      </c>
      <c r="K68" s="822" t="s">
        <v>2615</v>
      </c>
      <c r="L68" s="825">
        <v>70.48</v>
      </c>
      <c r="M68" s="825">
        <v>211.44</v>
      </c>
      <c r="N68" s="822">
        <v>3</v>
      </c>
      <c r="O68" s="826">
        <v>0.5</v>
      </c>
      <c r="P68" s="825">
        <v>211.44</v>
      </c>
      <c r="Q68" s="827">
        <v>1</v>
      </c>
      <c r="R68" s="822">
        <v>3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7</v>
      </c>
      <c r="B69" s="822" t="s">
        <v>2342</v>
      </c>
      <c r="C69" s="822" t="s">
        <v>2346</v>
      </c>
      <c r="D69" s="823" t="s">
        <v>3941</v>
      </c>
      <c r="E69" s="824" t="s">
        <v>2377</v>
      </c>
      <c r="F69" s="822" t="s">
        <v>2343</v>
      </c>
      <c r="G69" s="822" t="s">
        <v>2616</v>
      </c>
      <c r="H69" s="822" t="s">
        <v>656</v>
      </c>
      <c r="I69" s="822" t="s">
        <v>2249</v>
      </c>
      <c r="J69" s="822" t="s">
        <v>1496</v>
      </c>
      <c r="K69" s="822" t="s">
        <v>2250</v>
      </c>
      <c r="L69" s="825">
        <v>0</v>
      </c>
      <c r="M69" s="825">
        <v>0</v>
      </c>
      <c r="N69" s="822">
        <v>2</v>
      </c>
      <c r="O69" s="826">
        <v>1</v>
      </c>
      <c r="P69" s="825">
        <v>0</v>
      </c>
      <c r="Q69" s="827"/>
      <c r="R69" s="822">
        <v>2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7</v>
      </c>
      <c r="B70" s="822" t="s">
        <v>2342</v>
      </c>
      <c r="C70" s="822" t="s">
        <v>2346</v>
      </c>
      <c r="D70" s="823" t="s">
        <v>3941</v>
      </c>
      <c r="E70" s="824" t="s">
        <v>2377</v>
      </c>
      <c r="F70" s="822" t="s">
        <v>2343</v>
      </c>
      <c r="G70" s="822" t="s">
        <v>2617</v>
      </c>
      <c r="H70" s="822" t="s">
        <v>329</v>
      </c>
      <c r="I70" s="822" t="s">
        <v>2618</v>
      </c>
      <c r="J70" s="822" t="s">
        <v>2619</v>
      </c>
      <c r="K70" s="822" t="s">
        <v>2620</v>
      </c>
      <c r="L70" s="825">
        <v>414.07</v>
      </c>
      <c r="M70" s="825">
        <v>828.14</v>
      </c>
      <c r="N70" s="822">
        <v>2</v>
      </c>
      <c r="O70" s="826">
        <v>1</v>
      </c>
      <c r="P70" s="825">
        <v>828.14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7</v>
      </c>
      <c r="B71" s="822" t="s">
        <v>2342</v>
      </c>
      <c r="C71" s="822" t="s">
        <v>2346</v>
      </c>
      <c r="D71" s="823" t="s">
        <v>3941</v>
      </c>
      <c r="E71" s="824" t="s">
        <v>2382</v>
      </c>
      <c r="F71" s="822" t="s">
        <v>2343</v>
      </c>
      <c r="G71" s="822" t="s">
        <v>2488</v>
      </c>
      <c r="H71" s="822" t="s">
        <v>656</v>
      </c>
      <c r="I71" s="822" t="s">
        <v>2621</v>
      </c>
      <c r="J71" s="822" t="s">
        <v>2041</v>
      </c>
      <c r="K71" s="822" t="s">
        <v>2622</v>
      </c>
      <c r="L71" s="825">
        <v>82.7</v>
      </c>
      <c r="M71" s="825">
        <v>82.7</v>
      </c>
      <c r="N71" s="822">
        <v>1</v>
      </c>
      <c r="O71" s="826">
        <v>0.5</v>
      </c>
      <c r="P71" s="825">
        <v>82.7</v>
      </c>
      <c r="Q71" s="827">
        <v>1</v>
      </c>
      <c r="R71" s="822">
        <v>1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7</v>
      </c>
      <c r="B72" s="822" t="s">
        <v>2342</v>
      </c>
      <c r="C72" s="822" t="s">
        <v>2346</v>
      </c>
      <c r="D72" s="823" t="s">
        <v>3941</v>
      </c>
      <c r="E72" s="824" t="s">
        <v>2382</v>
      </c>
      <c r="F72" s="822" t="s">
        <v>2343</v>
      </c>
      <c r="G72" s="822" t="s">
        <v>2623</v>
      </c>
      <c r="H72" s="822" t="s">
        <v>329</v>
      </c>
      <c r="I72" s="822" t="s">
        <v>2624</v>
      </c>
      <c r="J72" s="822" t="s">
        <v>2625</v>
      </c>
      <c r="K72" s="822" t="s">
        <v>2626</v>
      </c>
      <c r="L72" s="825">
        <v>56.06</v>
      </c>
      <c r="M72" s="825">
        <v>112.12</v>
      </c>
      <c r="N72" s="822">
        <v>2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7</v>
      </c>
      <c r="B73" s="822" t="s">
        <v>2342</v>
      </c>
      <c r="C73" s="822" t="s">
        <v>2346</v>
      </c>
      <c r="D73" s="823" t="s">
        <v>3941</v>
      </c>
      <c r="E73" s="824" t="s">
        <v>2382</v>
      </c>
      <c r="F73" s="822" t="s">
        <v>2343</v>
      </c>
      <c r="G73" s="822" t="s">
        <v>2627</v>
      </c>
      <c r="H73" s="822" t="s">
        <v>329</v>
      </c>
      <c r="I73" s="822" t="s">
        <v>2628</v>
      </c>
      <c r="J73" s="822" t="s">
        <v>1186</v>
      </c>
      <c r="K73" s="822" t="s">
        <v>1187</v>
      </c>
      <c r="L73" s="825">
        <v>52.78</v>
      </c>
      <c r="M73" s="825">
        <v>52.78</v>
      </c>
      <c r="N73" s="822">
        <v>1</v>
      </c>
      <c r="O73" s="826">
        <v>0.5</v>
      </c>
      <c r="P73" s="825">
        <v>52.78</v>
      </c>
      <c r="Q73" s="827">
        <v>1</v>
      </c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7</v>
      </c>
      <c r="B74" s="822" t="s">
        <v>2342</v>
      </c>
      <c r="C74" s="822" t="s">
        <v>2346</v>
      </c>
      <c r="D74" s="823" t="s">
        <v>3941</v>
      </c>
      <c r="E74" s="824" t="s">
        <v>2382</v>
      </c>
      <c r="F74" s="822" t="s">
        <v>2343</v>
      </c>
      <c r="G74" s="822" t="s">
        <v>2629</v>
      </c>
      <c r="H74" s="822" t="s">
        <v>329</v>
      </c>
      <c r="I74" s="822" t="s">
        <v>2630</v>
      </c>
      <c r="J74" s="822" t="s">
        <v>2631</v>
      </c>
      <c r="K74" s="822" t="s">
        <v>2632</v>
      </c>
      <c r="L74" s="825">
        <v>0</v>
      </c>
      <c r="M74" s="825">
        <v>0</v>
      </c>
      <c r="N74" s="822">
        <v>1</v>
      </c>
      <c r="O74" s="826">
        <v>0.5</v>
      </c>
      <c r="P74" s="825">
        <v>0</v>
      </c>
      <c r="Q74" s="827"/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7</v>
      </c>
      <c r="B75" s="822" t="s">
        <v>2342</v>
      </c>
      <c r="C75" s="822" t="s">
        <v>2346</v>
      </c>
      <c r="D75" s="823" t="s">
        <v>3941</v>
      </c>
      <c r="E75" s="824" t="s">
        <v>2382</v>
      </c>
      <c r="F75" s="822" t="s">
        <v>2343</v>
      </c>
      <c r="G75" s="822" t="s">
        <v>2633</v>
      </c>
      <c r="H75" s="822" t="s">
        <v>329</v>
      </c>
      <c r="I75" s="822" t="s">
        <v>2634</v>
      </c>
      <c r="J75" s="822" t="s">
        <v>2635</v>
      </c>
      <c r="K75" s="822" t="s">
        <v>2636</v>
      </c>
      <c r="L75" s="825">
        <v>50.64</v>
      </c>
      <c r="M75" s="825">
        <v>151.92000000000002</v>
      </c>
      <c r="N75" s="822">
        <v>3</v>
      </c>
      <c r="O75" s="826">
        <v>0.5</v>
      </c>
      <c r="P75" s="825">
        <v>151.92000000000002</v>
      </c>
      <c r="Q75" s="827">
        <v>1</v>
      </c>
      <c r="R75" s="822">
        <v>3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7</v>
      </c>
      <c r="B76" s="822" t="s">
        <v>2342</v>
      </c>
      <c r="C76" s="822" t="s">
        <v>2346</v>
      </c>
      <c r="D76" s="823" t="s">
        <v>3941</v>
      </c>
      <c r="E76" s="824" t="s">
        <v>2382</v>
      </c>
      <c r="F76" s="822" t="s">
        <v>2343</v>
      </c>
      <c r="G76" s="822" t="s">
        <v>2637</v>
      </c>
      <c r="H76" s="822" t="s">
        <v>329</v>
      </c>
      <c r="I76" s="822" t="s">
        <v>2638</v>
      </c>
      <c r="J76" s="822" t="s">
        <v>2639</v>
      </c>
      <c r="K76" s="822" t="s">
        <v>2640</v>
      </c>
      <c r="L76" s="825">
        <v>79.64</v>
      </c>
      <c r="M76" s="825">
        <v>159.28</v>
      </c>
      <c r="N76" s="822">
        <v>2</v>
      </c>
      <c r="O76" s="826">
        <v>1.5</v>
      </c>
      <c r="P76" s="825">
        <v>159.28</v>
      </c>
      <c r="Q76" s="827">
        <v>1</v>
      </c>
      <c r="R76" s="822">
        <v>2</v>
      </c>
      <c r="S76" s="827">
        <v>1</v>
      </c>
      <c r="T76" s="826">
        <v>1.5</v>
      </c>
      <c r="U76" s="828">
        <v>1</v>
      </c>
    </row>
    <row r="77" spans="1:21" ht="14.45" customHeight="1" x14ac:dyDescent="0.2">
      <c r="A77" s="821">
        <v>7</v>
      </c>
      <c r="B77" s="822" t="s">
        <v>2342</v>
      </c>
      <c r="C77" s="822" t="s">
        <v>2346</v>
      </c>
      <c r="D77" s="823" t="s">
        <v>3941</v>
      </c>
      <c r="E77" s="824" t="s">
        <v>2382</v>
      </c>
      <c r="F77" s="822" t="s">
        <v>2343</v>
      </c>
      <c r="G77" s="822" t="s">
        <v>2641</v>
      </c>
      <c r="H77" s="822" t="s">
        <v>329</v>
      </c>
      <c r="I77" s="822" t="s">
        <v>2642</v>
      </c>
      <c r="J77" s="822" t="s">
        <v>1661</v>
      </c>
      <c r="K77" s="822" t="s">
        <v>2643</v>
      </c>
      <c r="L77" s="825">
        <v>42.14</v>
      </c>
      <c r="M77" s="825">
        <v>42.14</v>
      </c>
      <c r="N77" s="822">
        <v>1</v>
      </c>
      <c r="O77" s="826">
        <v>1</v>
      </c>
      <c r="P77" s="825">
        <v>42.14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7</v>
      </c>
      <c r="B78" s="822" t="s">
        <v>2342</v>
      </c>
      <c r="C78" s="822" t="s">
        <v>2346</v>
      </c>
      <c r="D78" s="823" t="s">
        <v>3941</v>
      </c>
      <c r="E78" s="824" t="s">
        <v>2382</v>
      </c>
      <c r="F78" s="822" t="s">
        <v>2343</v>
      </c>
      <c r="G78" s="822" t="s">
        <v>2516</v>
      </c>
      <c r="H78" s="822" t="s">
        <v>329</v>
      </c>
      <c r="I78" s="822" t="s">
        <v>2517</v>
      </c>
      <c r="J78" s="822" t="s">
        <v>2518</v>
      </c>
      <c r="K78" s="822" t="s">
        <v>2519</v>
      </c>
      <c r="L78" s="825">
        <v>78.48</v>
      </c>
      <c r="M78" s="825">
        <v>156.96</v>
      </c>
      <c r="N78" s="822">
        <v>2</v>
      </c>
      <c r="O78" s="826">
        <v>2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7</v>
      </c>
      <c r="B79" s="822" t="s">
        <v>2342</v>
      </c>
      <c r="C79" s="822" t="s">
        <v>2346</v>
      </c>
      <c r="D79" s="823" t="s">
        <v>3941</v>
      </c>
      <c r="E79" s="824" t="s">
        <v>2382</v>
      </c>
      <c r="F79" s="822" t="s">
        <v>2343</v>
      </c>
      <c r="G79" s="822" t="s">
        <v>2644</v>
      </c>
      <c r="H79" s="822" t="s">
        <v>329</v>
      </c>
      <c r="I79" s="822" t="s">
        <v>2645</v>
      </c>
      <c r="J79" s="822" t="s">
        <v>1688</v>
      </c>
      <c r="K79" s="822" t="s">
        <v>2646</v>
      </c>
      <c r="L79" s="825">
        <v>61.97</v>
      </c>
      <c r="M79" s="825">
        <v>61.97</v>
      </c>
      <c r="N79" s="822">
        <v>1</v>
      </c>
      <c r="O79" s="826">
        <v>0.5</v>
      </c>
      <c r="P79" s="825">
        <v>61.97</v>
      </c>
      <c r="Q79" s="827">
        <v>1</v>
      </c>
      <c r="R79" s="822">
        <v>1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7</v>
      </c>
      <c r="B80" s="822" t="s">
        <v>2342</v>
      </c>
      <c r="C80" s="822" t="s">
        <v>2346</v>
      </c>
      <c r="D80" s="823" t="s">
        <v>3941</v>
      </c>
      <c r="E80" s="824" t="s">
        <v>2382</v>
      </c>
      <c r="F80" s="822" t="s">
        <v>2343</v>
      </c>
      <c r="G80" s="822" t="s">
        <v>2458</v>
      </c>
      <c r="H80" s="822" t="s">
        <v>329</v>
      </c>
      <c r="I80" s="822" t="s">
        <v>2459</v>
      </c>
      <c r="J80" s="822" t="s">
        <v>2460</v>
      </c>
      <c r="K80" s="822" t="s">
        <v>2461</v>
      </c>
      <c r="L80" s="825">
        <v>176.32</v>
      </c>
      <c r="M80" s="825">
        <v>176.32</v>
      </c>
      <c r="N80" s="822">
        <v>1</v>
      </c>
      <c r="O80" s="826">
        <v>0.5</v>
      </c>
      <c r="P80" s="825">
        <v>176.32</v>
      </c>
      <c r="Q80" s="827">
        <v>1</v>
      </c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7</v>
      </c>
      <c r="B81" s="822" t="s">
        <v>2342</v>
      </c>
      <c r="C81" s="822" t="s">
        <v>2346</v>
      </c>
      <c r="D81" s="823" t="s">
        <v>3941</v>
      </c>
      <c r="E81" s="824" t="s">
        <v>2382</v>
      </c>
      <c r="F81" s="822" t="s">
        <v>2343</v>
      </c>
      <c r="G81" s="822" t="s">
        <v>2647</v>
      </c>
      <c r="H81" s="822" t="s">
        <v>329</v>
      </c>
      <c r="I81" s="822" t="s">
        <v>2648</v>
      </c>
      <c r="J81" s="822" t="s">
        <v>2649</v>
      </c>
      <c r="K81" s="822" t="s">
        <v>2650</v>
      </c>
      <c r="L81" s="825">
        <v>54.18</v>
      </c>
      <c r="M81" s="825">
        <v>54.18</v>
      </c>
      <c r="N81" s="822">
        <v>1</v>
      </c>
      <c r="O81" s="826">
        <v>0.5</v>
      </c>
      <c r="P81" s="825">
        <v>54.18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7</v>
      </c>
      <c r="B82" s="822" t="s">
        <v>2342</v>
      </c>
      <c r="C82" s="822" t="s">
        <v>2346</v>
      </c>
      <c r="D82" s="823" t="s">
        <v>3941</v>
      </c>
      <c r="E82" s="824" t="s">
        <v>2382</v>
      </c>
      <c r="F82" s="822" t="s">
        <v>2343</v>
      </c>
      <c r="G82" s="822" t="s">
        <v>2462</v>
      </c>
      <c r="H82" s="822" t="s">
        <v>656</v>
      </c>
      <c r="I82" s="822" t="s">
        <v>2651</v>
      </c>
      <c r="J82" s="822" t="s">
        <v>2652</v>
      </c>
      <c r="K82" s="822" t="s">
        <v>2653</v>
      </c>
      <c r="L82" s="825">
        <v>141.25</v>
      </c>
      <c r="M82" s="825">
        <v>141.25</v>
      </c>
      <c r="N82" s="822">
        <v>1</v>
      </c>
      <c r="O82" s="826">
        <v>1</v>
      </c>
      <c r="P82" s="825">
        <v>141.25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7</v>
      </c>
      <c r="B83" s="822" t="s">
        <v>2342</v>
      </c>
      <c r="C83" s="822" t="s">
        <v>2346</v>
      </c>
      <c r="D83" s="823" t="s">
        <v>3941</v>
      </c>
      <c r="E83" s="824" t="s">
        <v>2382</v>
      </c>
      <c r="F83" s="822" t="s">
        <v>2343</v>
      </c>
      <c r="G83" s="822" t="s">
        <v>2654</v>
      </c>
      <c r="H83" s="822" t="s">
        <v>329</v>
      </c>
      <c r="I83" s="822" t="s">
        <v>2655</v>
      </c>
      <c r="J83" s="822" t="s">
        <v>2656</v>
      </c>
      <c r="K83" s="822" t="s">
        <v>2657</v>
      </c>
      <c r="L83" s="825">
        <v>179.21</v>
      </c>
      <c r="M83" s="825">
        <v>179.21</v>
      </c>
      <c r="N83" s="822">
        <v>1</v>
      </c>
      <c r="O83" s="826">
        <v>1</v>
      </c>
      <c r="P83" s="825">
        <v>179.21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7</v>
      </c>
      <c r="B84" s="822" t="s">
        <v>2342</v>
      </c>
      <c r="C84" s="822" t="s">
        <v>2346</v>
      </c>
      <c r="D84" s="823" t="s">
        <v>3941</v>
      </c>
      <c r="E84" s="824" t="s">
        <v>2382</v>
      </c>
      <c r="F84" s="822" t="s">
        <v>2343</v>
      </c>
      <c r="G84" s="822" t="s">
        <v>2658</v>
      </c>
      <c r="H84" s="822" t="s">
        <v>329</v>
      </c>
      <c r="I84" s="822" t="s">
        <v>2659</v>
      </c>
      <c r="J84" s="822" t="s">
        <v>2660</v>
      </c>
      <c r="K84" s="822" t="s">
        <v>2661</v>
      </c>
      <c r="L84" s="825">
        <v>87.98</v>
      </c>
      <c r="M84" s="825">
        <v>87.98</v>
      </c>
      <c r="N84" s="822">
        <v>1</v>
      </c>
      <c r="O84" s="826">
        <v>1</v>
      </c>
      <c r="P84" s="825">
        <v>87.98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7</v>
      </c>
      <c r="B85" s="822" t="s">
        <v>2342</v>
      </c>
      <c r="C85" s="822" t="s">
        <v>2346</v>
      </c>
      <c r="D85" s="823" t="s">
        <v>3941</v>
      </c>
      <c r="E85" s="824" t="s">
        <v>2382</v>
      </c>
      <c r="F85" s="822" t="s">
        <v>2343</v>
      </c>
      <c r="G85" s="822" t="s">
        <v>2658</v>
      </c>
      <c r="H85" s="822" t="s">
        <v>329</v>
      </c>
      <c r="I85" s="822" t="s">
        <v>2662</v>
      </c>
      <c r="J85" s="822" t="s">
        <v>2660</v>
      </c>
      <c r="K85" s="822" t="s">
        <v>2663</v>
      </c>
      <c r="L85" s="825">
        <v>27.37</v>
      </c>
      <c r="M85" s="825">
        <v>27.37</v>
      </c>
      <c r="N85" s="822">
        <v>1</v>
      </c>
      <c r="O85" s="826">
        <v>0.5</v>
      </c>
      <c r="P85" s="825">
        <v>27.37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7</v>
      </c>
      <c r="B86" s="822" t="s">
        <v>2342</v>
      </c>
      <c r="C86" s="822" t="s">
        <v>2346</v>
      </c>
      <c r="D86" s="823" t="s">
        <v>3941</v>
      </c>
      <c r="E86" s="824" t="s">
        <v>2382</v>
      </c>
      <c r="F86" s="822" t="s">
        <v>2343</v>
      </c>
      <c r="G86" s="822" t="s">
        <v>2664</v>
      </c>
      <c r="H86" s="822" t="s">
        <v>329</v>
      </c>
      <c r="I86" s="822" t="s">
        <v>2665</v>
      </c>
      <c r="J86" s="822" t="s">
        <v>1410</v>
      </c>
      <c r="K86" s="822" t="s">
        <v>2666</v>
      </c>
      <c r="L86" s="825">
        <v>316.33</v>
      </c>
      <c r="M86" s="825">
        <v>948.99</v>
      </c>
      <c r="N86" s="822">
        <v>3</v>
      </c>
      <c r="O86" s="826">
        <v>1</v>
      </c>
      <c r="P86" s="825">
        <v>948.99</v>
      </c>
      <c r="Q86" s="827">
        <v>1</v>
      </c>
      <c r="R86" s="822">
        <v>3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7</v>
      </c>
      <c r="B87" s="822" t="s">
        <v>2342</v>
      </c>
      <c r="C87" s="822" t="s">
        <v>2346</v>
      </c>
      <c r="D87" s="823" t="s">
        <v>3941</v>
      </c>
      <c r="E87" s="824" t="s">
        <v>2382</v>
      </c>
      <c r="F87" s="822" t="s">
        <v>2343</v>
      </c>
      <c r="G87" s="822" t="s">
        <v>2667</v>
      </c>
      <c r="H87" s="822" t="s">
        <v>656</v>
      </c>
      <c r="I87" s="822" t="s">
        <v>2668</v>
      </c>
      <c r="J87" s="822" t="s">
        <v>1463</v>
      </c>
      <c r="K87" s="822" t="s">
        <v>1464</v>
      </c>
      <c r="L87" s="825">
        <v>63.75</v>
      </c>
      <c r="M87" s="825">
        <v>127.5</v>
      </c>
      <c r="N87" s="822">
        <v>2</v>
      </c>
      <c r="O87" s="826">
        <v>1</v>
      </c>
      <c r="P87" s="825">
        <v>127.5</v>
      </c>
      <c r="Q87" s="827">
        <v>1</v>
      </c>
      <c r="R87" s="822">
        <v>2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7</v>
      </c>
      <c r="B88" s="822" t="s">
        <v>2342</v>
      </c>
      <c r="C88" s="822" t="s">
        <v>2346</v>
      </c>
      <c r="D88" s="823" t="s">
        <v>3941</v>
      </c>
      <c r="E88" s="824" t="s">
        <v>2382</v>
      </c>
      <c r="F88" s="822" t="s">
        <v>2343</v>
      </c>
      <c r="G88" s="822" t="s">
        <v>2669</v>
      </c>
      <c r="H88" s="822" t="s">
        <v>329</v>
      </c>
      <c r="I88" s="822" t="s">
        <v>2670</v>
      </c>
      <c r="J88" s="822" t="s">
        <v>966</v>
      </c>
      <c r="K88" s="822" t="s">
        <v>967</v>
      </c>
      <c r="L88" s="825">
        <v>50.89</v>
      </c>
      <c r="M88" s="825">
        <v>50.89</v>
      </c>
      <c r="N88" s="822">
        <v>1</v>
      </c>
      <c r="O88" s="826">
        <v>1</v>
      </c>
      <c r="P88" s="825">
        <v>50.89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7</v>
      </c>
      <c r="B89" s="822" t="s">
        <v>2342</v>
      </c>
      <c r="C89" s="822" t="s">
        <v>2346</v>
      </c>
      <c r="D89" s="823" t="s">
        <v>3941</v>
      </c>
      <c r="E89" s="824" t="s">
        <v>2382</v>
      </c>
      <c r="F89" s="822" t="s">
        <v>2343</v>
      </c>
      <c r="G89" s="822" t="s">
        <v>2616</v>
      </c>
      <c r="H89" s="822" t="s">
        <v>329</v>
      </c>
      <c r="I89" s="822" t="s">
        <v>2671</v>
      </c>
      <c r="J89" s="822" t="s">
        <v>2672</v>
      </c>
      <c r="K89" s="822" t="s">
        <v>2248</v>
      </c>
      <c r="L89" s="825">
        <v>0</v>
      </c>
      <c r="M89" s="825">
        <v>0</v>
      </c>
      <c r="N89" s="822">
        <v>1</v>
      </c>
      <c r="O89" s="826">
        <v>1</v>
      </c>
      <c r="P89" s="825">
        <v>0</v>
      </c>
      <c r="Q89" s="827"/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7</v>
      </c>
      <c r="B90" s="822" t="s">
        <v>2342</v>
      </c>
      <c r="C90" s="822" t="s">
        <v>2346</v>
      </c>
      <c r="D90" s="823" t="s">
        <v>3941</v>
      </c>
      <c r="E90" s="824" t="s">
        <v>2382</v>
      </c>
      <c r="F90" s="822" t="s">
        <v>2343</v>
      </c>
      <c r="G90" s="822" t="s">
        <v>2673</v>
      </c>
      <c r="H90" s="822" t="s">
        <v>329</v>
      </c>
      <c r="I90" s="822" t="s">
        <v>2674</v>
      </c>
      <c r="J90" s="822" t="s">
        <v>2675</v>
      </c>
      <c r="K90" s="822" t="s">
        <v>2676</v>
      </c>
      <c r="L90" s="825">
        <v>166.76</v>
      </c>
      <c r="M90" s="825">
        <v>1000.56</v>
      </c>
      <c r="N90" s="822">
        <v>6</v>
      </c>
      <c r="O90" s="826">
        <v>1.5</v>
      </c>
      <c r="P90" s="825">
        <v>1000.56</v>
      </c>
      <c r="Q90" s="827">
        <v>1</v>
      </c>
      <c r="R90" s="822">
        <v>6</v>
      </c>
      <c r="S90" s="827">
        <v>1</v>
      </c>
      <c r="T90" s="826">
        <v>1.5</v>
      </c>
      <c r="U90" s="828">
        <v>1</v>
      </c>
    </row>
    <row r="91" spans="1:21" ht="14.45" customHeight="1" x14ac:dyDescent="0.2">
      <c r="A91" s="821">
        <v>7</v>
      </c>
      <c r="B91" s="822" t="s">
        <v>2342</v>
      </c>
      <c r="C91" s="822" t="s">
        <v>2346</v>
      </c>
      <c r="D91" s="823" t="s">
        <v>3941</v>
      </c>
      <c r="E91" s="824" t="s">
        <v>2382</v>
      </c>
      <c r="F91" s="822" t="s">
        <v>2343</v>
      </c>
      <c r="G91" s="822" t="s">
        <v>2677</v>
      </c>
      <c r="H91" s="822" t="s">
        <v>329</v>
      </c>
      <c r="I91" s="822" t="s">
        <v>2678</v>
      </c>
      <c r="J91" s="822" t="s">
        <v>2679</v>
      </c>
      <c r="K91" s="822" t="s">
        <v>2680</v>
      </c>
      <c r="L91" s="825">
        <v>79.069999999999993</v>
      </c>
      <c r="M91" s="825">
        <v>158.13999999999999</v>
      </c>
      <c r="N91" s="822">
        <v>2</v>
      </c>
      <c r="O91" s="826">
        <v>1</v>
      </c>
      <c r="P91" s="825">
        <v>158.13999999999999</v>
      </c>
      <c r="Q91" s="827">
        <v>1</v>
      </c>
      <c r="R91" s="822">
        <v>2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7</v>
      </c>
      <c r="B92" s="822" t="s">
        <v>2342</v>
      </c>
      <c r="C92" s="822" t="s">
        <v>2346</v>
      </c>
      <c r="D92" s="823" t="s">
        <v>3941</v>
      </c>
      <c r="E92" s="824" t="s">
        <v>2382</v>
      </c>
      <c r="F92" s="822" t="s">
        <v>2343</v>
      </c>
      <c r="G92" s="822" t="s">
        <v>2681</v>
      </c>
      <c r="H92" s="822" t="s">
        <v>329</v>
      </c>
      <c r="I92" s="822" t="s">
        <v>2682</v>
      </c>
      <c r="J92" s="822" t="s">
        <v>1182</v>
      </c>
      <c r="K92" s="822" t="s">
        <v>1183</v>
      </c>
      <c r="L92" s="825">
        <v>121.92</v>
      </c>
      <c r="M92" s="825">
        <v>731.52</v>
      </c>
      <c r="N92" s="822">
        <v>6</v>
      </c>
      <c r="O92" s="826">
        <v>2</v>
      </c>
      <c r="P92" s="825">
        <v>365.76</v>
      </c>
      <c r="Q92" s="827">
        <v>0.5</v>
      </c>
      <c r="R92" s="822">
        <v>3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7</v>
      </c>
      <c r="B93" s="822" t="s">
        <v>2342</v>
      </c>
      <c r="C93" s="822" t="s">
        <v>2346</v>
      </c>
      <c r="D93" s="823" t="s">
        <v>3941</v>
      </c>
      <c r="E93" s="824" t="s">
        <v>2388</v>
      </c>
      <c r="F93" s="822" t="s">
        <v>2343</v>
      </c>
      <c r="G93" s="822" t="s">
        <v>2438</v>
      </c>
      <c r="H93" s="822" t="s">
        <v>656</v>
      </c>
      <c r="I93" s="822" t="s">
        <v>2439</v>
      </c>
      <c r="J93" s="822" t="s">
        <v>2440</v>
      </c>
      <c r="K93" s="822" t="s">
        <v>2441</v>
      </c>
      <c r="L93" s="825">
        <v>505.86</v>
      </c>
      <c r="M93" s="825">
        <v>6070.32</v>
      </c>
      <c r="N93" s="822">
        <v>12</v>
      </c>
      <c r="O93" s="826">
        <v>2</v>
      </c>
      <c r="P93" s="825">
        <v>6070.32</v>
      </c>
      <c r="Q93" s="827">
        <v>1</v>
      </c>
      <c r="R93" s="822">
        <v>12</v>
      </c>
      <c r="S93" s="827">
        <v>1</v>
      </c>
      <c r="T93" s="826">
        <v>2</v>
      </c>
      <c r="U93" s="828">
        <v>1</v>
      </c>
    </row>
    <row r="94" spans="1:21" ht="14.45" customHeight="1" x14ac:dyDescent="0.2">
      <c r="A94" s="821">
        <v>7</v>
      </c>
      <c r="B94" s="822" t="s">
        <v>2342</v>
      </c>
      <c r="C94" s="822" t="s">
        <v>2346</v>
      </c>
      <c r="D94" s="823" t="s">
        <v>3941</v>
      </c>
      <c r="E94" s="824" t="s">
        <v>2388</v>
      </c>
      <c r="F94" s="822" t="s">
        <v>2343</v>
      </c>
      <c r="G94" s="822" t="s">
        <v>2438</v>
      </c>
      <c r="H94" s="822" t="s">
        <v>656</v>
      </c>
      <c r="I94" s="822" t="s">
        <v>2683</v>
      </c>
      <c r="J94" s="822" t="s">
        <v>2440</v>
      </c>
      <c r="K94" s="822" t="s">
        <v>2684</v>
      </c>
      <c r="L94" s="825">
        <v>1011.73</v>
      </c>
      <c r="M94" s="825">
        <v>3035.19</v>
      </c>
      <c r="N94" s="822">
        <v>3</v>
      </c>
      <c r="O94" s="826">
        <v>1</v>
      </c>
      <c r="P94" s="825">
        <v>3035.19</v>
      </c>
      <c r="Q94" s="827">
        <v>1</v>
      </c>
      <c r="R94" s="822">
        <v>3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7</v>
      </c>
      <c r="B95" s="822" t="s">
        <v>2342</v>
      </c>
      <c r="C95" s="822" t="s">
        <v>2346</v>
      </c>
      <c r="D95" s="823" t="s">
        <v>3941</v>
      </c>
      <c r="E95" s="824" t="s">
        <v>2388</v>
      </c>
      <c r="F95" s="822" t="s">
        <v>2343</v>
      </c>
      <c r="G95" s="822" t="s">
        <v>2454</v>
      </c>
      <c r="H95" s="822" t="s">
        <v>656</v>
      </c>
      <c r="I95" s="822" t="s">
        <v>2194</v>
      </c>
      <c r="J95" s="822" t="s">
        <v>2195</v>
      </c>
      <c r="K95" s="822" t="s">
        <v>2196</v>
      </c>
      <c r="L95" s="825">
        <v>975.59</v>
      </c>
      <c r="M95" s="825">
        <v>5853.54</v>
      </c>
      <c r="N95" s="822">
        <v>6</v>
      </c>
      <c r="O95" s="826">
        <v>1</v>
      </c>
      <c r="P95" s="825">
        <v>5853.54</v>
      </c>
      <c r="Q95" s="827">
        <v>1</v>
      </c>
      <c r="R95" s="822">
        <v>6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7</v>
      </c>
      <c r="B96" s="822" t="s">
        <v>2342</v>
      </c>
      <c r="C96" s="822" t="s">
        <v>2346</v>
      </c>
      <c r="D96" s="823" t="s">
        <v>3941</v>
      </c>
      <c r="E96" s="824" t="s">
        <v>2388</v>
      </c>
      <c r="F96" s="822" t="s">
        <v>2343</v>
      </c>
      <c r="G96" s="822" t="s">
        <v>2454</v>
      </c>
      <c r="H96" s="822" t="s">
        <v>656</v>
      </c>
      <c r="I96" s="822" t="s">
        <v>2563</v>
      </c>
      <c r="J96" s="822" t="s">
        <v>2195</v>
      </c>
      <c r="K96" s="822" t="s">
        <v>2564</v>
      </c>
      <c r="L96" s="825">
        <v>650.4</v>
      </c>
      <c r="M96" s="825">
        <v>7804.7999999999993</v>
      </c>
      <c r="N96" s="822">
        <v>12</v>
      </c>
      <c r="O96" s="826">
        <v>2</v>
      </c>
      <c r="P96" s="825">
        <v>7804.7999999999993</v>
      </c>
      <c r="Q96" s="827">
        <v>1</v>
      </c>
      <c r="R96" s="822">
        <v>12</v>
      </c>
      <c r="S96" s="827">
        <v>1</v>
      </c>
      <c r="T96" s="826">
        <v>2</v>
      </c>
      <c r="U96" s="828">
        <v>1</v>
      </c>
    </row>
    <row r="97" spans="1:21" ht="14.45" customHeight="1" x14ac:dyDescent="0.2">
      <c r="A97" s="821">
        <v>7</v>
      </c>
      <c r="B97" s="822" t="s">
        <v>2342</v>
      </c>
      <c r="C97" s="822" t="s">
        <v>2346</v>
      </c>
      <c r="D97" s="823" t="s">
        <v>3941</v>
      </c>
      <c r="E97" s="824" t="s">
        <v>2388</v>
      </c>
      <c r="F97" s="822" t="s">
        <v>2343</v>
      </c>
      <c r="G97" s="822" t="s">
        <v>2454</v>
      </c>
      <c r="H97" s="822" t="s">
        <v>329</v>
      </c>
      <c r="I97" s="822" t="s">
        <v>2685</v>
      </c>
      <c r="J97" s="822" t="s">
        <v>2686</v>
      </c>
      <c r="K97" s="822" t="s">
        <v>2687</v>
      </c>
      <c r="L97" s="825">
        <v>1300.79</v>
      </c>
      <c r="M97" s="825">
        <v>7804.74</v>
      </c>
      <c r="N97" s="822">
        <v>6</v>
      </c>
      <c r="O97" s="826">
        <v>1</v>
      </c>
      <c r="P97" s="825">
        <v>7804.74</v>
      </c>
      <c r="Q97" s="827">
        <v>1</v>
      </c>
      <c r="R97" s="822">
        <v>6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7</v>
      </c>
      <c r="B98" s="822" t="s">
        <v>2342</v>
      </c>
      <c r="C98" s="822" t="s">
        <v>2346</v>
      </c>
      <c r="D98" s="823" t="s">
        <v>3941</v>
      </c>
      <c r="E98" s="824" t="s">
        <v>2388</v>
      </c>
      <c r="F98" s="822" t="s">
        <v>2343</v>
      </c>
      <c r="G98" s="822" t="s">
        <v>2454</v>
      </c>
      <c r="H98" s="822" t="s">
        <v>656</v>
      </c>
      <c r="I98" s="822" t="s">
        <v>2688</v>
      </c>
      <c r="J98" s="822" t="s">
        <v>2558</v>
      </c>
      <c r="K98" s="822" t="s">
        <v>2689</v>
      </c>
      <c r="L98" s="825">
        <v>325.2</v>
      </c>
      <c r="M98" s="825">
        <v>1951.1999999999998</v>
      </c>
      <c r="N98" s="822">
        <v>6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7</v>
      </c>
      <c r="B99" s="822" t="s">
        <v>2342</v>
      </c>
      <c r="C99" s="822" t="s">
        <v>2346</v>
      </c>
      <c r="D99" s="823" t="s">
        <v>3941</v>
      </c>
      <c r="E99" s="824" t="s">
        <v>2388</v>
      </c>
      <c r="F99" s="822" t="s">
        <v>2343</v>
      </c>
      <c r="G99" s="822" t="s">
        <v>2454</v>
      </c>
      <c r="H99" s="822" t="s">
        <v>329</v>
      </c>
      <c r="I99" s="822" t="s">
        <v>2690</v>
      </c>
      <c r="J99" s="822" t="s">
        <v>2686</v>
      </c>
      <c r="K99" s="822" t="s">
        <v>2691</v>
      </c>
      <c r="L99" s="825">
        <v>325.2</v>
      </c>
      <c r="M99" s="825">
        <v>2926.7999999999997</v>
      </c>
      <c r="N99" s="822">
        <v>9</v>
      </c>
      <c r="O99" s="826">
        <v>1</v>
      </c>
      <c r="P99" s="825">
        <v>2926.7999999999997</v>
      </c>
      <c r="Q99" s="827">
        <v>1</v>
      </c>
      <c r="R99" s="822">
        <v>9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7</v>
      </c>
      <c r="B100" s="822" t="s">
        <v>2342</v>
      </c>
      <c r="C100" s="822" t="s">
        <v>2346</v>
      </c>
      <c r="D100" s="823" t="s">
        <v>3941</v>
      </c>
      <c r="E100" s="824" t="s">
        <v>2388</v>
      </c>
      <c r="F100" s="822" t="s">
        <v>2343</v>
      </c>
      <c r="G100" s="822" t="s">
        <v>2454</v>
      </c>
      <c r="H100" s="822" t="s">
        <v>329</v>
      </c>
      <c r="I100" s="822" t="s">
        <v>2692</v>
      </c>
      <c r="J100" s="822" t="s">
        <v>2686</v>
      </c>
      <c r="K100" s="822" t="s">
        <v>2693</v>
      </c>
      <c r="L100" s="825">
        <v>650.4</v>
      </c>
      <c r="M100" s="825">
        <v>3902.3999999999996</v>
      </c>
      <c r="N100" s="822">
        <v>6</v>
      </c>
      <c r="O100" s="826">
        <v>1</v>
      </c>
      <c r="P100" s="825">
        <v>3902.3999999999996</v>
      </c>
      <c r="Q100" s="827">
        <v>1</v>
      </c>
      <c r="R100" s="822">
        <v>6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7</v>
      </c>
      <c r="B101" s="822" t="s">
        <v>2342</v>
      </c>
      <c r="C101" s="822" t="s">
        <v>2346</v>
      </c>
      <c r="D101" s="823" t="s">
        <v>3941</v>
      </c>
      <c r="E101" s="824" t="s">
        <v>2388</v>
      </c>
      <c r="F101" s="822" t="s">
        <v>2343</v>
      </c>
      <c r="G101" s="822" t="s">
        <v>2454</v>
      </c>
      <c r="H101" s="822" t="s">
        <v>656</v>
      </c>
      <c r="I101" s="822" t="s">
        <v>2694</v>
      </c>
      <c r="J101" s="822" t="s">
        <v>2456</v>
      </c>
      <c r="K101" s="822" t="s">
        <v>2689</v>
      </c>
      <c r="L101" s="825">
        <v>325.2</v>
      </c>
      <c r="M101" s="825">
        <v>3902.3999999999996</v>
      </c>
      <c r="N101" s="822">
        <v>12</v>
      </c>
      <c r="O101" s="826">
        <v>2</v>
      </c>
      <c r="P101" s="825">
        <v>1951.1999999999998</v>
      </c>
      <c r="Q101" s="827">
        <v>0.5</v>
      </c>
      <c r="R101" s="822">
        <v>6</v>
      </c>
      <c r="S101" s="827">
        <v>0.5</v>
      </c>
      <c r="T101" s="826">
        <v>1</v>
      </c>
      <c r="U101" s="828">
        <v>0.5</v>
      </c>
    </row>
    <row r="102" spans="1:21" ht="14.45" customHeight="1" x14ac:dyDescent="0.2">
      <c r="A102" s="821">
        <v>7</v>
      </c>
      <c r="B102" s="822" t="s">
        <v>2342</v>
      </c>
      <c r="C102" s="822" t="s">
        <v>2346</v>
      </c>
      <c r="D102" s="823" t="s">
        <v>3941</v>
      </c>
      <c r="E102" s="824" t="s">
        <v>2388</v>
      </c>
      <c r="F102" s="822" t="s">
        <v>2343</v>
      </c>
      <c r="G102" s="822" t="s">
        <v>2454</v>
      </c>
      <c r="H102" s="822" t="s">
        <v>656</v>
      </c>
      <c r="I102" s="822" t="s">
        <v>2505</v>
      </c>
      <c r="J102" s="822" t="s">
        <v>2456</v>
      </c>
      <c r="K102" s="822" t="s">
        <v>2506</v>
      </c>
      <c r="L102" s="825">
        <v>162.61000000000001</v>
      </c>
      <c r="M102" s="825">
        <v>1951.3200000000002</v>
      </c>
      <c r="N102" s="822">
        <v>12</v>
      </c>
      <c r="O102" s="826">
        <v>2</v>
      </c>
      <c r="P102" s="825">
        <v>975.66000000000008</v>
      </c>
      <c r="Q102" s="827">
        <v>0.5</v>
      </c>
      <c r="R102" s="822">
        <v>6</v>
      </c>
      <c r="S102" s="827">
        <v>0.5</v>
      </c>
      <c r="T102" s="826">
        <v>1</v>
      </c>
      <c r="U102" s="828">
        <v>0.5</v>
      </c>
    </row>
    <row r="103" spans="1:21" ht="14.45" customHeight="1" x14ac:dyDescent="0.2">
      <c r="A103" s="821">
        <v>7</v>
      </c>
      <c r="B103" s="822" t="s">
        <v>2342</v>
      </c>
      <c r="C103" s="822" t="s">
        <v>2346</v>
      </c>
      <c r="D103" s="823" t="s">
        <v>3941</v>
      </c>
      <c r="E103" s="824" t="s">
        <v>2388</v>
      </c>
      <c r="F103" s="822" t="s">
        <v>2343</v>
      </c>
      <c r="G103" s="822" t="s">
        <v>2454</v>
      </c>
      <c r="H103" s="822" t="s">
        <v>656</v>
      </c>
      <c r="I103" s="822" t="s">
        <v>2455</v>
      </c>
      <c r="J103" s="822" t="s">
        <v>2456</v>
      </c>
      <c r="K103" s="822" t="s">
        <v>2457</v>
      </c>
      <c r="L103" s="825">
        <v>975.59</v>
      </c>
      <c r="M103" s="825">
        <v>5853.54</v>
      </c>
      <c r="N103" s="822">
        <v>6</v>
      </c>
      <c r="O103" s="826">
        <v>1</v>
      </c>
      <c r="P103" s="825">
        <v>5853.54</v>
      </c>
      <c r="Q103" s="827">
        <v>1</v>
      </c>
      <c r="R103" s="822">
        <v>6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7</v>
      </c>
      <c r="B104" s="822" t="s">
        <v>2342</v>
      </c>
      <c r="C104" s="822" t="s">
        <v>2346</v>
      </c>
      <c r="D104" s="823" t="s">
        <v>3941</v>
      </c>
      <c r="E104" s="824" t="s">
        <v>2388</v>
      </c>
      <c r="F104" s="822" t="s">
        <v>2343</v>
      </c>
      <c r="G104" s="822" t="s">
        <v>2524</v>
      </c>
      <c r="H104" s="822" t="s">
        <v>329</v>
      </c>
      <c r="I104" s="822" t="s">
        <v>2695</v>
      </c>
      <c r="J104" s="822" t="s">
        <v>2696</v>
      </c>
      <c r="K104" s="822" t="s">
        <v>2697</v>
      </c>
      <c r="L104" s="825">
        <v>389.92</v>
      </c>
      <c r="M104" s="825">
        <v>4679.04</v>
      </c>
      <c r="N104" s="822">
        <v>12</v>
      </c>
      <c r="O104" s="826">
        <v>2</v>
      </c>
      <c r="P104" s="825">
        <v>1169.76</v>
      </c>
      <c r="Q104" s="827">
        <v>0.25</v>
      </c>
      <c r="R104" s="822">
        <v>3</v>
      </c>
      <c r="S104" s="827">
        <v>0.25</v>
      </c>
      <c r="T104" s="826">
        <v>1</v>
      </c>
      <c r="U104" s="828">
        <v>0.5</v>
      </c>
    </row>
    <row r="105" spans="1:21" ht="14.45" customHeight="1" x14ac:dyDescent="0.2">
      <c r="A105" s="821">
        <v>7</v>
      </c>
      <c r="B105" s="822" t="s">
        <v>2342</v>
      </c>
      <c r="C105" s="822" t="s">
        <v>2346</v>
      </c>
      <c r="D105" s="823" t="s">
        <v>3941</v>
      </c>
      <c r="E105" s="824" t="s">
        <v>2388</v>
      </c>
      <c r="F105" s="822" t="s">
        <v>2343</v>
      </c>
      <c r="G105" s="822" t="s">
        <v>2524</v>
      </c>
      <c r="H105" s="822" t="s">
        <v>329</v>
      </c>
      <c r="I105" s="822" t="s">
        <v>2698</v>
      </c>
      <c r="J105" s="822" t="s">
        <v>2696</v>
      </c>
      <c r="K105" s="822" t="s">
        <v>2699</v>
      </c>
      <c r="L105" s="825">
        <v>233.95</v>
      </c>
      <c r="M105" s="825">
        <v>2807.3999999999996</v>
      </c>
      <c r="N105" s="822">
        <v>12</v>
      </c>
      <c r="O105" s="826">
        <v>2</v>
      </c>
      <c r="P105" s="825">
        <v>2807.3999999999996</v>
      </c>
      <c r="Q105" s="827">
        <v>1</v>
      </c>
      <c r="R105" s="822">
        <v>12</v>
      </c>
      <c r="S105" s="827">
        <v>1</v>
      </c>
      <c r="T105" s="826">
        <v>2</v>
      </c>
      <c r="U105" s="828">
        <v>1</v>
      </c>
    </row>
    <row r="106" spans="1:21" ht="14.45" customHeight="1" x14ac:dyDescent="0.2">
      <c r="A106" s="821">
        <v>7</v>
      </c>
      <c r="B106" s="822" t="s">
        <v>2342</v>
      </c>
      <c r="C106" s="822" t="s">
        <v>2346</v>
      </c>
      <c r="D106" s="823" t="s">
        <v>3941</v>
      </c>
      <c r="E106" s="824" t="s">
        <v>2388</v>
      </c>
      <c r="F106" s="822" t="s">
        <v>2343</v>
      </c>
      <c r="G106" s="822" t="s">
        <v>2466</v>
      </c>
      <c r="H106" s="822" t="s">
        <v>329</v>
      </c>
      <c r="I106" s="822" t="s">
        <v>2530</v>
      </c>
      <c r="J106" s="822" t="s">
        <v>2468</v>
      </c>
      <c r="K106" s="822" t="s">
        <v>2531</v>
      </c>
      <c r="L106" s="825">
        <v>1019.46</v>
      </c>
      <c r="M106" s="825">
        <v>4077.84</v>
      </c>
      <c r="N106" s="822">
        <v>4</v>
      </c>
      <c r="O106" s="826">
        <v>1</v>
      </c>
      <c r="P106" s="825">
        <v>4077.84</v>
      </c>
      <c r="Q106" s="827">
        <v>1</v>
      </c>
      <c r="R106" s="822">
        <v>4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7</v>
      </c>
      <c r="B107" s="822" t="s">
        <v>2342</v>
      </c>
      <c r="C107" s="822" t="s">
        <v>2346</v>
      </c>
      <c r="D107" s="823" t="s">
        <v>3941</v>
      </c>
      <c r="E107" s="824" t="s">
        <v>2388</v>
      </c>
      <c r="F107" s="822" t="s">
        <v>2343</v>
      </c>
      <c r="G107" s="822" t="s">
        <v>2466</v>
      </c>
      <c r="H107" s="822" t="s">
        <v>656</v>
      </c>
      <c r="I107" s="822" t="s">
        <v>2532</v>
      </c>
      <c r="J107" s="822" t="s">
        <v>2533</v>
      </c>
      <c r="K107" s="822" t="s">
        <v>2471</v>
      </c>
      <c r="L107" s="825">
        <v>355.79</v>
      </c>
      <c r="M107" s="825">
        <v>3913.6900000000005</v>
      </c>
      <c r="N107" s="822">
        <v>11</v>
      </c>
      <c r="O107" s="826">
        <v>4</v>
      </c>
      <c r="P107" s="825">
        <v>2846.32</v>
      </c>
      <c r="Q107" s="827">
        <v>0.72727272727272718</v>
      </c>
      <c r="R107" s="822">
        <v>8</v>
      </c>
      <c r="S107" s="827">
        <v>0.72727272727272729</v>
      </c>
      <c r="T107" s="826">
        <v>3</v>
      </c>
      <c r="U107" s="828">
        <v>0.75</v>
      </c>
    </row>
    <row r="108" spans="1:21" ht="14.45" customHeight="1" x14ac:dyDescent="0.2">
      <c r="A108" s="821">
        <v>7</v>
      </c>
      <c r="B108" s="822" t="s">
        <v>2342</v>
      </c>
      <c r="C108" s="822" t="s">
        <v>2346</v>
      </c>
      <c r="D108" s="823" t="s">
        <v>3941</v>
      </c>
      <c r="E108" s="824" t="s">
        <v>2388</v>
      </c>
      <c r="F108" s="822" t="s">
        <v>2343</v>
      </c>
      <c r="G108" s="822" t="s">
        <v>2466</v>
      </c>
      <c r="H108" s="822" t="s">
        <v>656</v>
      </c>
      <c r="I108" s="822" t="s">
        <v>2700</v>
      </c>
      <c r="J108" s="822" t="s">
        <v>2533</v>
      </c>
      <c r="K108" s="822" t="s">
        <v>2469</v>
      </c>
      <c r="L108" s="825">
        <v>552.64</v>
      </c>
      <c r="M108" s="825">
        <v>7184.32</v>
      </c>
      <c r="N108" s="822">
        <v>13</v>
      </c>
      <c r="O108" s="826">
        <v>3</v>
      </c>
      <c r="P108" s="825">
        <v>4421.12</v>
      </c>
      <c r="Q108" s="827">
        <v>0.61538461538461542</v>
      </c>
      <c r="R108" s="822">
        <v>8</v>
      </c>
      <c r="S108" s="827">
        <v>0.61538461538461542</v>
      </c>
      <c r="T108" s="826">
        <v>2</v>
      </c>
      <c r="U108" s="828">
        <v>0.66666666666666663</v>
      </c>
    </row>
    <row r="109" spans="1:21" ht="14.45" customHeight="1" x14ac:dyDescent="0.2">
      <c r="A109" s="821">
        <v>7</v>
      </c>
      <c r="B109" s="822" t="s">
        <v>2342</v>
      </c>
      <c r="C109" s="822" t="s">
        <v>2346</v>
      </c>
      <c r="D109" s="823" t="s">
        <v>3941</v>
      </c>
      <c r="E109" s="824" t="s">
        <v>2388</v>
      </c>
      <c r="F109" s="822" t="s">
        <v>2343</v>
      </c>
      <c r="G109" s="822" t="s">
        <v>2466</v>
      </c>
      <c r="H109" s="822" t="s">
        <v>656</v>
      </c>
      <c r="I109" s="822" t="s">
        <v>2701</v>
      </c>
      <c r="J109" s="822" t="s">
        <v>2533</v>
      </c>
      <c r="K109" s="822" t="s">
        <v>2531</v>
      </c>
      <c r="L109" s="825">
        <v>1019.46</v>
      </c>
      <c r="M109" s="825">
        <v>8155.68</v>
      </c>
      <c r="N109" s="822">
        <v>8</v>
      </c>
      <c r="O109" s="826">
        <v>2</v>
      </c>
      <c r="P109" s="825">
        <v>8155.68</v>
      </c>
      <c r="Q109" s="827">
        <v>1</v>
      </c>
      <c r="R109" s="822">
        <v>8</v>
      </c>
      <c r="S109" s="827">
        <v>1</v>
      </c>
      <c r="T109" s="826">
        <v>2</v>
      </c>
      <c r="U109" s="828">
        <v>1</v>
      </c>
    </row>
    <row r="110" spans="1:21" ht="14.45" customHeight="1" x14ac:dyDescent="0.2">
      <c r="A110" s="821">
        <v>7</v>
      </c>
      <c r="B110" s="822" t="s">
        <v>2342</v>
      </c>
      <c r="C110" s="822" t="s">
        <v>2346</v>
      </c>
      <c r="D110" s="823" t="s">
        <v>3941</v>
      </c>
      <c r="E110" s="824" t="s">
        <v>2388</v>
      </c>
      <c r="F110" s="822" t="s">
        <v>2343</v>
      </c>
      <c r="G110" s="822" t="s">
        <v>2466</v>
      </c>
      <c r="H110" s="822" t="s">
        <v>329</v>
      </c>
      <c r="I110" s="822" t="s">
        <v>2702</v>
      </c>
      <c r="J110" s="822" t="s">
        <v>2703</v>
      </c>
      <c r="K110" s="822" t="s">
        <v>2471</v>
      </c>
      <c r="L110" s="825">
        <v>355.79</v>
      </c>
      <c r="M110" s="825">
        <v>1067.3700000000001</v>
      </c>
      <c r="N110" s="822">
        <v>3</v>
      </c>
      <c r="O110" s="826">
        <v>1</v>
      </c>
      <c r="P110" s="825">
        <v>1067.3700000000001</v>
      </c>
      <c r="Q110" s="827">
        <v>1</v>
      </c>
      <c r="R110" s="822">
        <v>3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7</v>
      </c>
      <c r="B111" s="822" t="s">
        <v>2342</v>
      </c>
      <c r="C111" s="822" t="s">
        <v>2346</v>
      </c>
      <c r="D111" s="823" t="s">
        <v>3941</v>
      </c>
      <c r="E111" s="824" t="s">
        <v>2388</v>
      </c>
      <c r="F111" s="822" t="s">
        <v>2343</v>
      </c>
      <c r="G111" s="822" t="s">
        <v>2466</v>
      </c>
      <c r="H111" s="822" t="s">
        <v>329</v>
      </c>
      <c r="I111" s="822" t="s">
        <v>2704</v>
      </c>
      <c r="J111" s="822" t="s">
        <v>2473</v>
      </c>
      <c r="K111" s="822" t="s">
        <v>2705</v>
      </c>
      <c r="L111" s="825">
        <v>254.86</v>
      </c>
      <c r="M111" s="825">
        <v>509.72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7</v>
      </c>
      <c r="B112" s="822" t="s">
        <v>2342</v>
      </c>
      <c r="C112" s="822" t="s">
        <v>2346</v>
      </c>
      <c r="D112" s="823" t="s">
        <v>3941</v>
      </c>
      <c r="E112" s="824" t="s">
        <v>2388</v>
      </c>
      <c r="F112" s="822" t="s">
        <v>2343</v>
      </c>
      <c r="G112" s="822" t="s">
        <v>2537</v>
      </c>
      <c r="H112" s="822" t="s">
        <v>329</v>
      </c>
      <c r="I112" s="822" t="s">
        <v>2538</v>
      </c>
      <c r="J112" s="822" t="s">
        <v>2539</v>
      </c>
      <c r="K112" s="822" t="s">
        <v>2540</v>
      </c>
      <c r="L112" s="825">
        <v>552.64</v>
      </c>
      <c r="M112" s="825">
        <v>1657.92</v>
      </c>
      <c r="N112" s="822">
        <v>3</v>
      </c>
      <c r="O112" s="826">
        <v>1</v>
      </c>
      <c r="P112" s="825">
        <v>1657.92</v>
      </c>
      <c r="Q112" s="827">
        <v>1</v>
      </c>
      <c r="R112" s="822">
        <v>3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7</v>
      </c>
      <c r="B113" s="822" t="s">
        <v>2342</v>
      </c>
      <c r="C113" s="822" t="s">
        <v>2346</v>
      </c>
      <c r="D113" s="823" t="s">
        <v>3941</v>
      </c>
      <c r="E113" s="824" t="s">
        <v>2388</v>
      </c>
      <c r="F113" s="822" t="s">
        <v>2343</v>
      </c>
      <c r="G113" s="822" t="s">
        <v>2537</v>
      </c>
      <c r="H113" s="822" t="s">
        <v>329</v>
      </c>
      <c r="I113" s="822" t="s">
        <v>2543</v>
      </c>
      <c r="J113" s="822" t="s">
        <v>2539</v>
      </c>
      <c r="K113" s="822" t="s">
        <v>2544</v>
      </c>
      <c r="L113" s="825">
        <v>764.6</v>
      </c>
      <c r="M113" s="825">
        <v>6116.8</v>
      </c>
      <c r="N113" s="822">
        <v>8</v>
      </c>
      <c r="O113" s="826">
        <v>2</v>
      </c>
      <c r="P113" s="825">
        <v>3823</v>
      </c>
      <c r="Q113" s="827">
        <v>0.625</v>
      </c>
      <c r="R113" s="822">
        <v>5</v>
      </c>
      <c r="S113" s="827">
        <v>0.625</v>
      </c>
      <c r="T113" s="826">
        <v>1</v>
      </c>
      <c r="U113" s="828">
        <v>0.5</v>
      </c>
    </row>
    <row r="114" spans="1:21" ht="14.45" customHeight="1" x14ac:dyDescent="0.2">
      <c r="A114" s="821">
        <v>7</v>
      </c>
      <c r="B114" s="822" t="s">
        <v>2342</v>
      </c>
      <c r="C114" s="822" t="s">
        <v>2346</v>
      </c>
      <c r="D114" s="823" t="s">
        <v>3941</v>
      </c>
      <c r="E114" s="824" t="s">
        <v>2388</v>
      </c>
      <c r="F114" s="822" t="s">
        <v>2344</v>
      </c>
      <c r="G114" s="822" t="s">
        <v>2706</v>
      </c>
      <c r="H114" s="822" t="s">
        <v>329</v>
      </c>
      <c r="I114" s="822" t="s">
        <v>2707</v>
      </c>
      <c r="J114" s="822" t="s">
        <v>2708</v>
      </c>
      <c r="K114" s="822"/>
      <c r="L114" s="825">
        <v>0</v>
      </c>
      <c r="M114" s="825">
        <v>0</v>
      </c>
      <c r="N114" s="822">
        <v>3</v>
      </c>
      <c r="O114" s="826">
        <v>3</v>
      </c>
      <c r="P114" s="825">
        <v>0</v>
      </c>
      <c r="Q114" s="827"/>
      <c r="R114" s="822">
        <v>3</v>
      </c>
      <c r="S114" s="827">
        <v>1</v>
      </c>
      <c r="T114" s="826">
        <v>3</v>
      </c>
      <c r="U114" s="828">
        <v>1</v>
      </c>
    </row>
    <row r="115" spans="1:21" ht="14.45" customHeight="1" x14ac:dyDescent="0.2">
      <c r="A115" s="821">
        <v>7</v>
      </c>
      <c r="B115" s="822" t="s">
        <v>2342</v>
      </c>
      <c r="C115" s="822" t="s">
        <v>2346</v>
      </c>
      <c r="D115" s="823" t="s">
        <v>3941</v>
      </c>
      <c r="E115" s="824" t="s">
        <v>2395</v>
      </c>
      <c r="F115" s="822" t="s">
        <v>2343</v>
      </c>
      <c r="G115" s="822" t="s">
        <v>2709</v>
      </c>
      <c r="H115" s="822" t="s">
        <v>329</v>
      </c>
      <c r="I115" s="822" t="s">
        <v>2710</v>
      </c>
      <c r="J115" s="822" t="s">
        <v>2711</v>
      </c>
      <c r="K115" s="822" t="s">
        <v>2712</v>
      </c>
      <c r="L115" s="825">
        <v>80.19</v>
      </c>
      <c r="M115" s="825">
        <v>80.19</v>
      </c>
      <c r="N115" s="822">
        <v>1</v>
      </c>
      <c r="O115" s="826">
        <v>0.5</v>
      </c>
      <c r="P115" s="825">
        <v>80.19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7</v>
      </c>
      <c r="B116" s="822" t="s">
        <v>2342</v>
      </c>
      <c r="C116" s="822" t="s">
        <v>2346</v>
      </c>
      <c r="D116" s="823" t="s">
        <v>3941</v>
      </c>
      <c r="E116" s="824" t="s">
        <v>2395</v>
      </c>
      <c r="F116" s="822" t="s">
        <v>2343</v>
      </c>
      <c r="G116" s="822" t="s">
        <v>2709</v>
      </c>
      <c r="H116" s="822" t="s">
        <v>329</v>
      </c>
      <c r="I116" s="822" t="s">
        <v>2713</v>
      </c>
      <c r="J116" s="822" t="s">
        <v>2711</v>
      </c>
      <c r="K116" s="822" t="s">
        <v>2714</v>
      </c>
      <c r="L116" s="825">
        <v>80.19</v>
      </c>
      <c r="M116" s="825">
        <v>160.38</v>
      </c>
      <c r="N116" s="822">
        <v>2</v>
      </c>
      <c r="O116" s="826">
        <v>1.5</v>
      </c>
      <c r="P116" s="825">
        <v>160.38</v>
      </c>
      <c r="Q116" s="827">
        <v>1</v>
      </c>
      <c r="R116" s="822">
        <v>2</v>
      </c>
      <c r="S116" s="827">
        <v>1</v>
      </c>
      <c r="T116" s="826">
        <v>1.5</v>
      </c>
      <c r="U116" s="828">
        <v>1</v>
      </c>
    </row>
    <row r="117" spans="1:21" ht="14.45" customHeight="1" x14ac:dyDescent="0.2">
      <c r="A117" s="821">
        <v>7</v>
      </c>
      <c r="B117" s="822" t="s">
        <v>2342</v>
      </c>
      <c r="C117" s="822" t="s">
        <v>2346</v>
      </c>
      <c r="D117" s="823" t="s">
        <v>3941</v>
      </c>
      <c r="E117" s="824" t="s">
        <v>2395</v>
      </c>
      <c r="F117" s="822" t="s">
        <v>2343</v>
      </c>
      <c r="G117" s="822" t="s">
        <v>2715</v>
      </c>
      <c r="H117" s="822" t="s">
        <v>656</v>
      </c>
      <c r="I117" s="822" t="s">
        <v>2716</v>
      </c>
      <c r="J117" s="822" t="s">
        <v>1492</v>
      </c>
      <c r="K117" s="822" t="s">
        <v>2717</v>
      </c>
      <c r="L117" s="825">
        <v>117.55</v>
      </c>
      <c r="M117" s="825">
        <v>117.55</v>
      </c>
      <c r="N117" s="822">
        <v>1</v>
      </c>
      <c r="O117" s="826">
        <v>0.5</v>
      </c>
      <c r="P117" s="825">
        <v>117.55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7</v>
      </c>
      <c r="B118" s="822" t="s">
        <v>2342</v>
      </c>
      <c r="C118" s="822" t="s">
        <v>2346</v>
      </c>
      <c r="D118" s="823" t="s">
        <v>3941</v>
      </c>
      <c r="E118" s="824" t="s">
        <v>2395</v>
      </c>
      <c r="F118" s="822" t="s">
        <v>2343</v>
      </c>
      <c r="G118" s="822" t="s">
        <v>2715</v>
      </c>
      <c r="H118" s="822" t="s">
        <v>656</v>
      </c>
      <c r="I118" s="822" t="s">
        <v>2279</v>
      </c>
      <c r="J118" s="822" t="s">
        <v>1492</v>
      </c>
      <c r="K118" s="822" t="s">
        <v>803</v>
      </c>
      <c r="L118" s="825">
        <v>58.77</v>
      </c>
      <c r="M118" s="825">
        <v>58.77</v>
      </c>
      <c r="N118" s="822">
        <v>1</v>
      </c>
      <c r="O118" s="826">
        <v>0.5</v>
      </c>
      <c r="P118" s="825">
        <v>58.77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7</v>
      </c>
      <c r="B119" s="822" t="s">
        <v>2342</v>
      </c>
      <c r="C119" s="822" t="s">
        <v>2346</v>
      </c>
      <c r="D119" s="823" t="s">
        <v>3941</v>
      </c>
      <c r="E119" s="824" t="s">
        <v>2395</v>
      </c>
      <c r="F119" s="822" t="s">
        <v>2343</v>
      </c>
      <c r="G119" s="822" t="s">
        <v>2718</v>
      </c>
      <c r="H119" s="822" t="s">
        <v>329</v>
      </c>
      <c r="I119" s="822" t="s">
        <v>2719</v>
      </c>
      <c r="J119" s="822" t="s">
        <v>899</v>
      </c>
      <c r="K119" s="822" t="s">
        <v>900</v>
      </c>
      <c r="L119" s="825">
        <v>52.87</v>
      </c>
      <c r="M119" s="825">
        <v>52.87</v>
      </c>
      <c r="N119" s="822">
        <v>1</v>
      </c>
      <c r="O119" s="826">
        <v>1</v>
      </c>
      <c r="P119" s="825">
        <v>52.87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7</v>
      </c>
      <c r="B120" s="822" t="s">
        <v>2342</v>
      </c>
      <c r="C120" s="822" t="s">
        <v>2346</v>
      </c>
      <c r="D120" s="823" t="s">
        <v>3941</v>
      </c>
      <c r="E120" s="824" t="s">
        <v>2395</v>
      </c>
      <c r="F120" s="822" t="s">
        <v>2343</v>
      </c>
      <c r="G120" s="822" t="s">
        <v>2597</v>
      </c>
      <c r="H120" s="822" t="s">
        <v>329</v>
      </c>
      <c r="I120" s="822" t="s">
        <v>2720</v>
      </c>
      <c r="J120" s="822" t="s">
        <v>892</v>
      </c>
      <c r="K120" s="822" t="s">
        <v>2721</v>
      </c>
      <c r="L120" s="825">
        <v>91.11</v>
      </c>
      <c r="M120" s="825">
        <v>91.11</v>
      </c>
      <c r="N120" s="822">
        <v>1</v>
      </c>
      <c r="O120" s="826">
        <v>0.5</v>
      </c>
      <c r="P120" s="825">
        <v>91.11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7</v>
      </c>
      <c r="B121" s="822" t="s">
        <v>2342</v>
      </c>
      <c r="C121" s="822" t="s">
        <v>2346</v>
      </c>
      <c r="D121" s="823" t="s">
        <v>3941</v>
      </c>
      <c r="E121" s="824" t="s">
        <v>2395</v>
      </c>
      <c r="F121" s="822" t="s">
        <v>2343</v>
      </c>
      <c r="G121" s="822" t="s">
        <v>2722</v>
      </c>
      <c r="H121" s="822" t="s">
        <v>329</v>
      </c>
      <c r="I121" s="822" t="s">
        <v>2723</v>
      </c>
      <c r="J121" s="822" t="s">
        <v>2724</v>
      </c>
      <c r="K121" s="822" t="s">
        <v>2725</v>
      </c>
      <c r="L121" s="825">
        <v>32.81</v>
      </c>
      <c r="M121" s="825">
        <v>32.81</v>
      </c>
      <c r="N121" s="822">
        <v>1</v>
      </c>
      <c r="O121" s="826">
        <v>0.5</v>
      </c>
      <c r="P121" s="825">
        <v>32.81</v>
      </c>
      <c r="Q121" s="827">
        <v>1</v>
      </c>
      <c r="R121" s="822">
        <v>1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7</v>
      </c>
      <c r="B122" s="822" t="s">
        <v>2342</v>
      </c>
      <c r="C122" s="822" t="s">
        <v>2346</v>
      </c>
      <c r="D122" s="823" t="s">
        <v>3941</v>
      </c>
      <c r="E122" s="824" t="s">
        <v>2395</v>
      </c>
      <c r="F122" s="822" t="s">
        <v>2343</v>
      </c>
      <c r="G122" s="822" t="s">
        <v>2726</v>
      </c>
      <c r="H122" s="822" t="s">
        <v>329</v>
      </c>
      <c r="I122" s="822" t="s">
        <v>2727</v>
      </c>
      <c r="J122" s="822" t="s">
        <v>2728</v>
      </c>
      <c r="K122" s="822" t="s">
        <v>2729</v>
      </c>
      <c r="L122" s="825">
        <v>0</v>
      </c>
      <c r="M122" s="825">
        <v>0</v>
      </c>
      <c r="N122" s="822">
        <v>1</v>
      </c>
      <c r="O122" s="826">
        <v>0.5</v>
      </c>
      <c r="P122" s="825">
        <v>0</v>
      </c>
      <c r="Q122" s="827"/>
      <c r="R122" s="822">
        <v>1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7</v>
      </c>
      <c r="B123" s="822" t="s">
        <v>2342</v>
      </c>
      <c r="C123" s="822" t="s">
        <v>2346</v>
      </c>
      <c r="D123" s="823" t="s">
        <v>3941</v>
      </c>
      <c r="E123" s="824" t="s">
        <v>2395</v>
      </c>
      <c r="F123" s="822" t="s">
        <v>2343</v>
      </c>
      <c r="G123" s="822" t="s">
        <v>2516</v>
      </c>
      <c r="H123" s="822" t="s">
        <v>329</v>
      </c>
      <c r="I123" s="822" t="s">
        <v>2730</v>
      </c>
      <c r="J123" s="822" t="s">
        <v>2518</v>
      </c>
      <c r="K123" s="822" t="s">
        <v>2519</v>
      </c>
      <c r="L123" s="825">
        <v>78.48</v>
      </c>
      <c r="M123" s="825">
        <v>78.48</v>
      </c>
      <c r="N123" s="822">
        <v>1</v>
      </c>
      <c r="O123" s="826">
        <v>0.5</v>
      </c>
      <c r="P123" s="825">
        <v>78.48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7</v>
      </c>
      <c r="B124" s="822" t="s">
        <v>2342</v>
      </c>
      <c r="C124" s="822" t="s">
        <v>2346</v>
      </c>
      <c r="D124" s="823" t="s">
        <v>3941</v>
      </c>
      <c r="E124" s="824" t="s">
        <v>2395</v>
      </c>
      <c r="F124" s="822" t="s">
        <v>2343</v>
      </c>
      <c r="G124" s="822" t="s">
        <v>2731</v>
      </c>
      <c r="H124" s="822" t="s">
        <v>329</v>
      </c>
      <c r="I124" s="822" t="s">
        <v>2732</v>
      </c>
      <c r="J124" s="822" t="s">
        <v>2733</v>
      </c>
      <c r="K124" s="822" t="s">
        <v>2734</v>
      </c>
      <c r="L124" s="825">
        <v>0</v>
      </c>
      <c r="M124" s="825">
        <v>0</v>
      </c>
      <c r="N124" s="822">
        <v>1</v>
      </c>
      <c r="O124" s="826">
        <v>1</v>
      </c>
      <c r="P124" s="825">
        <v>0</v>
      </c>
      <c r="Q124" s="827"/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7</v>
      </c>
      <c r="B125" s="822" t="s">
        <v>2342</v>
      </c>
      <c r="C125" s="822" t="s">
        <v>2346</v>
      </c>
      <c r="D125" s="823" t="s">
        <v>3941</v>
      </c>
      <c r="E125" s="824" t="s">
        <v>2395</v>
      </c>
      <c r="F125" s="822" t="s">
        <v>2343</v>
      </c>
      <c r="G125" s="822" t="s">
        <v>2735</v>
      </c>
      <c r="H125" s="822" t="s">
        <v>656</v>
      </c>
      <c r="I125" s="822" t="s">
        <v>2043</v>
      </c>
      <c r="J125" s="822" t="s">
        <v>2044</v>
      </c>
      <c r="K125" s="822" t="s">
        <v>2045</v>
      </c>
      <c r="L125" s="825">
        <v>219.18</v>
      </c>
      <c r="M125" s="825">
        <v>219.18</v>
      </c>
      <c r="N125" s="822">
        <v>1</v>
      </c>
      <c r="O125" s="826">
        <v>0.5</v>
      </c>
      <c r="P125" s="825">
        <v>219.18</v>
      </c>
      <c r="Q125" s="827">
        <v>1</v>
      </c>
      <c r="R125" s="822">
        <v>1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7</v>
      </c>
      <c r="B126" s="822" t="s">
        <v>2342</v>
      </c>
      <c r="C126" s="822" t="s">
        <v>2346</v>
      </c>
      <c r="D126" s="823" t="s">
        <v>3941</v>
      </c>
      <c r="E126" s="824" t="s">
        <v>2395</v>
      </c>
      <c r="F126" s="822" t="s">
        <v>2343</v>
      </c>
      <c r="G126" s="822" t="s">
        <v>2462</v>
      </c>
      <c r="H126" s="822" t="s">
        <v>329</v>
      </c>
      <c r="I126" s="822" t="s">
        <v>2736</v>
      </c>
      <c r="J126" s="822" t="s">
        <v>938</v>
      </c>
      <c r="K126" s="822" t="s">
        <v>2737</v>
      </c>
      <c r="L126" s="825">
        <v>92.04</v>
      </c>
      <c r="M126" s="825">
        <v>92.04</v>
      </c>
      <c r="N126" s="822">
        <v>1</v>
      </c>
      <c r="O126" s="826">
        <v>1</v>
      </c>
      <c r="P126" s="825">
        <v>92.04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7</v>
      </c>
      <c r="B127" s="822" t="s">
        <v>2342</v>
      </c>
      <c r="C127" s="822" t="s">
        <v>2346</v>
      </c>
      <c r="D127" s="823" t="s">
        <v>3941</v>
      </c>
      <c r="E127" s="824" t="s">
        <v>2395</v>
      </c>
      <c r="F127" s="822" t="s">
        <v>2343</v>
      </c>
      <c r="G127" s="822" t="s">
        <v>2462</v>
      </c>
      <c r="H127" s="822" t="s">
        <v>329</v>
      </c>
      <c r="I127" s="822" t="s">
        <v>2738</v>
      </c>
      <c r="J127" s="822" t="s">
        <v>938</v>
      </c>
      <c r="K127" s="822" t="s">
        <v>2739</v>
      </c>
      <c r="L127" s="825">
        <v>46.03</v>
      </c>
      <c r="M127" s="825">
        <v>46.03</v>
      </c>
      <c r="N127" s="822">
        <v>1</v>
      </c>
      <c r="O127" s="826">
        <v>1</v>
      </c>
      <c r="P127" s="825">
        <v>46.03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7</v>
      </c>
      <c r="B128" s="822" t="s">
        <v>2342</v>
      </c>
      <c r="C128" s="822" t="s">
        <v>2346</v>
      </c>
      <c r="D128" s="823" t="s">
        <v>3941</v>
      </c>
      <c r="E128" s="824" t="s">
        <v>2395</v>
      </c>
      <c r="F128" s="822" t="s">
        <v>2343</v>
      </c>
      <c r="G128" s="822" t="s">
        <v>2658</v>
      </c>
      <c r="H128" s="822" t="s">
        <v>329</v>
      </c>
      <c r="I128" s="822" t="s">
        <v>2740</v>
      </c>
      <c r="J128" s="822" t="s">
        <v>2660</v>
      </c>
      <c r="K128" s="822" t="s">
        <v>2661</v>
      </c>
      <c r="L128" s="825">
        <v>87.98</v>
      </c>
      <c r="M128" s="825">
        <v>263.94</v>
      </c>
      <c r="N128" s="822">
        <v>3</v>
      </c>
      <c r="O128" s="826">
        <v>2</v>
      </c>
      <c r="P128" s="825">
        <v>263.94</v>
      </c>
      <c r="Q128" s="827">
        <v>1</v>
      </c>
      <c r="R128" s="822">
        <v>3</v>
      </c>
      <c r="S128" s="827">
        <v>1</v>
      </c>
      <c r="T128" s="826">
        <v>2</v>
      </c>
      <c r="U128" s="828">
        <v>1</v>
      </c>
    </row>
    <row r="129" spans="1:21" ht="14.45" customHeight="1" x14ac:dyDescent="0.2">
      <c r="A129" s="821">
        <v>7</v>
      </c>
      <c r="B129" s="822" t="s">
        <v>2342</v>
      </c>
      <c r="C129" s="822" t="s">
        <v>2346</v>
      </c>
      <c r="D129" s="823" t="s">
        <v>3941</v>
      </c>
      <c r="E129" s="824" t="s">
        <v>2395</v>
      </c>
      <c r="F129" s="822" t="s">
        <v>2343</v>
      </c>
      <c r="G129" s="822" t="s">
        <v>2741</v>
      </c>
      <c r="H129" s="822" t="s">
        <v>329</v>
      </c>
      <c r="I129" s="822" t="s">
        <v>2742</v>
      </c>
      <c r="J129" s="822" t="s">
        <v>2743</v>
      </c>
      <c r="K129" s="822" t="s">
        <v>2744</v>
      </c>
      <c r="L129" s="825">
        <v>87.67</v>
      </c>
      <c r="M129" s="825">
        <v>87.67</v>
      </c>
      <c r="N129" s="822">
        <v>1</v>
      </c>
      <c r="O129" s="826">
        <v>0.5</v>
      </c>
      <c r="P129" s="825">
        <v>87.67</v>
      </c>
      <c r="Q129" s="827">
        <v>1</v>
      </c>
      <c r="R129" s="822">
        <v>1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7</v>
      </c>
      <c r="B130" s="822" t="s">
        <v>2342</v>
      </c>
      <c r="C130" s="822" t="s">
        <v>2346</v>
      </c>
      <c r="D130" s="823" t="s">
        <v>3941</v>
      </c>
      <c r="E130" s="824" t="s">
        <v>2395</v>
      </c>
      <c r="F130" s="822" t="s">
        <v>2343</v>
      </c>
      <c r="G130" s="822" t="s">
        <v>2745</v>
      </c>
      <c r="H130" s="822" t="s">
        <v>329</v>
      </c>
      <c r="I130" s="822" t="s">
        <v>2746</v>
      </c>
      <c r="J130" s="822" t="s">
        <v>2747</v>
      </c>
      <c r="K130" s="822" t="s">
        <v>2748</v>
      </c>
      <c r="L130" s="825">
        <v>225.06</v>
      </c>
      <c r="M130" s="825">
        <v>225.06</v>
      </c>
      <c r="N130" s="822">
        <v>1</v>
      </c>
      <c r="O130" s="826">
        <v>0.5</v>
      </c>
      <c r="P130" s="825">
        <v>225.06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7</v>
      </c>
      <c r="B131" s="822" t="s">
        <v>2342</v>
      </c>
      <c r="C131" s="822" t="s">
        <v>2346</v>
      </c>
      <c r="D131" s="823" t="s">
        <v>3941</v>
      </c>
      <c r="E131" s="824" t="s">
        <v>2395</v>
      </c>
      <c r="F131" s="822" t="s">
        <v>2344</v>
      </c>
      <c r="G131" s="822" t="s">
        <v>2706</v>
      </c>
      <c r="H131" s="822" t="s">
        <v>329</v>
      </c>
      <c r="I131" s="822" t="s">
        <v>2749</v>
      </c>
      <c r="J131" s="822" t="s">
        <v>2708</v>
      </c>
      <c r="K131" s="822"/>
      <c r="L131" s="825">
        <v>0</v>
      </c>
      <c r="M131" s="825">
        <v>0</v>
      </c>
      <c r="N131" s="822">
        <v>1</v>
      </c>
      <c r="O131" s="826">
        <v>1</v>
      </c>
      <c r="P131" s="825"/>
      <c r="Q131" s="827"/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7</v>
      </c>
      <c r="B132" s="822" t="s">
        <v>2342</v>
      </c>
      <c r="C132" s="822" t="s">
        <v>2346</v>
      </c>
      <c r="D132" s="823" t="s">
        <v>3941</v>
      </c>
      <c r="E132" s="824" t="s">
        <v>2395</v>
      </c>
      <c r="F132" s="822" t="s">
        <v>2344</v>
      </c>
      <c r="G132" s="822" t="s">
        <v>2706</v>
      </c>
      <c r="H132" s="822" t="s">
        <v>329</v>
      </c>
      <c r="I132" s="822" t="s">
        <v>2716</v>
      </c>
      <c r="J132" s="822" t="s">
        <v>2708</v>
      </c>
      <c r="K132" s="822"/>
      <c r="L132" s="825">
        <v>117.55</v>
      </c>
      <c r="M132" s="825">
        <v>117.55</v>
      </c>
      <c r="N132" s="822">
        <v>1</v>
      </c>
      <c r="O132" s="826">
        <v>0.5</v>
      </c>
      <c r="P132" s="825">
        <v>117.55</v>
      </c>
      <c r="Q132" s="827">
        <v>1</v>
      </c>
      <c r="R132" s="822">
        <v>1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7</v>
      </c>
      <c r="B133" s="822" t="s">
        <v>2342</v>
      </c>
      <c r="C133" s="822" t="s">
        <v>2346</v>
      </c>
      <c r="D133" s="823" t="s">
        <v>3941</v>
      </c>
      <c r="E133" s="824" t="s">
        <v>2395</v>
      </c>
      <c r="F133" s="822" t="s">
        <v>2344</v>
      </c>
      <c r="G133" s="822" t="s">
        <v>2706</v>
      </c>
      <c r="H133" s="822" t="s">
        <v>329</v>
      </c>
      <c r="I133" s="822" t="s">
        <v>2750</v>
      </c>
      <c r="J133" s="822" t="s">
        <v>2708</v>
      </c>
      <c r="K133" s="822"/>
      <c r="L133" s="825">
        <v>0</v>
      </c>
      <c r="M133" s="825">
        <v>0</v>
      </c>
      <c r="N133" s="822">
        <v>1</v>
      </c>
      <c r="O133" s="826">
        <v>1</v>
      </c>
      <c r="P133" s="825">
        <v>0</v>
      </c>
      <c r="Q133" s="827"/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7</v>
      </c>
      <c r="B134" s="822" t="s">
        <v>2342</v>
      </c>
      <c r="C134" s="822" t="s">
        <v>2346</v>
      </c>
      <c r="D134" s="823" t="s">
        <v>3941</v>
      </c>
      <c r="E134" s="824" t="s">
        <v>2395</v>
      </c>
      <c r="F134" s="822" t="s">
        <v>2344</v>
      </c>
      <c r="G134" s="822" t="s">
        <v>2706</v>
      </c>
      <c r="H134" s="822" t="s">
        <v>329</v>
      </c>
      <c r="I134" s="822" t="s">
        <v>2751</v>
      </c>
      <c r="J134" s="822" t="s">
        <v>2708</v>
      </c>
      <c r="K134" s="822"/>
      <c r="L134" s="825">
        <v>0</v>
      </c>
      <c r="M134" s="825">
        <v>0</v>
      </c>
      <c r="N134" s="822">
        <v>1</v>
      </c>
      <c r="O134" s="826">
        <v>1</v>
      </c>
      <c r="P134" s="825">
        <v>0</v>
      </c>
      <c r="Q134" s="827"/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7</v>
      </c>
      <c r="B135" s="822" t="s">
        <v>2342</v>
      </c>
      <c r="C135" s="822" t="s">
        <v>2346</v>
      </c>
      <c r="D135" s="823" t="s">
        <v>3941</v>
      </c>
      <c r="E135" s="824" t="s">
        <v>2396</v>
      </c>
      <c r="F135" s="822" t="s">
        <v>2343</v>
      </c>
      <c r="G135" s="822" t="s">
        <v>2681</v>
      </c>
      <c r="H135" s="822" t="s">
        <v>329</v>
      </c>
      <c r="I135" s="822" t="s">
        <v>2682</v>
      </c>
      <c r="J135" s="822" t="s">
        <v>1182</v>
      </c>
      <c r="K135" s="822" t="s">
        <v>1183</v>
      </c>
      <c r="L135" s="825">
        <v>121.92</v>
      </c>
      <c r="M135" s="825">
        <v>243.84</v>
      </c>
      <c r="N135" s="822">
        <v>2</v>
      </c>
      <c r="O135" s="826">
        <v>1</v>
      </c>
      <c r="P135" s="825">
        <v>243.84</v>
      </c>
      <c r="Q135" s="827">
        <v>1</v>
      </c>
      <c r="R135" s="822">
        <v>2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7</v>
      </c>
      <c r="B136" s="822" t="s">
        <v>2342</v>
      </c>
      <c r="C136" s="822" t="s">
        <v>2346</v>
      </c>
      <c r="D136" s="823" t="s">
        <v>3941</v>
      </c>
      <c r="E136" s="824" t="s">
        <v>2409</v>
      </c>
      <c r="F136" s="822" t="s">
        <v>2343</v>
      </c>
      <c r="G136" s="822" t="s">
        <v>2752</v>
      </c>
      <c r="H136" s="822" t="s">
        <v>329</v>
      </c>
      <c r="I136" s="822" t="s">
        <v>2753</v>
      </c>
      <c r="J136" s="822" t="s">
        <v>2754</v>
      </c>
      <c r="K136" s="822" t="s">
        <v>2755</v>
      </c>
      <c r="L136" s="825">
        <v>248.55</v>
      </c>
      <c r="M136" s="825">
        <v>497.1</v>
      </c>
      <c r="N136" s="822">
        <v>2</v>
      </c>
      <c r="O136" s="826">
        <v>2</v>
      </c>
      <c r="P136" s="825">
        <v>248.55</v>
      </c>
      <c r="Q136" s="827">
        <v>0.5</v>
      </c>
      <c r="R136" s="822">
        <v>1</v>
      </c>
      <c r="S136" s="827">
        <v>0.5</v>
      </c>
      <c r="T136" s="826">
        <v>1</v>
      </c>
      <c r="U136" s="828">
        <v>0.5</v>
      </c>
    </row>
    <row r="137" spans="1:21" ht="14.45" customHeight="1" x14ac:dyDescent="0.2">
      <c r="A137" s="821">
        <v>7</v>
      </c>
      <c r="B137" s="822" t="s">
        <v>2342</v>
      </c>
      <c r="C137" s="822" t="s">
        <v>2346</v>
      </c>
      <c r="D137" s="823" t="s">
        <v>3941</v>
      </c>
      <c r="E137" s="824" t="s">
        <v>2409</v>
      </c>
      <c r="F137" s="822" t="s">
        <v>2343</v>
      </c>
      <c r="G137" s="822" t="s">
        <v>2681</v>
      </c>
      <c r="H137" s="822" t="s">
        <v>329</v>
      </c>
      <c r="I137" s="822" t="s">
        <v>2682</v>
      </c>
      <c r="J137" s="822" t="s">
        <v>1182</v>
      </c>
      <c r="K137" s="822" t="s">
        <v>1183</v>
      </c>
      <c r="L137" s="825">
        <v>121.92</v>
      </c>
      <c r="M137" s="825">
        <v>121.92</v>
      </c>
      <c r="N137" s="822">
        <v>1</v>
      </c>
      <c r="O137" s="826">
        <v>1</v>
      </c>
      <c r="P137" s="825">
        <v>121.92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7</v>
      </c>
      <c r="B138" s="822" t="s">
        <v>2342</v>
      </c>
      <c r="C138" s="822" t="s">
        <v>2346</v>
      </c>
      <c r="D138" s="823" t="s">
        <v>3941</v>
      </c>
      <c r="E138" s="824" t="s">
        <v>2412</v>
      </c>
      <c r="F138" s="822" t="s">
        <v>2343</v>
      </c>
      <c r="G138" s="822" t="s">
        <v>2756</v>
      </c>
      <c r="H138" s="822" t="s">
        <v>656</v>
      </c>
      <c r="I138" s="822" t="s">
        <v>2757</v>
      </c>
      <c r="J138" s="822" t="s">
        <v>2236</v>
      </c>
      <c r="K138" s="822" t="s">
        <v>2758</v>
      </c>
      <c r="L138" s="825">
        <v>46.81</v>
      </c>
      <c r="M138" s="825">
        <v>187.24</v>
      </c>
      <c r="N138" s="822">
        <v>4</v>
      </c>
      <c r="O138" s="826">
        <v>4</v>
      </c>
      <c r="P138" s="825">
        <v>187.24</v>
      </c>
      <c r="Q138" s="827">
        <v>1</v>
      </c>
      <c r="R138" s="822">
        <v>4</v>
      </c>
      <c r="S138" s="827">
        <v>1</v>
      </c>
      <c r="T138" s="826">
        <v>4</v>
      </c>
      <c r="U138" s="828">
        <v>1</v>
      </c>
    </row>
    <row r="139" spans="1:21" ht="14.45" customHeight="1" x14ac:dyDescent="0.2">
      <c r="A139" s="821">
        <v>7</v>
      </c>
      <c r="B139" s="822" t="s">
        <v>2342</v>
      </c>
      <c r="C139" s="822" t="s">
        <v>2346</v>
      </c>
      <c r="D139" s="823" t="s">
        <v>3941</v>
      </c>
      <c r="E139" s="824" t="s">
        <v>2412</v>
      </c>
      <c r="F139" s="822" t="s">
        <v>2343</v>
      </c>
      <c r="G139" s="822" t="s">
        <v>2446</v>
      </c>
      <c r="H139" s="822" t="s">
        <v>329</v>
      </c>
      <c r="I139" s="822" t="s">
        <v>2759</v>
      </c>
      <c r="J139" s="822" t="s">
        <v>2448</v>
      </c>
      <c r="K139" s="822" t="s">
        <v>2760</v>
      </c>
      <c r="L139" s="825">
        <v>300.51</v>
      </c>
      <c r="M139" s="825">
        <v>5409.1800000000021</v>
      </c>
      <c r="N139" s="822">
        <v>18</v>
      </c>
      <c r="O139" s="826">
        <v>18</v>
      </c>
      <c r="P139" s="825">
        <v>5409.1800000000021</v>
      </c>
      <c r="Q139" s="827">
        <v>1</v>
      </c>
      <c r="R139" s="822">
        <v>18</v>
      </c>
      <c r="S139" s="827">
        <v>1</v>
      </c>
      <c r="T139" s="826">
        <v>18</v>
      </c>
      <c r="U139" s="828">
        <v>1</v>
      </c>
    </row>
    <row r="140" spans="1:21" ht="14.45" customHeight="1" x14ac:dyDescent="0.2">
      <c r="A140" s="821">
        <v>7</v>
      </c>
      <c r="B140" s="822" t="s">
        <v>2342</v>
      </c>
      <c r="C140" s="822" t="s">
        <v>2346</v>
      </c>
      <c r="D140" s="823" t="s">
        <v>3941</v>
      </c>
      <c r="E140" s="824" t="s">
        <v>2412</v>
      </c>
      <c r="F140" s="822" t="s">
        <v>2343</v>
      </c>
      <c r="G140" s="822" t="s">
        <v>2516</v>
      </c>
      <c r="H140" s="822" t="s">
        <v>329</v>
      </c>
      <c r="I140" s="822" t="s">
        <v>2761</v>
      </c>
      <c r="J140" s="822" t="s">
        <v>2518</v>
      </c>
      <c r="K140" s="822" t="s">
        <v>2762</v>
      </c>
      <c r="L140" s="825">
        <v>30.83</v>
      </c>
      <c r="M140" s="825">
        <v>30.83</v>
      </c>
      <c r="N140" s="822">
        <v>1</v>
      </c>
      <c r="O140" s="826">
        <v>1</v>
      </c>
      <c r="P140" s="825">
        <v>30.83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7</v>
      </c>
      <c r="B141" s="822" t="s">
        <v>2342</v>
      </c>
      <c r="C141" s="822" t="s">
        <v>2346</v>
      </c>
      <c r="D141" s="823" t="s">
        <v>3941</v>
      </c>
      <c r="E141" s="824" t="s">
        <v>2412</v>
      </c>
      <c r="F141" s="822" t="s">
        <v>2343</v>
      </c>
      <c r="G141" s="822" t="s">
        <v>2763</v>
      </c>
      <c r="H141" s="822" t="s">
        <v>329</v>
      </c>
      <c r="I141" s="822" t="s">
        <v>2764</v>
      </c>
      <c r="J141" s="822" t="s">
        <v>2765</v>
      </c>
      <c r="K141" s="822" t="s">
        <v>2250</v>
      </c>
      <c r="L141" s="825">
        <v>192.28</v>
      </c>
      <c r="M141" s="825">
        <v>192.28</v>
      </c>
      <c r="N141" s="822">
        <v>1</v>
      </c>
      <c r="O141" s="826">
        <v>1</v>
      </c>
      <c r="P141" s="825">
        <v>192.28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7</v>
      </c>
      <c r="B142" s="822" t="s">
        <v>2342</v>
      </c>
      <c r="C142" s="822" t="s">
        <v>2346</v>
      </c>
      <c r="D142" s="823" t="s">
        <v>3941</v>
      </c>
      <c r="E142" s="824" t="s">
        <v>2413</v>
      </c>
      <c r="F142" s="822" t="s">
        <v>2343</v>
      </c>
      <c r="G142" s="822" t="s">
        <v>2766</v>
      </c>
      <c r="H142" s="822" t="s">
        <v>656</v>
      </c>
      <c r="I142" s="822" t="s">
        <v>2767</v>
      </c>
      <c r="J142" s="822" t="s">
        <v>875</v>
      </c>
      <c r="K142" s="822" t="s">
        <v>2768</v>
      </c>
      <c r="L142" s="825">
        <v>80.010000000000005</v>
      </c>
      <c r="M142" s="825">
        <v>80.010000000000005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7</v>
      </c>
      <c r="B143" s="822" t="s">
        <v>2342</v>
      </c>
      <c r="C143" s="822" t="s">
        <v>2346</v>
      </c>
      <c r="D143" s="823" t="s">
        <v>3941</v>
      </c>
      <c r="E143" s="824" t="s">
        <v>2413</v>
      </c>
      <c r="F143" s="822" t="s">
        <v>2343</v>
      </c>
      <c r="G143" s="822" t="s">
        <v>2488</v>
      </c>
      <c r="H143" s="822" t="s">
        <v>656</v>
      </c>
      <c r="I143" s="822" t="s">
        <v>2621</v>
      </c>
      <c r="J143" s="822" t="s">
        <v>2041</v>
      </c>
      <c r="K143" s="822" t="s">
        <v>2622</v>
      </c>
      <c r="L143" s="825">
        <v>82.7</v>
      </c>
      <c r="M143" s="825">
        <v>82.7</v>
      </c>
      <c r="N143" s="822">
        <v>1</v>
      </c>
      <c r="O143" s="826">
        <v>0.5</v>
      </c>
      <c r="P143" s="825">
        <v>82.7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7</v>
      </c>
      <c r="B144" s="822" t="s">
        <v>2342</v>
      </c>
      <c r="C144" s="822" t="s">
        <v>2346</v>
      </c>
      <c r="D144" s="823" t="s">
        <v>3941</v>
      </c>
      <c r="E144" s="824" t="s">
        <v>2413</v>
      </c>
      <c r="F144" s="822" t="s">
        <v>2343</v>
      </c>
      <c r="G144" s="822" t="s">
        <v>2489</v>
      </c>
      <c r="H144" s="822" t="s">
        <v>329</v>
      </c>
      <c r="I144" s="822" t="s">
        <v>2490</v>
      </c>
      <c r="J144" s="822" t="s">
        <v>2491</v>
      </c>
      <c r="K144" s="822" t="s">
        <v>2492</v>
      </c>
      <c r="L144" s="825">
        <v>314.11</v>
      </c>
      <c r="M144" s="825">
        <v>1256.44</v>
      </c>
      <c r="N144" s="822">
        <v>4</v>
      </c>
      <c r="O144" s="826">
        <v>2</v>
      </c>
      <c r="P144" s="825">
        <v>1256.44</v>
      </c>
      <c r="Q144" s="827">
        <v>1</v>
      </c>
      <c r="R144" s="822">
        <v>4</v>
      </c>
      <c r="S144" s="827">
        <v>1</v>
      </c>
      <c r="T144" s="826">
        <v>2</v>
      </c>
      <c r="U144" s="828">
        <v>1</v>
      </c>
    </row>
    <row r="145" spans="1:21" ht="14.45" customHeight="1" x14ac:dyDescent="0.2">
      <c r="A145" s="821">
        <v>7</v>
      </c>
      <c r="B145" s="822" t="s">
        <v>2342</v>
      </c>
      <c r="C145" s="822" t="s">
        <v>2346</v>
      </c>
      <c r="D145" s="823" t="s">
        <v>3941</v>
      </c>
      <c r="E145" s="824" t="s">
        <v>2413</v>
      </c>
      <c r="F145" s="822" t="s">
        <v>2343</v>
      </c>
      <c r="G145" s="822" t="s">
        <v>2769</v>
      </c>
      <c r="H145" s="822" t="s">
        <v>329</v>
      </c>
      <c r="I145" s="822" t="s">
        <v>2770</v>
      </c>
      <c r="J145" s="822" t="s">
        <v>2771</v>
      </c>
      <c r="K145" s="822" t="s">
        <v>2519</v>
      </c>
      <c r="L145" s="825">
        <v>235.78</v>
      </c>
      <c r="M145" s="825">
        <v>235.78</v>
      </c>
      <c r="N145" s="822">
        <v>1</v>
      </c>
      <c r="O145" s="826">
        <v>0.5</v>
      </c>
      <c r="P145" s="825">
        <v>235.78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7</v>
      </c>
      <c r="B146" s="822" t="s">
        <v>2342</v>
      </c>
      <c r="C146" s="822" t="s">
        <v>2346</v>
      </c>
      <c r="D146" s="823" t="s">
        <v>3941</v>
      </c>
      <c r="E146" s="824" t="s">
        <v>2413</v>
      </c>
      <c r="F146" s="822" t="s">
        <v>2343</v>
      </c>
      <c r="G146" s="822" t="s">
        <v>2496</v>
      </c>
      <c r="H146" s="822" t="s">
        <v>329</v>
      </c>
      <c r="I146" s="822" t="s">
        <v>2772</v>
      </c>
      <c r="J146" s="822" t="s">
        <v>2773</v>
      </c>
      <c r="K146" s="822" t="s">
        <v>2774</v>
      </c>
      <c r="L146" s="825">
        <v>38.47</v>
      </c>
      <c r="M146" s="825">
        <v>38.47</v>
      </c>
      <c r="N146" s="822">
        <v>1</v>
      </c>
      <c r="O146" s="826">
        <v>0.5</v>
      </c>
      <c r="P146" s="825">
        <v>38.47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7</v>
      </c>
      <c r="B147" s="822" t="s">
        <v>2342</v>
      </c>
      <c r="C147" s="822" t="s">
        <v>2346</v>
      </c>
      <c r="D147" s="823" t="s">
        <v>3941</v>
      </c>
      <c r="E147" s="824" t="s">
        <v>2413</v>
      </c>
      <c r="F147" s="822" t="s">
        <v>2343</v>
      </c>
      <c r="G147" s="822" t="s">
        <v>2775</v>
      </c>
      <c r="H147" s="822" t="s">
        <v>329</v>
      </c>
      <c r="I147" s="822" t="s">
        <v>2776</v>
      </c>
      <c r="J147" s="822" t="s">
        <v>2777</v>
      </c>
      <c r="K147" s="822" t="s">
        <v>2778</v>
      </c>
      <c r="L147" s="825">
        <v>49.04</v>
      </c>
      <c r="M147" s="825">
        <v>196.16</v>
      </c>
      <c r="N147" s="822">
        <v>4</v>
      </c>
      <c r="O147" s="826">
        <v>2</v>
      </c>
      <c r="P147" s="825">
        <v>98.08</v>
      </c>
      <c r="Q147" s="827">
        <v>0.5</v>
      </c>
      <c r="R147" s="822">
        <v>2</v>
      </c>
      <c r="S147" s="827">
        <v>0.5</v>
      </c>
      <c r="T147" s="826">
        <v>1</v>
      </c>
      <c r="U147" s="828">
        <v>0.5</v>
      </c>
    </row>
    <row r="148" spans="1:21" ht="14.45" customHeight="1" x14ac:dyDescent="0.2">
      <c r="A148" s="821">
        <v>7</v>
      </c>
      <c r="B148" s="822" t="s">
        <v>2342</v>
      </c>
      <c r="C148" s="822" t="s">
        <v>2346</v>
      </c>
      <c r="D148" s="823" t="s">
        <v>3941</v>
      </c>
      <c r="E148" s="824" t="s">
        <v>2413</v>
      </c>
      <c r="F148" s="822" t="s">
        <v>2343</v>
      </c>
      <c r="G148" s="822" t="s">
        <v>2516</v>
      </c>
      <c r="H148" s="822" t="s">
        <v>329</v>
      </c>
      <c r="I148" s="822" t="s">
        <v>2517</v>
      </c>
      <c r="J148" s="822" t="s">
        <v>2518</v>
      </c>
      <c r="K148" s="822" t="s">
        <v>2519</v>
      </c>
      <c r="L148" s="825">
        <v>78.48</v>
      </c>
      <c r="M148" s="825">
        <v>549.36</v>
      </c>
      <c r="N148" s="822">
        <v>7</v>
      </c>
      <c r="O148" s="826">
        <v>2</v>
      </c>
      <c r="P148" s="825">
        <v>549.36</v>
      </c>
      <c r="Q148" s="827">
        <v>1</v>
      </c>
      <c r="R148" s="822">
        <v>7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7</v>
      </c>
      <c r="B149" s="822" t="s">
        <v>2342</v>
      </c>
      <c r="C149" s="822" t="s">
        <v>2346</v>
      </c>
      <c r="D149" s="823" t="s">
        <v>3941</v>
      </c>
      <c r="E149" s="824" t="s">
        <v>2413</v>
      </c>
      <c r="F149" s="822" t="s">
        <v>2343</v>
      </c>
      <c r="G149" s="822" t="s">
        <v>2779</v>
      </c>
      <c r="H149" s="822" t="s">
        <v>329</v>
      </c>
      <c r="I149" s="822" t="s">
        <v>2780</v>
      </c>
      <c r="J149" s="822" t="s">
        <v>2781</v>
      </c>
      <c r="K149" s="822" t="s">
        <v>2782</v>
      </c>
      <c r="L149" s="825">
        <v>132.97999999999999</v>
      </c>
      <c r="M149" s="825">
        <v>132.97999999999999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7</v>
      </c>
      <c r="B150" s="822" t="s">
        <v>2342</v>
      </c>
      <c r="C150" s="822" t="s">
        <v>2346</v>
      </c>
      <c r="D150" s="823" t="s">
        <v>3941</v>
      </c>
      <c r="E150" s="824" t="s">
        <v>2413</v>
      </c>
      <c r="F150" s="822" t="s">
        <v>2343</v>
      </c>
      <c r="G150" s="822" t="s">
        <v>2520</v>
      </c>
      <c r="H150" s="822" t="s">
        <v>329</v>
      </c>
      <c r="I150" s="822" t="s">
        <v>2783</v>
      </c>
      <c r="J150" s="822" t="s">
        <v>2522</v>
      </c>
      <c r="K150" s="822" t="s">
        <v>2784</v>
      </c>
      <c r="L150" s="825">
        <v>10.55</v>
      </c>
      <c r="M150" s="825">
        <v>10.55</v>
      </c>
      <c r="N150" s="822">
        <v>1</v>
      </c>
      <c r="O150" s="826">
        <v>0.5</v>
      </c>
      <c r="P150" s="825">
        <v>10.55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7</v>
      </c>
      <c r="B151" s="822" t="s">
        <v>2342</v>
      </c>
      <c r="C151" s="822" t="s">
        <v>2346</v>
      </c>
      <c r="D151" s="823" t="s">
        <v>3941</v>
      </c>
      <c r="E151" s="824" t="s">
        <v>2413</v>
      </c>
      <c r="F151" s="822" t="s">
        <v>2343</v>
      </c>
      <c r="G151" s="822" t="s">
        <v>2785</v>
      </c>
      <c r="H151" s="822" t="s">
        <v>329</v>
      </c>
      <c r="I151" s="822" t="s">
        <v>2786</v>
      </c>
      <c r="J151" s="822" t="s">
        <v>1660</v>
      </c>
      <c r="K151" s="822" t="s">
        <v>1973</v>
      </c>
      <c r="L151" s="825">
        <v>34.19</v>
      </c>
      <c r="M151" s="825">
        <v>34.19</v>
      </c>
      <c r="N151" s="822">
        <v>1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7</v>
      </c>
      <c r="B152" s="822" t="s">
        <v>2342</v>
      </c>
      <c r="C152" s="822" t="s">
        <v>2346</v>
      </c>
      <c r="D152" s="823" t="s">
        <v>3941</v>
      </c>
      <c r="E152" s="824" t="s">
        <v>2413</v>
      </c>
      <c r="F152" s="822" t="s">
        <v>2343</v>
      </c>
      <c r="G152" s="822" t="s">
        <v>2785</v>
      </c>
      <c r="H152" s="822" t="s">
        <v>329</v>
      </c>
      <c r="I152" s="822" t="s">
        <v>2787</v>
      </c>
      <c r="J152" s="822" t="s">
        <v>1660</v>
      </c>
      <c r="K152" s="822" t="s">
        <v>2788</v>
      </c>
      <c r="L152" s="825">
        <v>34.19</v>
      </c>
      <c r="M152" s="825">
        <v>34.19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7</v>
      </c>
      <c r="B153" s="822" t="s">
        <v>2342</v>
      </c>
      <c r="C153" s="822" t="s">
        <v>2346</v>
      </c>
      <c r="D153" s="823" t="s">
        <v>3941</v>
      </c>
      <c r="E153" s="824" t="s">
        <v>2413</v>
      </c>
      <c r="F153" s="822" t="s">
        <v>2343</v>
      </c>
      <c r="G153" s="822" t="s">
        <v>2789</v>
      </c>
      <c r="H153" s="822" t="s">
        <v>329</v>
      </c>
      <c r="I153" s="822" t="s">
        <v>2790</v>
      </c>
      <c r="J153" s="822" t="s">
        <v>765</v>
      </c>
      <c r="K153" s="822" t="s">
        <v>2791</v>
      </c>
      <c r="L153" s="825">
        <v>35.25</v>
      </c>
      <c r="M153" s="825">
        <v>35.25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7</v>
      </c>
      <c r="B154" s="822" t="s">
        <v>2342</v>
      </c>
      <c r="C154" s="822" t="s">
        <v>2346</v>
      </c>
      <c r="D154" s="823" t="s">
        <v>3941</v>
      </c>
      <c r="E154" s="824" t="s">
        <v>2413</v>
      </c>
      <c r="F154" s="822" t="s">
        <v>2343</v>
      </c>
      <c r="G154" s="822" t="s">
        <v>2572</v>
      </c>
      <c r="H154" s="822" t="s">
        <v>329</v>
      </c>
      <c r="I154" s="822" t="s">
        <v>2573</v>
      </c>
      <c r="J154" s="822" t="s">
        <v>697</v>
      </c>
      <c r="K154" s="822" t="s">
        <v>2574</v>
      </c>
      <c r="L154" s="825">
        <v>127.91</v>
      </c>
      <c r="M154" s="825">
        <v>127.91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7</v>
      </c>
      <c r="B155" s="822" t="s">
        <v>2342</v>
      </c>
      <c r="C155" s="822" t="s">
        <v>2346</v>
      </c>
      <c r="D155" s="823" t="s">
        <v>3941</v>
      </c>
      <c r="E155" s="824" t="s">
        <v>2413</v>
      </c>
      <c r="F155" s="822" t="s">
        <v>2343</v>
      </c>
      <c r="G155" s="822" t="s">
        <v>2579</v>
      </c>
      <c r="H155" s="822" t="s">
        <v>656</v>
      </c>
      <c r="I155" s="822" t="s">
        <v>2580</v>
      </c>
      <c r="J155" s="822" t="s">
        <v>659</v>
      </c>
      <c r="K155" s="822" t="s">
        <v>2581</v>
      </c>
      <c r="L155" s="825">
        <v>0</v>
      </c>
      <c r="M155" s="825">
        <v>0</v>
      </c>
      <c r="N155" s="822">
        <v>1</v>
      </c>
      <c r="O155" s="826">
        <v>0.5</v>
      </c>
      <c r="P155" s="825"/>
      <c r="Q155" s="827"/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7</v>
      </c>
      <c r="B156" s="822" t="s">
        <v>2342</v>
      </c>
      <c r="C156" s="822" t="s">
        <v>2346</v>
      </c>
      <c r="D156" s="823" t="s">
        <v>3941</v>
      </c>
      <c r="E156" s="824" t="s">
        <v>2413</v>
      </c>
      <c r="F156" s="822" t="s">
        <v>2343</v>
      </c>
      <c r="G156" s="822" t="s">
        <v>2792</v>
      </c>
      <c r="H156" s="822" t="s">
        <v>329</v>
      </c>
      <c r="I156" s="822" t="s">
        <v>2793</v>
      </c>
      <c r="J156" s="822" t="s">
        <v>2794</v>
      </c>
      <c r="K156" s="822" t="s">
        <v>2795</v>
      </c>
      <c r="L156" s="825">
        <v>130.57</v>
      </c>
      <c r="M156" s="825">
        <v>130.57</v>
      </c>
      <c r="N156" s="822">
        <v>1</v>
      </c>
      <c r="O156" s="826">
        <v>0.5</v>
      </c>
      <c r="P156" s="825">
        <v>130.57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7</v>
      </c>
      <c r="B157" s="822" t="s">
        <v>2342</v>
      </c>
      <c r="C157" s="822" t="s">
        <v>2346</v>
      </c>
      <c r="D157" s="823" t="s">
        <v>3941</v>
      </c>
      <c r="E157" s="824" t="s">
        <v>2413</v>
      </c>
      <c r="F157" s="822" t="s">
        <v>2343</v>
      </c>
      <c r="G157" s="822" t="s">
        <v>2796</v>
      </c>
      <c r="H157" s="822" t="s">
        <v>329</v>
      </c>
      <c r="I157" s="822" t="s">
        <v>2797</v>
      </c>
      <c r="J157" s="822" t="s">
        <v>800</v>
      </c>
      <c r="K157" s="822" t="s">
        <v>801</v>
      </c>
      <c r="L157" s="825">
        <v>59.56</v>
      </c>
      <c r="M157" s="825">
        <v>59.56</v>
      </c>
      <c r="N157" s="822">
        <v>1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7</v>
      </c>
      <c r="B158" s="822" t="s">
        <v>2342</v>
      </c>
      <c r="C158" s="822" t="s">
        <v>2346</v>
      </c>
      <c r="D158" s="823" t="s">
        <v>3941</v>
      </c>
      <c r="E158" s="824" t="s">
        <v>2413</v>
      </c>
      <c r="F158" s="822" t="s">
        <v>2343</v>
      </c>
      <c r="G158" s="822" t="s">
        <v>2798</v>
      </c>
      <c r="H158" s="822" t="s">
        <v>329</v>
      </c>
      <c r="I158" s="822" t="s">
        <v>2799</v>
      </c>
      <c r="J158" s="822" t="s">
        <v>2800</v>
      </c>
      <c r="K158" s="822" t="s">
        <v>2801</v>
      </c>
      <c r="L158" s="825">
        <v>38.56</v>
      </c>
      <c r="M158" s="825">
        <v>38.56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7</v>
      </c>
      <c r="B159" s="822" t="s">
        <v>2342</v>
      </c>
      <c r="C159" s="822" t="s">
        <v>2346</v>
      </c>
      <c r="D159" s="823" t="s">
        <v>3941</v>
      </c>
      <c r="E159" s="824" t="s">
        <v>2413</v>
      </c>
      <c r="F159" s="822" t="s">
        <v>2343</v>
      </c>
      <c r="G159" s="822" t="s">
        <v>2616</v>
      </c>
      <c r="H159" s="822" t="s">
        <v>656</v>
      </c>
      <c r="I159" s="822" t="s">
        <v>2249</v>
      </c>
      <c r="J159" s="822" t="s">
        <v>1496</v>
      </c>
      <c r="K159" s="822" t="s">
        <v>2250</v>
      </c>
      <c r="L159" s="825">
        <v>0</v>
      </c>
      <c r="M159" s="825">
        <v>0</v>
      </c>
      <c r="N159" s="822">
        <v>1</v>
      </c>
      <c r="O159" s="826">
        <v>0.5</v>
      </c>
      <c r="P159" s="825">
        <v>0</v>
      </c>
      <c r="Q159" s="827"/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7</v>
      </c>
      <c r="B160" s="822" t="s">
        <v>2342</v>
      </c>
      <c r="C160" s="822" t="s">
        <v>2346</v>
      </c>
      <c r="D160" s="823" t="s">
        <v>3941</v>
      </c>
      <c r="E160" s="824" t="s">
        <v>2413</v>
      </c>
      <c r="F160" s="822" t="s">
        <v>2343</v>
      </c>
      <c r="G160" s="822" t="s">
        <v>2802</v>
      </c>
      <c r="H160" s="822" t="s">
        <v>656</v>
      </c>
      <c r="I160" s="822" t="s">
        <v>2803</v>
      </c>
      <c r="J160" s="822" t="s">
        <v>2804</v>
      </c>
      <c r="K160" s="822" t="s">
        <v>2805</v>
      </c>
      <c r="L160" s="825">
        <v>1906.97</v>
      </c>
      <c r="M160" s="825">
        <v>5720.91</v>
      </c>
      <c r="N160" s="822">
        <v>3</v>
      </c>
      <c r="O160" s="826">
        <v>1.5</v>
      </c>
      <c r="P160" s="825">
        <v>5720.91</v>
      </c>
      <c r="Q160" s="827">
        <v>1</v>
      </c>
      <c r="R160" s="822">
        <v>3</v>
      </c>
      <c r="S160" s="827">
        <v>1</v>
      </c>
      <c r="T160" s="826">
        <v>1.5</v>
      </c>
      <c r="U160" s="828">
        <v>1</v>
      </c>
    </row>
    <row r="161" spans="1:21" ht="14.45" customHeight="1" x14ac:dyDescent="0.2">
      <c r="A161" s="821">
        <v>7</v>
      </c>
      <c r="B161" s="822" t="s">
        <v>2342</v>
      </c>
      <c r="C161" s="822" t="s">
        <v>2346</v>
      </c>
      <c r="D161" s="823" t="s">
        <v>3941</v>
      </c>
      <c r="E161" s="824" t="s">
        <v>2413</v>
      </c>
      <c r="F161" s="822" t="s">
        <v>2343</v>
      </c>
      <c r="G161" s="822" t="s">
        <v>2681</v>
      </c>
      <c r="H161" s="822" t="s">
        <v>329</v>
      </c>
      <c r="I161" s="822" t="s">
        <v>2682</v>
      </c>
      <c r="J161" s="822" t="s">
        <v>1182</v>
      </c>
      <c r="K161" s="822" t="s">
        <v>1183</v>
      </c>
      <c r="L161" s="825">
        <v>121.92</v>
      </c>
      <c r="M161" s="825">
        <v>121.92</v>
      </c>
      <c r="N161" s="822">
        <v>1</v>
      </c>
      <c r="O161" s="826">
        <v>0.5</v>
      </c>
      <c r="P161" s="825">
        <v>121.92</v>
      </c>
      <c r="Q161" s="827">
        <v>1</v>
      </c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7</v>
      </c>
      <c r="B162" s="822" t="s">
        <v>2342</v>
      </c>
      <c r="C162" s="822" t="s">
        <v>2346</v>
      </c>
      <c r="D162" s="823" t="s">
        <v>3941</v>
      </c>
      <c r="E162" s="824" t="s">
        <v>2413</v>
      </c>
      <c r="F162" s="822" t="s">
        <v>2344</v>
      </c>
      <c r="G162" s="822" t="s">
        <v>2706</v>
      </c>
      <c r="H162" s="822" t="s">
        <v>329</v>
      </c>
      <c r="I162" s="822" t="s">
        <v>2806</v>
      </c>
      <c r="J162" s="822" t="s">
        <v>2708</v>
      </c>
      <c r="K162" s="822"/>
      <c r="L162" s="825">
        <v>0</v>
      </c>
      <c r="M162" s="825">
        <v>0</v>
      </c>
      <c r="N162" s="822">
        <v>1</v>
      </c>
      <c r="O162" s="826">
        <v>1</v>
      </c>
      <c r="P162" s="825">
        <v>0</v>
      </c>
      <c r="Q162" s="827"/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7</v>
      </c>
      <c r="B163" s="822" t="s">
        <v>2342</v>
      </c>
      <c r="C163" s="822" t="s">
        <v>2346</v>
      </c>
      <c r="D163" s="823" t="s">
        <v>3941</v>
      </c>
      <c r="E163" s="824" t="s">
        <v>2414</v>
      </c>
      <c r="F163" s="822" t="s">
        <v>2343</v>
      </c>
      <c r="G163" s="822" t="s">
        <v>2807</v>
      </c>
      <c r="H163" s="822" t="s">
        <v>329</v>
      </c>
      <c r="I163" s="822" t="s">
        <v>2808</v>
      </c>
      <c r="J163" s="822" t="s">
        <v>2809</v>
      </c>
      <c r="K163" s="822" t="s">
        <v>2810</v>
      </c>
      <c r="L163" s="825">
        <v>55.95</v>
      </c>
      <c r="M163" s="825">
        <v>111.9</v>
      </c>
      <c r="N163" s="822">
        <v>2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7</v>
      </c>
      <c r="B164" s="822" t="s">
        <v>2342</v>
      </c>
      <c r="C164" s="822" t="s">
        <v>2346</v>
      </c>
      <c r="D164" s="823" t="s">
        <v>3941</v>
      </c>
      <c r="E164" s="824" t="s">
        <v>2414</v>
      </c>
      <c r="F164" s="822" t="s">
        <v>2343</v>
      </c>
      <c r="G164" s="822" t="s">
        <v>2438</v>
      </c>
      <c r="H164" s="822" t="s">
        <v>656</v>
      </c>
      <c r="I164" s="822" t="s">
        <v>2439</v>
      </c>
      <c r="J164" s="822" t="s">
        <v>2440</v>
      </c>
      <c r="K164" s="822" t="s">
        <v>2441</v>
      </c>
      <c r="L164" s="825">
        <v>505.86</v>
      </c>
      <c r="M164" s="825">
        <v>4046.88</v>
      </c>
      <c r="N164" s="822">
        <v>8</v>
      </c>
      <c r="O164" s="826">
        <v>3</v>
      </c>
      <c r="P164" s="825">
        <v>4046.88</v>
      </c>
      <c r="Q164" s="827">
        <v>1</v>
      </c>
      <c r="R164" s="822">
        <v>8</v>
      </c>
      <c r="S164" s="827">
        <v>1</v>
      </c>
      <c r="T164" s="826">
        <v>3</v>
      </c>
      <c r="U164" s="828">
        <v>1</v>
      </c>
    </row>
    <row r="165" spans="1:21" ht="14.45" customHeight="1" x14ac:dyDescent="0.2">
      <c r="A165" s="821">
        <v>7</v>
      </c>
      <c r="B165" s="822" t="s">
        <v>2342</v>
      </c>
      <c r="C165" s="822" t="s">
        <v>2346</v>
      </c>
      <c r="D165" s="823" t="s">
        <v>3941</v>
      </c>
      <c r="E165" s="824" t="s">
        <v>2414</v>
      </c>
      <c r="F165" s="822" t="s">
        <v>2343</v>
      </c>
      <c r="G165" s="822" t="s">
        <v>2438</v>
      </c>
      <c r="H165" s="822" t="s">
        <v>656</v>
      </c>
      <c r="I165" s="822" t="s">
        <v>2811</v>
      </c>
      <c r="J165" s="822" t="s">
        <v>2440</v>
      </c>
      <c r="K165" s="822" t="s">
        <v>2812</v>
      </c>
      <c r="L165" s="825">
        <v>758.79</v>
      </c>
      <c r="M165" s="825">
        <v>4552.74</v>
      </c>
      <c r="N165" s="822">
        <v>6</v>
      </c>
      <c r="O165" s="826">
        <v>1</v>
      </c>
      <c r="P165" s="825">
        <v>4552.74</v>
      </c>
      <c r="Q165" s="827">
        <v>1</v>
      </c>
      <c r="R165" s="822">
        <v>6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7</v>
      </c>
      <c r="B166" s="822" t="s">
        <v>2342</v>
      </c>
      <c r="C166" s="822" t="s">
        <v>2346</v>
      </c>
      <c r="D166" s="823" t="s">
        <v>3941</v>
      </c>
      <c r="E166" s="824" t="s">
        <v>2414</v>
      </c>
      <c r="F166" s="822" t="s">
        <v>2343</v>
      </c>
      <c r="G166" s="822" t="s">
        <v>2438</v>
      </c>
      <c r="H166" s="822" t="s">
        <v>656</v>
      </c>
      <c r="I166" s="822" t="s">
        <v>2683</v>
      </c>
      <c r="J166" s="822" t="s">
        <v>2440</v>
      </c>
      <c r="K166" s="822" t="s">
        <v>2684</v>
      </c>
      <c r="L166" s="825">
        <v>1011.73</v>
      </c>
      <c r="M166" s="825">
        <v>12140.76</v>
      </c>
      <c r="N166" s="822">
        <v>12</v>
      </c>
      <c r="O166" s="826">
        <v>2</v>
      </c>
      <c r="P166" s="825">
        <v>12140.76</v>
      </c>
      <c r="Q166" s="827">
        <v>1</v>
      </c>
      <c r="R166" s="822">
        <v>12</v>
      </c>
      <c r="S166" s="827">
        <v>1</v>
      </c>
      <c r="T166" s="826">
        <v>2</v>
      </c>
      <c r="U166" s="828">
        <v>1</v>
      </c>
    </row>
    <row r="167" spans="1:21" ht="14.45" customHeight="1" x14ac:dyDescent="0.2">
      <c r="A167" s="821">
        <v>7</v>
      </c>
      <c r="B167" s="822" t="s">
        <v>2342</v>
      </c>
      <c r="C167" s="822" t="s">
        <v>2346</v>
      </c>
      <c r="D167" s="823" t="s">
        <v>3941</v>
      </c>
      <c r="E167" s="824" t="s">
        <v>2414</v>
      </c>
      <c r="F167" s="822" t="s">
        <v>2343</v>
      </c>
      <c r="G167" s="822" t="s">
        <v>2454</v>
      </c>
      <c r="H167" s="822" t="s">
        <v>656</v>
      </c>
      <c r="I167" s="822" t="s">
        <v>2694</v>
      </c>
      <c r="J167" s="822" t="s">
        <v>2456</v>
      </c>
      <c r="K167" s="822" t="s">
        <v>2689</v>
      </c>
      <c r="L167" s="825">
        <v>325.2</v>
      </c>
      <c r="M167" s="825">
        <v>1951.1999999999998</v>
      </c>
      <c r="N167" s="822">
        <v>6</v>
      </c>
      <c r="O167" s="826">
        <v>1</v>
      </c>
      <c r="P167" s="825">
        <v>1951.1999999999998</v>
      </c>
      <c r="Q167" s="827">
        <v>1</v>
      </c>
      <c r="R167" s="822">
        <v>6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7</v>
      </c>
      <c r="B168" s="822" t="s">
        <v>2342</v>
      </c>
      <c r="C168" s="822" t="s">
        <v>2346</v>
      </c>
      <c r="D168" s="823" t="s">
        <v>3941</v>
      </c>
      <c r="E168" s="824" t="s">
        <v>2414</v>
      </c>
      <c r="F168" s="822" t="s">
        <v>2343</v>
      </c>
      <c r="G168" s="822" t="s">
        <v>2813</v>
      </c>
      <c r="H168" s="822" t="s">
        <v>329</v>
      </c>
      <c r="I168" s="822" t="s">
        <v>2814</v>
      </c>
      <c r="J168" s="822" t="s">
        <v>2815</v>
      </c>
      <c r="K168" s="822" t="s">
        <v>2816</v>
      </c>
      <c r="L168" s="825">
        <v>0</v>
      </c>
      <c r="M168" s="825">
        <v>0</v>
      </c>
      <c r="N168" s="822">
        <v>1</v>
      </c>
      <c r="O168" s="826">
        <v>1</v>
      </c>
      <c r="P168" s="825"/>
      <c r="Q168" s="827"/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7</v>
      </c>
      <c r="B169" s="822" t="s">
        <v>2342</v>
      </c>
      <c r="C169" s="822" t="s">
        <v>2346</v>
      </c>
      <c r="D169" s="823" t="s">
        <v>3941</v>
      </c>
      <c r="E169" s="824" t="s">
        <v>2414</v>
      </c>
      <c r="F169" s="822" t="s">
        <v>2343</v>
      </c>
      <c r="G169" s="822" t="s">
        <v>2524</v>
      </c>
      <c r="H169" s="822" t="s">
        <v>329</v>
      </c>
      <c r="I169" s="822" t="s">
        <v>2817</v>
      </c>
      <c r="J169" s="822" t="s">
        <v>2696</v>
      </c>
      <c r="K169" s="822" t="s">
        <v>786</v>
      </c>
      <c r="L169" s="825">
        <v>701.65</v>
      </c>
      <c r="M169" s="825">
        <v>6314.8499999999995</v>
      </c>
      <c r="N169" s="822">
        <v>9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7</v>
      </c>
      <c r="B170" s="822" t="s">
        <v>2342</v>
      </c>
      <c r="C170" s="822" t="s">
        <v>2346</v>
      </c>
      <c r="D170" s="823" t="s">
        <v>3941</v>
      </c>
      <c r="E170" s="824" t="s">
        <v>2414</v>
      </c>
      <c r="F170" s="822" t="s">
        <v>2343</v>
      </c>
      <c r="G170" s="822" t="s">
        <v>2466</v>
      </c>
      <c r="H170" s="822" t="s">
        <v>329</v>
      </c>
      <c r="I170" s="822" t="s">
        <v>2818</v>
      </c>
      <c r="J170" s="822" t="s">
        <v>2703</v>
      </c>
      <c r="K170" s="822" t="s">
        <v>2531</v>
      </c>
      <c r="L170" s="825">
        <v>1019.46</v>
      </c>
      <c r="M170" s="825">
        <v>4077.84</v>
      </c>
      <c r="N170" s="822">
        <v>4</v>
      </c>
      <c r="O170" s="826">
        <v>1</v>
      </c>
      <c r="P170" s="825">
        <v>4077.84</v>
      </c>
      <c r="Q170" s="827">
        <v>1</v>
      </c>
      <c r="R170" s="822">
        <v>4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7</v>
      </c>
      <c r="B171" s="822" t="s">
        <v>2342</v>
      </c>
      <c r="C171" s="822" t="s">
        <v>2346</v>
      </c>
      <c r="D171" s="823" t="s">
        <v>3941</v>
      </c>
      <c r="E171" s="824" t="s">
        <v>2414</v>
      </c>
      <c r="F171" s="822" t="s">
        <v>2343</v>
      </c>
      <c r="G171" s="822" t="s">
        <v>2466</v>
      </c>
      <c r="H171" s="822" t="s">
        <v>656</v>
      </c>
      <c r="I171" s="822" t="s">
        <v>2819</v>
      </c>
      <c r="J171" s="822" t="s">
        <v>2533</v>
      </c>
      <c r="K171" s="822" t="s">
        <v>2529</v>
      </c>
      <c r="L171" s="825">
        <v>2038.93</v>
      </c>
      <c r="M171" s="825">
        <v>6116.79</v>
      </c>
      <c r="N171" s="822">
        <v>3</v>
      </c>
      <c r="O171" s="826">
        <v>1</v>
      </c>
      <c r="P171" s="825">
        <v>6116.79</v>
      </c>
      <c r="Q171" s="827">
        <v>1</v>
      </c>
      <c r="R171" s="822">
        <v>3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7</v>
      </c>
      <c r="B172" s="822" t="s">
        <v>2342</v>
      </c>
      <c r="C172" s="822" t="s">
        <v>2346</v>
      </c>
      <c r="D172" s="823" t="s">
        <v>3941</v>
      </c>
      <c r="E172" s="824" t="s">
        <v>2414</v>
      </c>
      <c r="F172" s="822" t="s">
        <v>2343</v>
      </c>
      <c r="G172" s="822" t="s">
        <v>2466</v>
      </c>
      <c r="H172" s="822" t="s">
        <v>656</v>
      </c>
      <c r="I172" s="822" t="s">
        <v>2700</v>
      </c>
      <c r="J172" s="822" t="s">
        <v>2533</v>
      </c>
      <c r="K172" s="822" t="s">
        <v>2469</v>
      </c>
      <c r="L172" s="825">
        <v>552.64</v>
      </c>
      <c r="M172" s="825">
        <v>3868.4799999999996</v>
      </c>
      <c r="N172" s="822">
        <v>7</v>
      </c>
      <c r="O172" s="826">
        <v>2</v>
      </c>
      <c r="P172" s="825">
        <v>3868.4799999999996</v>
      </c>
      <c r="Q172" s="827">
        <v>1</v>
      </c>
      <c r="R172" s="822">
        <v>7</v>
      </c>
      <c r="S172" s="827">
        <v>1</v>
      </c>
      <c r="T172" s="826">
        <v>2</v>
      </c>
      <c r="U172" s="828">
        <v>1</v>
      </c>
    </row>
    <row r="173" spans="1:21" ht="14.45" customHeight="1" x14ac:dyDescent="0.2">
      <c r="A173" s="821">
        <v>7</v>
      </c>
      <c r="B173" s="822" t="s">
        <v>2342</v>
      </c>
      <c r="C173" s="822" t="s">
        <v>2346</v>
      </c>
      <c r="D173" s="823" t="s">
        <v>3941</v>
      </c>
      <c r="E173" s="824" t="s">
        <v>2414</v>
      </c>
      <c r="F173" s="822" t="s">
        <v>2343</v>
      </c>
      <c r="G173" s="822" t="s">
        <v>2466</v>
      </c>
      <c r="H173" s="822" t="s">
        <v>656</v>
      </c>
      <c r="I173" s="822" t="s">
        <v>2701</v>
      </c>
      <c r="J173" s="822" t="s">
        <v>2533</v>
      </c>
      <c r="K173" s="822" t="s">
        <v>2531</v>
      </c>
      <c r="L173" s="825">
        <v>1019.46</v>
      </c>
      <c r="M173" s="825">
        <v>1019.46</v>
      </c>
      <c r="N173" s="822">
        <v>1</v>
      </c>
      <c r="O173" s="826">
        <v>1</v>
      </c>
      <c r="P173" s="825">
        <v>1019.46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7</v>
      </c>
      <c r="B174" s="822" t="s">
        <v>2342</v>
      </c>
      <c r="C174" s="822" t="s">
        <v>2346</v>
      </c>
      <c r="D174" s="823" t="s">
        <v>3941</v>
      </c>
      <c r="E174" s="824" t="s">
        <v>2414</v>
      </c>
      <c r="F174" s="822" t="s">
        <v>2343</v>
      </c>
      <c r="G174" s="822" t="s">
        <v>2466</v>
      </c>
      <c r="H174" s="822" t="s">
        <v>329</v>
      </c>
      <c r="I174" s="822" t="s">
        <v>2704</v>
      </c>
      <c r="J174" s="822" t="s">
        <v>2473</v>
      </c>
      <c r="K174" s="822" t="s">
        <v>2705</v>
      </c>
      <c r="L174" s="825">
        <v>254.86</v>
      </c>
      <c r="M174" s="825">
        <v>1529.16</v>
      </c>
      <c r="N174" s="822">
        <v>6</v>
      </c>
      <c r="O174" s="826">
        <v>1</v>
      </c>
      <c r="P174" s="825">
        <v>1529.16</v>
      </c>
      <c r="Q174" s="827">
        <v>1</v>
      </c>
      <c r="R174" s="822">
        <v>6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7</v>
      </c>
      <c r="B175" s="822" t="s">
        <v>2342</v>
      </c>
      <c r="C175" s="822" t="s">
        <v>2346</v>
      </c>
      <c r="D175" s="823" t="s">
        <v>3941</v>
      </c>
      <c r="E175" s="824" t="s">
        <v>2414</v>
      </c>
      <c r="F175" s="822" t="s">
        <v>2343</v>
      </c>
      <c r="G175" s="822" t="s">
        <v>2575</v>
      </c>
      <c r="H175" s="822" t="s">
        <v>656</v>
      </c>
      <c r="I175" s="822" t="s">
        <v>2576</v>
      </c>
      <c r="J175" s="822" t="s">
        <v>2577</v>
      </c>
      <c r="K175" s="822" t="s">
        <v>2578</v>
      </c>
      <c r="L175" s="825">
        <v>2573.2199999999998</v>
      </c>
      <c r="M175" s="825">
        <v>2573.2199999999998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7</v>
      </c>
      <c r="B176" s="822" t="s">
        <v>2342</v>
      </c>
      <c r="C176" s="822" t="s">
        <v>2346</v>
      </c>
      <c r="D176" s="823" t="s">
        <v>3941</v>
      </c>
      <c r="E176" s="824" t="s">
        <v>2414</v>
      </c>
      <c r="F176" s="822" t="s">
        <v>2343</v>
      </c>
      <c r="G176" s="822" t="s">
        <v>2537</v>
      </c>
      <c r="H176" s="822" t="s">
        <v>329</v>
      </c>
      <c r="I176" s="822" t="s">
        <v>2820</v>
      </c>
      <c r="J176" s="822" t="s">
        <v>2539</v>
      </c>
      <c r="K176" s="822" t="s">
        <v>2821</v>
      </c>
      <c r="L176" s="825">
        <v>355.79</v>
      </c>
      <c r="M176" s="825">
        <v>355.79</v>
      </c>
      <c r="N176" s="822">
        <v>1</v>
      </c>
      <c r="O176" s="826">
        <v>1</v>
      </c>
      <c r="P176" s="825">
        <v>355.79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7</v>
      </c>
      <c r="B177" s="822" t="s">
        <v>2342</v>
      </c>
      <c r="C177" s="822" t="s">
        <v>2346</v>
      </c>
      <c r="D177" s="823" t="s">
        <v>3941</v>
      </c>
      <c r="E177" s="824" t="s">
        <v>2414</v>
      </c>
      <c r="F177" s="822" t="s">
        <v>2343</v>
      </c>
      <c r="G177" s="822" t="s">
        <v>2537</v>
      </c>
      <c r="H177" s="822" t="s">
        <v>329</v>
      </c>
      <c r="I177" s="822" t="s">
        <v>2541</v>
      </c>
      <c r="J177" s="822" t="s">
        <v>2539</v>
      </c>
      <c r="K177" s="822" t="s">
        <v>2542</v>
      </c>
      <c r="L177" s="825">
        <v>1019.46</v>
      </c>
      <c r="M177" s="825">
        <v>6116.76</v>
      </c>
      <c r="N177" s="822">
        <v>6</v>
      </c>
      <c r="O177" s="826">
        <v>2</v>
      </c>
      <c r="P177" s="825">
        <v>6116.76</v>
      </c>
      <c r="Q177" s="827">
        <v>1</v>
      </c>
      <c r="R177" s="822">
        <v>6</v>
      </c>
      <c r="S177" s="827">
        <v>1</v>
      </c>
      <c r="T177" s="826">
        <v>2</v>
      </c>
      <c r="U177" s="828">
        <v>1</v>
      </c>
    </row>
    <row r="178" spans="1:21" ht="14.45" customHeight="1" x14ac:dyDescent="0.2">
      <c r="A178" s="821">
        <v>7</v>
      </c>
      <c r="B178" s="822" t="s">
        <v>2342</v>
      </c>
      <c r="C178" s="822" t="s">
        <v>2346</v>
      </c>
      <c r="D178" s="823" t="s">
        <v>3941</v>
      </c>
      <c r="E178" s="824" t="s">
        <v>2414</v>
      </c>
      <c r="F178" s="822" t="s">
        <v>2343</v>
      </c>
      <c r="G178" s="822" t="s">
        <v>2537</v>
      </c>
      <c r="H178" s="822" t="s">
        <v>329</v>
      </c>
      <c r="I178" s="822" t="s">
        <v>2543</v>
      </c>
      <c r="J178" s="822" t="s">
        <v>2539</v>
      </c>
      <c r="K178" s="822" t="s">
        <v>2544</v>
      </c>
      <c r="L178" s="825">
        <v>764.6</v>
      </c>
      <c r="M178" s="825">
        <v>2293.8000000000002</v>
      </c>
      <c r="N178" s="822">
        <v>3</v>
      </c>
      <c r="O178" s="826">
        <v>1</v>
      </c>
      <c r="P178" s="825">
        <v>2293.8000000000002</v>
      </c>
      <c r="Q178" s="827">
        <v>1</v>
      </c>
      <c r="R178" s="822">
        <v>3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7</v>
      </c>
      <c r="B179" s="822" t="s">
        <v>2342</v>
      </c>
      <c r="C179" s="822" t="s">
        <v>2346</v>
      </c>
      <c r="D179" s="823" t="s">
        <v>3941</v>
      </c>
      <c r="E179" s="824" t="s">
        <v>2414</v>
      </c>
      <c r="F179" s="822" t="s">
        <v>2343</v>
      </c>
      <c r="G179" s="822" t="s">
        <v>2537</v>
      </c>
      <c r="H179" s="822" t="s">
        <v>329</v>
      </c>
      <c r="I179" s="822" t="s">
        <v>2822</v>
      </c>
      <c r="J179" s="822" t="s">
        <v>2539</v>
      </c>
      <c r="K179" s="822" t="s">
        <v>2823</v>
      </c>
      <c r="L179" s="825">
        <v>1274.33</v>
      </c>
      <c r="M179" s="825">
        <v>3822.99</v>
      </c>
      <c r="N179" s="822">
        <v>3</v>
      </c>
      <c r="O179" s="826">
        <v>1</v>
      </c>
      <c r="P179" s="825">
        <v>3822.99</v>
      </c>
      <c r="Q179" s="827">
        <v>1</v>
      </c>
      <c r="R179" s="822">
        <v>3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7</v>
      </c>
      <c r="B180" s="822" t="s">
        <v>2342</v>
      </c>
      <c r="C180" s="822" t="s">
        <v>2346</v>
      </c>
      <c r="D180" s="823" t="s">
        <v>3941</v>
      </c>
      <c r="E180" s="824" t="s">
        <v>2414</v>
      </c>
      <c r="F180" s="822" t="s">
        <v>2343</v>
      </c>
      <c r="G180" s="822" t="s">
        <v>2589</v>
      </c>
      <c r="H180" s="822" t="s">
        <v>329</v>
      </c>
      <c r="I180" s="822" t="s">
        <v>2824</v>
      </c>
      <c r="J180" s="822" t="s">
        <v>1485</v>
      </c>
      <c r="K180" s="822" t="s">
        <v>1487</v>
      </c>
      <c r="L180" s="825">
        <v>50.32</v>
      </c>
      <c r="M180" s="825">
        <v>251.6</v>
      </c>
      <c r="N180" s="822">
        <v>5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7</v>
      </c>
      <c r="B181" s="822" t="s">
        <v>2342</v>
      </c>
      <c r="C181" s="822" t="s">
        <v>2346</v>
      </c>
      <c r="D181" s="823" t="s">
        <v>3941</v>
      </c>
      <c r="E181" s="824" t="s">
        <v>2414</v>
      </c>
      <c r="F181" s="822" t="s">
        <v>2343</v>
      </c>
      <c r="G181" s="822" t="s">
        <v>2484</v>
      </c>
      <c r="H181" s="822" t="s">
        <v>329</v>
      </c>
      <c r="I181" s="822" t="s">
        <v>2825</v>
      </c>
      <c r="J181" s="822" t="s">
        <v>2486</v>
      </c>
      <c r="K181" s="822" t="s">
        <v>2826</v>
      </c>
      <c r="L181" s="825">
        <v>775.17</v>
      </c>
      <c r="M181" s="825">
        <v>775.17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7</v>
      </c>
      <c r="B182" s="822" t="s">
        <v>2342</v>
      </c>
      <c r="C182" s="822" t="s">
        <v>2346</v>
      </c>
      <c r="D182" s="823" t="s">
        <v>3941</v>
      </c>
      <c r="E182" s="824" t="s">
        <v>2414</v>
      </c>
      <c r="F182" s="822" t="s">
        <v>2343</v>
      </c>
      <c r="G182" s="822" t="s">
        <v>2484</v>
      </c>
      <c r="H182" s="822" t="s">
        <v>329</v>
      </c>
      <c r="I182" s="822" t="s">
        <v>2827</v>
      </c>
      <c r="J182" s="822" t="s">
        <v>2486</v>
      </c>
      <c r="K182" s="822" t="s">
        <v>2828</v>
      </c>
      <c r="L182" s="825">
        <v>1391.97</v>
      </c>
      <c r="M182" s="825">
        <v>2783.94</v>
      </c>
      <c r="N182" s="822">
        <v>2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7</v>
      </c>
      <c r="B183" s="822" t="s">
        <v>2342</v>
      </c>
      <c r="C183" s="822" t="s">
        <v>2346</v>
      </c>
      <c r="D183" s="823" t="s">
        <v>3941</v>
      </c>
      <c r="E183" s="824" t="s">
        <v>2414</v>
      </c>
      <c r="F183" s="822" t="s">
        <v>2343</v>
      </c>
      <c r="G183" s="822" t="s">
        <v>2484</v>
      </c>
      <c r="H183" s="822" t="s">
        <v>329</v>
      </c>
      <c r="I183" s="822" t="s">
        <v>2485</v>
      </c>
      <c r="J183" s="822" t="s">
        <v>2486</v>
      </c>
      <c r="K183" s="822" t="s">
        <v>2487</v>
      </c>
      <c r="L183" s="825">
        <v>2620.2600000000002</v>
      </c>
      <c r="M183" s="825">
        <v>7860.7800000000007</v>
      </c>
      <c r="N183" s="822">
        <v>3</v>
      </c>
      <c r="O183" s="826">
        <v>1</v>
      </c>
      <c r="P183" s="825">
        <v>7860.7800000000007</v>
      </c>
      <c r="Q183" s="827">
        <v>1</v>
      </c>
      <c r="R183" s="822">
        <v>3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7</v>
      </c>
      <c r="B184" s="822" t="s">
        <v>2342</v>
      </c>
      <c r="C184" s="822" t="s">
        <v>2346</v>
      </c>
      <c r="D184" s="823" t="s">
        <v>3941</v>
      </c>
      <c r="E184" s="824" t="s">
        <v>2414</v>
      </c>
      <c r="F184" s="822" t="s">
        <v>2343</v>
      </c>
      <c r="G184" s="822" t="s">
        <v>2484</v>
      </c>
      <c r="H184" s="822" t="s">
        <v>329</v>
      </c>
      <c r="I184" s="822" t="s">
        <v>2829</v>
      </c>
      <c r="J184" s="822" t="s">
        <v>2830</v>
      </c>
      <c r="K184" s="822" t="s">
        <v>2828</v>
      </c>
      <c r="L184" s="825">
        <v>871.7</v>
      </c>
      <c r="M184" s="825">
        <v>2615.1000000000004</v>
      </c>
      <c r="N184" s="822">
        <v>3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7</v>
      </c>
      <c r="B185" s="822" t="s">
        <v>2342</v>
      </c>
      <c r="C185" s="822" t="s">
        <v>2346</v>
      </c>
      <c r="D185" s="823" t="s">
        <v>3941</v>
      </c>
      <c r="E185" s="824" t="s">
        <v>2417</v>
      </c>
      <c r="F185" s="822" t="s">
        <v>2343</v>
      </c>
      <c r="G185" s="822" t="s">
        <v>2756</v>
      </c>
      <c r="H185" s="822" t="s">
        <v>656</v>
      </c>
      <c r="I185" s="822" t="s">
        <v>2235</v>
      </c>
      <c r="J185" s="822" t="s">
        <v>2236</v>
      </c>
      <c r="K185" s="822" t="s">
        <v>2237</v>
      </c>
      <c r="L185" s="825">
        <v>23.4</v>
      </c>
      <c r="M185" s="825">
        <v>23.4</v>
      </c>
      <c r="N185" s="822">
        <v>1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7</v>
      </c>
      <c r="B186" s="822" t="s">
        <v>2342</v>
      </c>
      <c r="C186" s="822" t="s">
        <v>2346</v>
      </c>
      <c r="D186" s="823" t="s">
        <v>3941</v>
      </c>
      <c r="E186" s="824" t="s">
        <v>2417</v>
      </c>
      <c r="F186" s="822" t="s">
        <v>2343</v>
      </c>
      <c r="G186" s="822" t="s">
        <v>2831</v>
      </c>
      <c r="H186" s="822" t="s">
        <v>329</v>
      </c>
      <c r="I186" s="822" t="s">
        <v>2832</v>
      </c>
      <c r="J186" s="822" t="s">
        <v>2833</v>
      </c>
      <c r="K186" s="822" t="s">
        <v>1169</v>
      </c>
      <c r="L186" s="825">
        <v>0</v>
      </c>
      <c r="M186" s="825">
        <v>0</v>
      </c>
      <c r="N186" s="822">
        <v>3</v>
      </c>
      <c r="O186" s="826">
        <v>1.5</v>
      </c>
      <c r="P186" s="825">
        <v>0</v>
      </c>
      <c r="Q186" s="827"/>
      <c r="R186" s="822">
        <v>1</v>
      </c>
      <c r="S186" s="827">
        <v>0.33333333333333331</v>
      </c>
      <c r="T186" s="826">
        <v>0.5</v>
      </c>
      <c r="U186" s="828">
        <v>0.33333333333333331</v>
      </c>
    </row>
    <row r="187" spans="1:21" ht="14.45" customHeight="1" x14ac:dyDescent="0.2">
      <c r="A187" s="821">
        <v>7</v>
      </c>
      <c r="B187" s="822" t="s">
        <v>2342</v>
      </c>
      <c r="C187" s="822" t="s">
        <v>2346</v>
      </c>
      <c r="D187" s="823" t="s">
        <v>3941</v>
      </c>
      <c r="E187" s="824" t="s">
        <v>2417</v>
      </c>
      <c r="F187" s="822" t="s">
        <v>2343</v>
      </c>
      <c r="G187" s="822" t="s">
        <v>2718</v>
      </c>
      <c r="H187" s="822" t="s">
        <v>329</v>
      </c>
      <c r="I187" s="822" t="s">
        <v>2719</v>
      </c>
      <c r="J187" s="822" t="s">
        <v>899</v>
      </c>
      <c r="K187" s="822" t="s">
        <v>900</v>
      </c>
      <c r="L187" s="825">
        <v>52.87</v>
      </c>
      <c r="M187" s="825">
        <v>264.34999999999997</v>
      </c>
      <c r="N187" s="822">
        <v>5</v>
      </c>
      <c r="O187" s="826">
        <v>1</v>
      </c>
      <c r="P187" s="825">
        <v>264.34999999999997</v>
      </c>
      <c r="Q187" s="827">
        <v>1</v>
      </c>
      <c r="R187" s="822">
        <v>5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7</v>
      </c>
      <c r="B188" s="822" t="s">
        <v>2342</v>
      </c>
      <c r="C188" s="822" t="s">
        <v>2346</v>
      </c>
      <c r="D188" s="823" t="s">
        <v>3941</v>
      </c>
      <c r="E188" s="824" t="s">
        <v>2417</v>
      </c>
      <c r="F188" s="822" t="s">
        <v>2343</v>
      </c>
      <c r="G188" s="822" t="s">
        <v>2834</v>
      </c>
      <c r="H188" s="822" t="s">
        <v>329</v>
      </c>
      <c r="I188" s="822" t="s">
        <v>2835</v>
      </c>
      <c r="J188" s="822" t="s">
        <v>2836</v>
      </c>
      <c r="K188" s="822" t="s">
        <v>2837</v>
      </c>
      <c r="L188" s="825">
        <v>431.18</v>
      </c>
      <c r="M188" s="825">
        <v>431.18</v>
      </c>
      <c r="N188" s="822">
        <v>1</v>
      </c>
      <c r="O188" s="826">
        <v>0.5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7</v>
      </c>
      <c r="B189" s="822" t="s">
        <v>2342</v>
      </c>
      <c r="C189" s="822" t="s">
        <v>2346</v>
      </c>
      <c r="D189" s="823" t="s">
        <v>3941</v>
      </c>
      <c r="E189" s="824" t="s">
        <v>2417</v>
      </c>
      <c r="F189" s="822" t="s">
        <v>2343</v>
      </c>
      <c r="G189" s="822" t="s">
        <v>2838</v>
      </c>
      <c r="H189" s="822" t="s">
        <v>329</v>
      </c>
      <c r="I189" s="822" t="s">
        <v>2839</v>
      </c>
      <c r="J189" s="822" t="s">
        <v>2840</v>
      </c>
      <c r="K189" s="822" t="s">
        <v>2841</v>
      </c>
      <c r="L189" s="825">
        <v>113.81</v>
      </c>
      <c r="M189" s="825">
        <v>341.43</v>
      </c>
      <c r="N189" s="822">
        <v>3</v>
      </c>
      <c r="O189" s="826">
        <v>1</v>
      </c>
      <c r="P189" s="825">
        <v>341.43</v>
      </c>
      <c r="Q189" s="827">
        <v>1</v>
      </c>
      <c r="R189" s="822">
        <v>3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7</v>
      </c>
      <c r="B190" s="822" t="s">
        <v>2342</v>
      </c>
      <c r="C190" s="822" t="s">
        <v>2346</v>
      </c>
      <c r="D190" s="823" t="s">
        <v>3941</v>
      </c>
      <c r="E190" s="824" t="s">
        <v>2417</v>
      </c>
      <c r="F190" s="822" t="s">
        <v>2343</v>
      </c>
      <c r="G190" s="822" t="s">
        <v>2605</v>
      </c>
      <c r="H190" s="822" t="s">
        <v>329</v>
      </c>
      <c r="I190" s="822" t="s">
        <v>2842</v>
      </c>
      <c r="J190" s="822" t="s">
        <v>1117</v>
      </c>
      <c r="K190" s="822" t="s">
        <v>2843</v>
      </c>
      <c r="L190" s="825">
        <v>59.33</v>
      </c>
      <c r="M190" s="825">
        <v>177.99</v>
      </c>
      <c r="N190" s="822">
        <v>3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7</v>
      </c>
      <c r="B191" s="822" t="s">
        <v>2342</v>
      </c>
      <c r="C191" s="822" t="s">
        <v>2346</v>
      </c>
      <c r="D191" s="823" t="s">
        <v>3941</v>
      </c>
      <c r="E191" s="824" t="s">
        <v>2417</v>
      </c>
      <c r="F191" s="822" t="s">
        <v>2343</v>
      </c>
      <c r="G191" s="822" t="s">
        <v>2844</v>
      </c>
      <c r="H191" s="822" t="s">
        <v>656</v>
      </c>
      <c r="I191" s="822" t="s">
        <v>2161</v>
      </c>
      <c r="J191" s="822" t="s">
        <v>1105</v>
      </c>
      <c r="K191" s="822" t="s">
        <v>2162</v>
      </c>
      <c r="L191" s="825">
        <v>773.45</v>
      </c>
      <c r="M191" s="825">
        <v>1546.9</v>
      </c>
      <c r="N191" s="822">
        <v>2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7</v>
      </c>
      <c r="B192" s="822" t="s">
        <v>2342</v>
      </c>
      <c r="C192" s="822" t="s">
        <v>2346</v>
      </c>
      <c r="D192" s="823" t="s">
        <v>3941</v>
      </c>
      <c r="E192" s="824" t="s">
        <v>2417</v>
      </c>
      <c r="F192" s="822" t="s">
        <v>2343</v>
      </c>
      <c r="G192" s="822" t="s">
        <v>2845</v>
      </c>
      <c r="H192" s="822" t="s">
        <v>329</v>
      </c>
      <c r="I192" s="822" t="s">
        <v>2846</v>
      </c>
      <c r="J192" s="822" t="s">
        <v>964</v>
      </c>
      <c r="K192" s="822" t="s">
        <v>965</v>
      </c>
      <c r="L192" s="825">
        <v>0</v>
      </c>
      <c r="M192" s="825">
        <v>0</v>
      </c>
      <c r="N192" s="822">
        <v>3</v>
      </c>
      <c r="O192" s="826">
        <v>0.5</v>
      </c>
      <c r="P192" s="825"/>
      <c r="Q192" s="827"/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7</v>
      </c>
      <c r="B193" s="822" t="s">
        <v>2342</v>
      </c>
      <c r="C193" s="822" t="s">
        <v>2346</v>
      </c>
      <c r="D193" s="823" t="s">
        <v>3941</v>
      </c>
      <c r="E193" s="824" t="s">
        <v>2417</v>
      </c>
      <c r="F193" s="822" t="s">
        <v>2343</v>
      </c>
      <c r="G193" s="822" t="s">
        <v>2847</v>
      </c>
      <c r="H193" s="822" t="s">
        <v>656</v>
      </c>
      <c r="I193" s="822" t="s">
        <v>2848</v>
      </c>
      <c r="J193" s="822" t="s">
        <v>2849</v>
      </c>
      <c r="K193" s="822" t="s">
        <v>2850</v>
      </c>
      <c r="L193" s="825">
        <v>102.46</v>
      </c>
      <c r="M193" s="825">
        <v>102.46</v>
      </c>
      <c r="N193" s="822">
        <v>1</v>
      </c>
      <c r="O193" s="826">
        <v>0.5</v>
      </c>
      <c r="P193" s="825">
        <v>102.46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7</v>
      </c>
      <c r="B194" s="822" t="s">
        <v>2342</v>
      </c>
      <c r="C194" s="822" t="s">
        <v>2346</v>
      </c>
      <c r="D194" s="823" t="s">
        <v>3941</v>
      </c>
      <c r="E194" s="824" t="s">
        <v>2417</v>
      </c>
      <c r="F194" s="822" t="s">
        <v>2343</v>
      </c>
      <c r="G194" s="822" t="s">
        <v>2847</v>
      </c>
      <c r="H194" s="822" t="s">
        <v>329</v>
      </c>
      <c r="I194" s="822" t="s">
        <v>2851</v>
      </c>
      <c r="J194" s="822" t="s">
        <v>2852</v>
      </c>
      <c r="K194" s="822" t="s">
        <v>2853</v>
      </c>
      <c r="L194" s="825">
        <v>341.53</v>
      </c>
      <c r="M194" s="825">
        <v>341.53</v>
      </c>
      <c r="N194" s="822">
        <v>1</v>
      </c>
      <c r="O194" s="826">
        <v>0.5</v>
      </c>
      <c r="P194" s="825">
        <v>341.53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7</v>
      </c>
      <c r="B195" s="822" t="s">
        <v>2342</v>
      </c>
      <c r="C195" s="822" t="s">
        <v>2346</v>
      </c>
      <c r="D195" s="823" t="s">
        <v>3941</v>
      </c>
      <c r="E195" s="824" t="s">
        <v>2417</v>
      </c>
      <c r="F195" s="822" t="s">
        <v>2343</v>
      </c>
      <c r="G195" s="822" t="s">
        <v>2847</v>
      </c>
      <c r="H195" s="822" t="s">
        <v>329</v>
      </c>
      <c r="I195" s="822" t="s">
        <v>2854</v>
      </c>
      <c r="J195" s="822" t="s">
        <v>2852</v>
      </c>
      <c r="K195" s="822" t="s">
        <v>2853</v>
      </c>
      <c r="L195" s="825">
        <v>341.53</v>
      </c>
      <c r="M195" s="825">
        <v>683.06</v>
      </c>
      <c r="N195" s="822">
        <v>2</v>
      </c>
      <c r="O195" s="826">
        <v>2</v>
      </c>
      <c r="P195" s="825">
        <v>341.53</v>
      </c>
      <c r="Q195" s="827">
        <v>0.5</v>
      </c>
      <c r="R195" s="822">
        <v>1</v>
      </c>
      <c r="S195" s="827">
        <v>0.5</v>
      </c>
      <c r="T195" s="826">
        <v>1</v>
      </c>
      <c r="U195" s="828">
        <v>0.5</v>
      </c>
    </row>
    <row r="196" spans="1:21" ht="14.45" customHeight="1" x14ac:dyDescent="0.2">
      <c r="A196" s="821">
        <v>7</v>
      </c>
      <c r="B196" s="822" t="s">
        <v>2342</v>
      </c>
      <c r="C196" s="822" t="s">
        <v>2346</v>
      </c>
      <c r="D196" s="823" t="s">
        <v>3941</v>
      </c>
      <c r="E196" s="824" t="s">
        <v>2417</v>
      </c>
      <c r="F196" s="822" t="s">
        <v>2343</v>
      </c>
      <c r="G196" s="822" t="s">
        <v>2855</v>
      </c>
      <c r="H196" s="822" t="s">
        <v>656</v>
      </c>
      <c r="I196" s="822" t="s">
        <v>2856</v>
      </c>
      <c r="J196" s="822" t="s">
        <v>2857</v>
      </c>
      <c r="K196" s="822" t="s">
        <v>2858</v>
      </c>
      <c r="L196" s="825">
        <v>44.86</v>
      </c>
      <c r="M196" s="825">
        <v>44.86</v>
      </c>
      <c r="N196" s="822">
        <v>1</v>
      </c>
      <c r="O196" s="826">
        <v>0.5</v>
      </c>
      <c r="P196" s="825">
        <v>44.86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7</v>
      </c>
      <c r="B197" s="822" t="s">
        <v>2342</v>
      </c>
      <c r="C197" s="822" t="s">
        <v>2346</v>
      </c>
      <c r="D197" s="823" t="s">
        <v>3941</v>
      </c>
      <c r="E197" s="824" t="s">
        <v>2417</v>
      </c>
      <c r="F197" s="822" t="s">
        <v>2343</v>
      </c>
      <c r="G197" s="822" t="s">
        <v>2855</v>
      </c>
      <c r="H197" s="822" t="s">
        <v>656</v>
      </c>
      <c r="I197" s="822" t="s">
        <v>2859</v>
      </c>
      <c r="J197" s="822" t="s">
        <v>2857</v>
      </c>
      <c r="K197" s="822" t="s">
        <v>2860</v>
      </c>
      <c r="L197" s="825">
        <v>134.61000000000001</v>
      </c>
      <c r="M197" s="825">
        <v>134.61000000000001</v>
      </c>
      <c r="N197" s="822">
        <v>1</v>
      </c>
      <c r="O197" s="826">
        <v>0.5</v>
      </c>
      <c r="P197" s="825">
        <v>134.61000000000001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7</v>
      </c>
      <c r="B198" s="822" t="s">
        <v>2342</v>
      </c>
      <c r="C198" s="822" t="s">
        <v>2346</v>
      </c>
      <c r="D198" s="823" t="s">
        <v>3941</v>
      </c>
      <c r="E198" s="824" t="s">
        <v>2417</v>
      </c>
      <c r="F198" s="822" t="s">
        <v>2343</v>
      </c>
      <c r="G198" s="822" t="s">
        <v>2861</v>
      </c>
      <c r="H198" s="822" t="s">
        <v>656</v>
      </c>
      <c r="I198" s="822" t="s">
        <v>2862</v>
      </c>
      <c r="J198" s="822" t="s">
        <v>2863</v>
      </c>
      <c r="K198" s="822" t="s">
        <v>2003</v>
      </c>
      <c r="L198" s="825">
        <v>0</v>
      </c>
      <c r="M198" s="825">
        <v>0</v>
      </c>
      <c r="N198" s="822">
        <v>2</v>
      </c>
      <c r="O198" s="826">
        <v>1</v>
      </c>
      <c r="P198" s="825">
        <v>0</v>
      </c>
      <c r="Q198" s="827"/>
      <c r="R198" s="822">
        <v>2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7</v>
      </c>
      <c r="B199" s="822" t="s">
        <v>2342</v>
      </c>
      <c r="C199" s="822" t="s">
        <v>2346</v>
      </c>
      <c r="D199" s="823" t="s">
        <v>3941</v>
      </c>
      <c r="E199" s="824" t="s">
        <v>2417</v>
      </c>
      <c r="F199" s="822" t="s">
        <v>2343</v>
      </c>
      <c r="G199" s="822" t="s">
        <v>2616</v>
      </c>
      <c r="H199" s="822" t="s">
        <v>656</v>
      </c>
      <c r="I199" s="822" t="s">
        <v>2249</v>
      </c>
      <c r="J199" s="822" t="s">
        <v>1496</v>
      </c>
      <c r="K199" s="822" t="s">
        <v>2250</v>
      </c>
      <c r="L199" s="825">
        <v>0</v>
      </c>
      <c r="M199" s="825">
        <v>0</v>
      </c>
      <c r="N199" s="822">
        <v>3</v>
      </c>
      <c r="O199" s="826">
        <v>2.5</v>
      </c>
      <c r="P199" s="825">
        <v>0</v>
      </c>
      <c r="Q199" s="827"/>
      <c r="R199" s="822">
        <v>3</v>
      </c>
      <c r="S199" s="827">
        <v>1</v>
      </c>
      <c r="T199" s="826">
        <v>2.5</v>
      </c>
      <c r="U199" s="828">
        <v>1</v>
      </c>
    </row>
    <row r="200" spans="1:21" ht="14.45" customHeight="1" x14ac:dyDescent="0.2">
      <c r="A200" s="821">
        <v>7</v>
      </c>
      <c r="B200" s="822" t="s">
        <v>2342</v>
      </c>
      <c r="C200" s="822" t="s">
        <v>2346</v>
      </c>
      <c r="D200" s="823" t="s">
        <v>3941</v>
      </c>
      <c r="E200" s="824" t="s">
        <v>2417</v>
      </c>
      <c r="F200" s="822" t="s">
        <v>2343</v>
      </c>
      <c r="G200" s="822" t="s">
        <v>2864</v>
      </c>
      <c r="H200" s="822" t="s">
        <v>656</v>
      </c>
      <c r="I200" s="822" t="s">
        <v>1936</v>
      </c>
      <c r="J200" s="822" t="s">
        <v>1937</v>
      </c>
      <c r="K200" s="822" t="s">
        <v>1938</v>
      </c>
      <c r="L200" s="825">
        <v>529.88</v>
      </c>
      <c r="M200" s="825">
        <v>3179.2799999999997</v>
      </c>
      <c r="N200" s="822">
        <v>6</v>
      </c>
      <c r="O200" s="826">
        <v>1</v>
      </c>
      <c r="P200" s="825">
        <v>3179.2799999999997</v>
      </c>
      <c r="Q200" s="827">
        <v>1</v>
      </c>
      <c r="R200" s="822">
        <v>6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7</v>
      </c>
      <c r="B201" s="822" t="s">
        <v>2342</v>
      </c>
      <c r="C201" s="822" t="s">
        <v>2346</v>
      </c>
      <c r="D201" s="823" t="s">
        <v>3941</v>
      </c>
      <c r="E201" s="824" t="s">
        <v>2417</v>
      </c>
      <c r="F201" s="822" t="s">
        <v>2343</v>
      </c>
      <c r="G201" s="822" t="s">
        <v>2681</v>
      </c>
      <c r="H201" s="822" t="s">
        <v>329</v>
      </c>
      <c r="I201" s="822" t="s">
        <v>2682</v>
      </c>
      <c r="J201" s="822" t="s">
        <v>1182</v>
      </c>
      <c r="K201" s="822" t="s">
        <v>1183</v>
      </c>
      <c r="L201" s="825">
        <v>121.92</v>
      </c>
      <c r="M201" s="825">
        <v>365.76</v>
      </c>
      <c r="N201" s="822">
        <v>3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7</v>
      </c>
      <c r="B202" s="822" t="s">
        <v>2342</v>
      </c>
      <c r="C202" s="822" t="s">
        <v>2346</v>
      </c>
      <c r="D202" s="823" t="s">
        <v>3941</v>
      </c>
      <c r="E202" s="824" t="s">
        <v>2418</v>
      </c>
      <c r="F202" s="822" t="s">
        <v>2343</v>
      </c>
      <c r="G202" s="822" t="s">
        <v>2865</v>
      </c>
      <c r="H202" s="822" t="s">
        <v>329</v>
      </c>
      <c r="I202" s="822" t="s">
        <v>2866</v>
      </c>
      <c r="J202" s="822" t="s">
        <v>775</v>
      </c>
      <c r="K202" s="822" t="s">
        <v>2867</v>
      </c>
      <c r="L202" s="825">
        <v>87.32</v>
      </c>
      <c r="M202" s="825">
        <v>87.32</v>
      </c>
      <c r="N202" s="822">
        <v>1</v>
      </c>
      <c r="O202" s="826">
        <v>1</v>
      </c>
      <c r="P202" s="825">
        <v>87.32</v>
      </c>
      <c r="Q202" s="827">
        <v>1</v>
      </c>
      <c r="R202" s="822">
        <v>1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7</v>
      </c>
      <c r="B203" s="822" t="s">
        <v>2342</v>
      </c>
      <c r="C203" s="822" t="s">
        <v>2346</v>
      </c>
      <c r="D203" s="823" t="s">
        <v>3941</v>
      </c>
      <c r="E203" s="824" t="s">
        <v>2434</v>
      </c>
      <c r="F203" s="822" t="s">
        <v>2343</v>
      </c>
      <c r="G203" s="822" t="s">
        <v>2868</v>
      </c>
      <c r="H203" s="822" t="s">
        <v>329</v>
      </c>
      <c r="I203" s="822" t="s">
        <v>2869</v>
      </c>
      <c r="J203" s="822" t="s">
        <v>2870</v>
      </c>
      <c r="K203" s="822" t="s">
        <v>2871</v>
      </c>
      <c r="L203" s="825">
        <v>512.73</v>
      </c>
      <c r="M203" s="825">
        <v>512.73</v>
      </c>
      <c r="N203" s="822">
        <v>1</v>
      </c>
      <c r="O203" s="826">
        <v>0.5</v>
      </c>
      <c r="P203" s="825">
        <v>512.73</v>
      </c>
      <c r="Q203" s="827">
        <v>1</v>
      </c>
      <c r="R203" s="822">
        <v>1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7</v>
      </c>
      <c r="B204" s="822" t="s">
        <v>2342</v>
      </c>
      <c r="C204" s="822" t="s">
        <v>2346</v>
      </c>
      <c r="D204" s="823" t="s">
        <v>3941</v>
      </c>
      <c r="E204" s="824" t="s">
        <v>2434</v>
      </c>
      <c r="F204" s="822" t="s">
        <v>2343</v>
      </c>
      <c r="G204" s="822" t="s">
        <v>2872</v>
      </c>
      <c r="H204" s="822" t="s">
        <v>329</v>
      </c>
      <c r="I204" s="822" t="s">
        <v>2873</v>
      </c>
      <c r="J204" s="822" t="s">
        <v>950</v>
      </c>
      <c r="K204" s="822" t="s">
        <v>2874</v>
      </c>
      <c r="L204" s="825">
        <v>477.5</v>
      </c>
      <c r="M204" s="825">
        <v>955</v>
      </c>
      <c r="N204" s="822">
        <v>2</v>
      </c>
      <c r="O204" s="826">
        <v>1</v>
      </c>
      <c r="P204" s="825">
        <v>955</v>
      </c>
      <c r="Q204" s="827">
        <v>1</v>
      </c>
      <c r="R204" s="822">
        <v>2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7</v>
      </c>
      <c r="B205" s="822" t="s">
        <v>2342</v>
      </c>
      <c r="C205" s="822" t="s">
        <v>2346</v>
      </c>
      <c r="D205" s="823" t="s">
        <v>3941</v>
      </c>
      <c r="E205" s="824" t="s">
        <v>2434</v>
      </c>
      <c r="F205" s="822" t="s">
        <v>2343</v>
      </c>
      <c r="G205" s="822" t="s">
        <v>2875</v>
      </c>
      <c r="H205" s="822" t="s">
        <v>329</v>
      </c>
      <c r="I205" s="822" t="s">
        <v>2876</v>
      </c>
      <c r="J205" s="822" t="s">
        <v>2877</v>
      </c>
      <c r="K205" s="822" t="s">
        <v>2878</v>
      </c>
      <c r="L205" s="825">
        <v>668.76</v>
      </c>
      <c r="M205" s="825">
        <v>1337.52</v>
      </c>
      <c r="N205" s="822">
        <v>2</v>
      </c>
      <c r="O205" s="826">
        <v>1</v>
      </c>
      <c r="P205" s="825">
        <v>1337.52</v>
      </c>
      <c r="Q205" s="827">
        <v>1</v>
      </c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7</v>
      </c>
      <c r="B206" s="822" t="s">
        <v>2342</v>
      </c>
      <c r="C206" s="822" t="s">
        <v>2346</v>
      </c>
      <c r="D206" s="823" t="s">
        <v>3941</v>
      </c>
      <c r="E206" s="824" t="s">
        <v>2434</v>
      </c>
      <c r="F206" s="822" t="s">
        <v>2343</v>
      </c>
      <c r="G206" s="822" t="s">
        <v>2875</v>
      </c>
      <c r="H206" s="822" t="s">
        <v>329</v>
      </c>
      <c r="I206" s="822" t="s">
        <v>2879</v>
      </c>
      <c r="J206" s="822" t="s">
        <v>2877</v>
      </c>
      <c r="K206" s="822" t="s">
        <v>2878</v>
      </c>
      <c r="L206" s="825">
        <v>668.76</v>
      </c>
      <c r="M206" s="825">
        <v>1337.52</v>
      </c>
      <c r="N206" s="822">
        <v>2</v>
      </c>
      <c r="O206" s="826">
        <v>1</v>
      </c>
      <c r="P206" s="825">
        <v>1337.52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7</v>
      </c>
      <c r="B207" s="822" t="s">
        <v>2342</v>
      </c>
      <c r="C207" s="822" t="s">
        <v>2346</v>
      </c>
      <c r="D207" s="823" t="s">
        <v>3941</v>
      </c>
      <c r="E207" s="824" t="s">
        <v>2434</v>
      </c>
      <c r="F207" s="822" t="s">
        <v>2343</v>
      </c>
      <c r="G207" s="822" t="s">
        <v>2520</v>
      </c>
      <c r="H207" s="822" t="s">
        <v>329</v>
      </c>
      <c r="I207" s="822" t="s">
        <v>2880</v>
      </c>
      <c r="J207" s="822" t="s">
        <v>2522</v>
      </c>
      <c r="K207" s="822" t="s">
        <v>2881</v>
      </c>
      <c r="L207" s="825">
        <v>31.65</v>
      </c>
      <c r="M207" s="825">
        <v>63.3</v>
      </c>
      <c r="N207" s="822">
        <v>2</v>
      </c>
      <c r="O207" s="826">
        <v>1.5</v>
      </c>
      <c r="P207" s="825">
        <v>63.3</v>
      </c>
      <c r="Q207" s="827">
        <v>1</v>
      </c>
      <c r="R207" s="822">
        <v>2</v>
      </c>
      <c r="S207" s="827">
        <v>1</v>
      </c>
      <c r="T207" s="826">
        <v>1.5</v>
      </c>
      <c r="U207" s="828">
        <v>1</v>
      </c>
    </row>
    <row r="208" spans="1:21" ht="14.45" customHeight="1" x14ac:dyDescent="0.2">
      <c r="A208" s="821">
        <v>7</v>
      </c>
      <c r="B208" s="822" t="s">
        <v>2342</v>
      </c>
      <c r="C208" s="822" t="s">
        <v>2346</v>
      </c>
      <c r="D208" s="823" t="s">
        <v>3941</v>
      </c>
      <c r="E208" s="824" t="s">
        <v>2434</v>
      </c>
      <c r="F208" s="822" t="s">
        <v>2343</v>
      </c>
      <c r="G208" s="822" t="s">
        <v>2752</v>
      </c>
      <c r="H208" s="822" t="s">
        <v>329</v>
      </c>
      <c r="I208" s="822" t="s">
        <v>2753</v>
      </c>
      <c r="J208" s="822" t="s">
        <v>2754</v>
      </c>
      <c r="K208" s="822" t="s">
        <v>2755</v>
      </c>
      <c r="L208" s="825">
        <v>248.55</v>
      </c>
      <c r="M208" s="825">
        <v>497.1</v>
      </c>
      <c r="N208" s="822">
        <v>2</v>
      </c>
      <c r="O208" s="826">
        <v>2</v>
      </c>
      <c r="P208" s="825">
        <v>497.1</v>
      </c>
      <c r="Q208" s="827">
        <v>1</v>
      </c>
      <c r="R208" s="822">
        <v>2</v>
      </c>
      <c r="S208" s="827">
        <v>1</v>
      </c>
      <c r="T208" s="826">
        <v>2</v>
      </c>
      <c r="U208" s="828">
        <v>1</v>
      </c>
    </row>
    <row r="209" spans="1:21" ht="14.45" customHeight="1" x14ac:dyDescent="0.2">
      <c r="A209" s="821">
        <v>7</v>
      </c>
      <c r="B209" s="822" t="s">
        <v>2342</v>
      </c>
      <c r="C209" s="822" t="s">
        <v>2346</v>
      </c>
      <c r="D209" s="823" t="s">
        <v>3941</v>
      </c>
      <c r="E209" s="824" t="s">
        <v>2434</v>
      </c>
      <c r="F209" s="822" t="s">
        <v>2343</v>
      </c>
      <c r="G209" s="822" t="s">
        <v>2882</v>
      </c>
      <c r="H209" s="822" t="s">
        <v>329</v>
      </c>
      <c r="I209" s="822" t="s">
        <v>2883</v>
      </c>
      <c r="J209" s="822" t="s">
        <v>1204</v>
      </c>
      <c r="K209" s="822" t="s">
        <v>2884</v>
      </c>
      <c r="L209" s="825">
        <v>80.53</v>
      </c>
      <c r="M209" s="825">
        <v>80.53</v>
      </c>
      <c r="N209" s="822">
        <v>1</v>
      </c>
      <c r="O209" s="826">
        <v>1</v>
      </c>
      <c r="P209" s="825">
        <v>80.53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7</v>
      </c>
      <c r="B210" s="822" t="s">
        <v>2342</v>
      </c>
      <c r="C210" s="822" t="s">
        <v>2346</v>
      </c>
      <c r="D210" s="823" t="s">
        <v>3941</v>
      </c>
      <c r="E210" s="824" t="s">
        <v>2434</v>
      </c>
      <c r="F210" s="822" t="s">
        <v>2343</v>
      </c>
      <c r="G210" s="822" t="s">
        <v>2475</v>
      </c>
      <c r="H210" s="822" t="s">
        <v>329</v>
      </c>
      <c r="I210" s="822" t="s">
        <v>2885</v>
      </c>
      <c r="J210" s="822" t="s">
        <v>866</v>
      </c>
      <c r="K210" s="822" t="s">
        <v>2886</v>
      </c>
      <c r="L210" s="825">
        <v>27.37</v>
      </c>
      <c r="M210" s="825">
        <v>27.37</v>
      </c>
      <c r="N210" s="822">
        <v>1</v>
      </c>
      <c r="O210" s="826">
        <v>1</v>
      </c>
      <c r="P210" s="825">
        <v>27.37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7</v>
      </c>
      <c r="B211" s="822" t="s">
        <v>2342</v>
      </c>
      <c r="C211" s="822" t="s">
        <v>2346</v>
      </c>
      <c r="D211" s="823" t="s">
        <v>3941</v>
      </c>
      <c r="E211" s="824" t="s">
        <v>2434</v>
      </c>
      <c r="F211" s="822" t="s">
        <v>2343</v>
      </c>
      <c r="G211" s="822" t="s">
        <v>2887</v>
      </c>
      <c r="H211" s="822" t="s">
        <v>656</v>
      </c>
      <c r="I211" s="822" t="s">
        <v>2888</v>
      </c>
      <c r="J211" s="822" t="s">
        <v>1341</v>
      </c>
      <c r="K211" s="822" t="s">
        <v>2889</v>
      </c>
      <c r="L211" s="825">
        <v>320.20999999999998</v>
      </c>
      <c r="M211" s="825">
        <v>960.62999999999988</v>
      </c>
      <c r="N211" s="822">
        <v>3</v>
      </c>
      <c r="O211" s="826">
        <v>1.5</v>
      </c>
      <c r="P211" s="825">
        <v>960.62999999999988</v>
      </c>
      <c r="Q211" s="827">
        <v>1</v>
      </c>
      <c r="R211" s="822">
        <v>3</v>
      </c>
      <c r="S211" s="827">
        <v>1</v>
      </c>
      <c r="T211" s="826">
        <v>1.5</v>
      </c>
      <c r="U211" s="828">
        <v>1</v>
      </c>
    </row>
    <row r="212" spans="1:21" ht="14.45" customHeight="1" x14ac:dyDescent="0.2">
      <c r="A212" s="821">
        <v>7</v>
      </c>
      <c r="B212" s="822" t="s">
        <v>2342</v>
      </c>
      <c r="C212" s="822" t="s">
        <v>2346</v>
      </c>
      <c r="D212" s="823" t="s">
        <v>3941</v>
      </c>
      <c r="E212" s="824" t="s">
        <v>2434</v>
      </c>
      <c r="F212" s="822" t="s">
        <v>2343</v>
      </c>
      <c r="G212" s="822" t="s">
        <v>2890</v>
      </c>
      <c r="H212" s="822" t="s">
        <v>329</v>
      </c>
      <c r="I212" s="822" t="s">
        <v>2891</v>
      </c>
      <c r="J212" s="822" t="s">
        <v>2892</v>
      </c>
      <c r="K212" s="822" t="s">
        <v>2893</v>
      </c>
      <c r="L212" s="825">
        <v>1392.75</v>
      </c>
      <c r="M212" s="825">
        <v>1392.75</v>
      </c>
      <c r="N212" s="822">
        <v>1</v>
      </c>
      <c r="O212" s="826">
        <v>1</v>
      </c>
      <c r="P212" s="825">
        <v>1392.75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7</v>
      </c>
      <c r="B213" s="822" t="s">
        <v>2342</v>
      </c>
      <c r="C213" s="822" t="s">
        <v>2346</v>
      </c>
      <c r="D213" s="823" t="s">
        <v>3941</v>
      </c>
      <c r="E213" s="824" t="s">
        <v>2434</v>
      </c>
      <c r="F213" s="822" t="s">
        <v>2343</v>
      </c>
      <c r="G213" s="822" t="s">
        <v>2890</v>
      </c>
      <c r="H213" s="822" t="s">
        <v>329</v>
      </c>
      <c r="I213" s="822" t="s">
        <v>2894</v>
      </c>
      <c r="J213" s="822" t="s">
        <v>2892</v>
      </c>
      <c r="K213" s="822" t="s">
        <v>2895</v>
      </c>
      <c r="L213" s="825">
        <v>417.82</v>
      </c>
      <c r="M213" s="825">
        <v>835.64</v>
      </c>
      <c r="N213" s="822">
        <v>2</v>
      </c>
      <c r="O213" s="826">
        <v>0.5</v>
      </c>
      <c r="P213" s="825">
        <v>835.64</v>
      </c>
      <c r="Q213" s="827">
        <v>1</v>
      </c>
      <c r="R213" s="822">
        <v>2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7</v>
      </c>
      <c r="B214" s="822" t="s">
        <v>2342</v>
      </c>
      <c r="C214" s="822" t="s">
        <v>2346</v>
      </c>
      <c r="D214" s="823" t="s">
        <v>3941</v>
      </c>
      <c r="E214" s="824" t="s">
        <v>2434</v>
      </c>
      <c r="F214" s="822" t="s">
        <v>2343</v>
      </c>
      <c r="G214" s="822" t="s">
        <v>2617</v>
      </c>
      <c r="H214" s="822" t="s">
        <v>656</v>
      </c>
      <c r="I214" s="822" t="s">
        <v>2896</v>
      </c>
      <c r="J214" s="822" t="s">
        <v>2619</v>
      </c>
      <c r="K214" s="822" t="s">
        <v>2897</v>
      </c>
      <c r="L214" s="825">
        <v>414.07</v>
      </c>
      <c r="M214" s="825">
        <v>828.14</v>
      </c>
      <c r="N214" s="822">
        <v>2</v>
      </c>
      <c r="O214" s="826">
        <v>2</v>
      </c>
      <c r="P214" s="825">
        <v>828.14</v>
      </c>
      <c r="Q214" s="827">
        <v>1</v>
      </c>
      <c r="R214" s="822">
        <v>2</v>
      </c>
      <c r="S214" s="827">
        <v>1</v>
      </c>
      <c r="T214" s="826">
        <v>2</v>
      </c>
      <c r="U214" s="828">
        <v>1</v>
      </c>
    </row>
    <row r="215" spans="1:21" ht="14.45" customHeight="1" x14ac:dyDescent="0.2">
      <c r="A215" s="821">
        <v>7</v>
      </c>
      <c r="B215" s="822" t="s">
        <v>2342</v>
      </c>
      <c r="C215" s="822" t="s">
        <v>2346</v>
      </c>
      <c r="D215" s="823" t="s">
        <v>3941</v>
      </c>
      <c r="E215" s="824" t="s">
        <v>2434</v>
      </c>
      <c r="F215" s="822" t="s">
        <v>2343</v>
      </c>
      <c r="G215" s="822" t="s">
        <v>2898</v>
      </c>
      <c r="H215" s="822" t="s">
        <v>329</v>
      </c>
      <c r="I215" s="822" t="s">
        <v>2899</v>
      </c>
      <c r="J215" s="822" t="s">
        <v>2900</v>
      </c>
      <c r="K215" s="822" t="s">
        <v>2901</v>
      </c>
      <c r="L215" s="825">
        <v>0</v>
      </c>
      <c r="M215" s="825">
        <v>0</v>
      </c>
      <c r="N215" s="822">
        <v>1</v>
      </c>
      <c r="O215" s="826">
        <v>1</v>
      </c>
      <c r="P215" s="825">
        <v>0</v>
      </c>
      <c r="Q215" s="827"/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7</v>
      </c>
      <c r="B216" s="822" t="s">
        <v>2342</v>
      </c>
      <c r="C216" s="822" t="s">
        <v>2346</v>
      </c>
      <c r="D216" s="823" t="s">
        <v>3941</v>
      </c>
      <c r="E216" s="824" t="s">
        <v>2437</v>
      </c>
      <c r="F216" s="822" t="s">
        <v>2343</v>
      </c>
      <c r="G216" s="822" t="s">
        <v>2902</v>
      </c>
      <c r="H216" s="822" t="s">
        <v>329</v>
      </c>
      <c r="I216" s="822" t="s">
        <v>2903</v>
      </c>
      <c r="J216" s="822" t="s">
        <v>2904</v>
      </c>
      <c r="K216" s="822" t="s">
        <v>2905</v>
      </c>
      <c r="L216" s="825">
        <v>75.819999999999993</v>
      </c>
      <c r="M216" s="825">
        <v>151.63999999999999</v>
      </c>
      <c r="N216" s="822">
        <v>2</v>
      </c>
      <c r="O216" s="826">
        <v>1</v>
      </c>
      <c r="P216" s="825">
        <v>151.63999999999999</v>
      </c>
      <c r="Q216" s="827">
        <v>1</v>
      </c>
      <c r="R216" s="822">
        <v>2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7</v>
      </c>
      <c r="B217" s="822" t="s">
        <v>2342</v>
      </c>
      <c r="C217" s="822" t="s">
        <v>2346</v>
      </c>
      <c r="D217" s="823" t="s">
        <v>3941</v>
      </c>
      <c r="E217" s="824" t="s">
        <v>2437</v>
      </c>
      <c r="F217" s="822" t="s">
        <v>2343</v>
      </c>
      <c r="G217" s="822" t="s">
        <v>2623</v>
      </c>
      <c r="H217" s="822" t="s">
        <v>656</v>
      </c>
      <c r="I217" s="822" t="s">
        <v>2906</v>
      </c>
      <c r="J217" s="822" t="s">
        <v>2907</v>
      </c>
      <c r="K217" s="822" t="s">
        <v>2626</v>
      </c>
      <c r="L217" s="825">
        <v>56.06</v>
      </c>
      <c r="M217" s="825">
        <v>56.06</v>
      </c>
      <c r="N217" s="822">
        <v>1</v>
      </c>
      <c r="O217" s="826">
        <v>1</v>
      </c>
      <c r="P217" s="825">
        <v>56.06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7</v>
      </c>
      <c r="B218" s="822" t="s">
        <v>2342</v>
      </c>
      <c r="C218" s="822" t="s">
        <v>2346</v>
      </c>
      <c r="D218" s="823" t="s">
        <v>3941</v>
      </c>
      <c r="E218" s="824" t="s">
        <v>2437</v>
      </c>
      <c r="F218" s="822" t="s">
        <v>2343</v>
      </c>
      <c r="G218" s="822" t="s">
        <v>2709</v>
      </c>
      <c r="H218" s="822" t="s">
        <v>329</v>
      </c>
      <c r="I218" s="822" t="s">
        <v>2710</v>
      </c>
      <c r="J218" s="822" t="s">
        <v>2711</v>
      </c>
      <c r="K218" s="822" t="s">
        <v>2712</v>
      </c>
      <c r="L218" s="825">
        <v>80.19</v>
      </c>
      <c r="M218" s="825">
        <v>240.57</v>
      </c>
      <c r="N218" s="822">
        <v>3</v>
      </c>
      <c r="O218" s="826">
        <v>2</v>
      </c>
      <c r="P218" s="825">
        <v>240.57</v>
      </c>
      <c r="Q218" s="827">
        <v>1</v>
      </c>
      <c r="R218" s="822">
        <v>3</v>
      </c>
      <c r="S218" s="827">
        <v>1</v>
      </c>
      <c r="T218" s="826">
        <v>2</v>
      </c>
      <c r="U218" s="828">
        <v>1</v>
      </c>
    </row>
    <row r="219" spans="1:21" ht="14.45" customHeight="1" x14ac:dyDescent="0.2">
      <c r="A219" s="821">
        <v>7</v>
      </c>
      <c r="B219" s="822" t="s">
        <v>2342</v>
      </c>
      <c r="C219" s="822" t="s">
        <v>2346</v>
      </c>
      <c r="D219" s="823" t="s">
        <v>3941</v>
      </c>
      <c r="E219" s="824" t="s">
        <v>2437</v>
      </c>
      <c r="F219" s="822" t="s">
        <v>2343</v>
      </c>
      <c r="G219" s="822" t="s">
        <v>2715</v>
      </c>
      <c r="H219" s="822" t="s">
        <v>329</v>
      </c>
      <c r="I219" s="822" t="s">
        <v>2908</v>
      </c>
      <c r="J219" s="822" t="s">
        <v>1503</v>
      </c>
      <c r="K219" s="822" t="s">
        <v>2909</v>
      </c>
      <c r="L219" s="825">
        <v>176.32</v>
      </c>
      <c r="M219" s="825">
        <v>352.64</v>
      </c>
      <c r="N219" s="822">
        <v>2</v>
      </c>
      <c r="O219" s="826">
        <v>2</v>
      </c>
      <c r="P219" s="825">
        <v>352.64</v>
      </c>
      <c r="Q219" s="827">
        <v>1</v>
      </c>
      <c r="R219" s="822">
        <v>2</v>
      </c>
      <c r="S219" s="827">
        <v>1</v>
      </c>
      <c r="T219" s="826">
        <v>2</v>
      </c>
      <c r="U219" s="828">
        <v>1</v>
      </c>
    </row>
    <row r="220" spans="1:21" ht="14.45" customHeight="1" x14ac:dyDescent="0.2">
      <c r="A220" s="821">
        <v>7</v>
      </c>
      <c r="B220" s="822" t="s">
        <v>2342</v>
      </c>
      <c r="C220" s="822" t="s">
        <v>2346</v>
      </c>
      <c r="D220" s="823" t="s">
        <v>3941</v>
      </c>
      <c r="E220" s="824" t="s">
        <v>2437</v>
      </c>
      <c r="F220" s="822" t="s">
        <v>2343</v>
      </c>
      <c r="G220" s="822" t="s">
        <v>2910</v>
      </c>
      <c r="H220" s="822" t="s">
        <v>329</v>
      </c>
      <c r="I220" s="822" t="s">
        <v>2911</v>
      </c>
      <c r="J220" s="822" t="s">
        <v>2912</v>
      </c>
      <c r="K220" s="822" t="s">
        <v>2913</v>
      </c>
      <c r="L220" s="825">
        <v>91.78</v>
      </c>
      <c r="M220" s="825">
        <v>183.56</v>
      </c>
      <c r="N220" s="822">
        <v>2</v>
      </c>
      <c r="O220" s="826">
        <v>1</v>
      </c>
      <c r="P220" s="825">
        <v>183.56</v>
      </c>
      <c r="Q220" s="827">
        <v>1</v>
      </c>
      <c r="R220" s="822">
        <v>2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7</v>
      </c>
      <c r="B221" s="822" t="s">
        <v>2342</v>
      </c>
      <c r="C221" s="822" t="s">
        <v>2346</v>
      </c>
      <c r="D221" s="823" t="s">
        <v>3941</v>
      </c>
      <c r="E221" s="824" t="s">
        <v>2437</v>
      </c>
      <c r="F221" s="822" t="s">
        <v>2343</v>
      </c>
      <c r="G221" s="822" t="s">
        <v>2844</v>
      </c>
      <c r="H221" s="822" t="s">
        <v>656</v>
      </c>
      <c r="I221" s="822" t="s">
        <v>2161</v>
      </c>
      <c r="J221" s="822" t="s">
        <v>1105</v>
      </c>
      <c r="K221" s="822" t="s">
        <v>2162</v>
      </c>
      <c r="L221" s="825">
        <v>773.45</v>
      </c>
      <c r="M221" s="825">
        <v>2320.3500000000004</v>
      </c>
      <c r="N221" s="822">
        <v>3</v>
      </c>
      <c r="O221" s="826">
        <v>3</v>
      </c>
      <c r="P221" s="825">
        <v>2320.3500000000004</v>
      </c>
      <c r="Q221" s="827">
        <v>1</v>
      </c>
      <c r="R221" s="822">
        <v>3</v>
      </c>
      <c r="S221" s="827">
        <v>1</v>
      </c>
      <c r="T221" s="826">
        <v>3</v>
      </c>
      <c r="U221" s="828">
        <v>1</v>
      </c>
    </row>
    <row r="222" spans="1:21" ht="14.45" customHeight="1" x14ac:dyDescent="0.2">
      <c r="A222" s="821">
        <v>7</v>
      </c>
      <c r="B222" s="822" t="s">
        <v>2342</v>
      </c>
      <c r="C222" s="822" t="s">
        <v>2346</v>
      </c>
      <c r="D222" s="823" t="s">
        <v>3941</v>
      </c>
      <c r="E222" s="824" t="s">
        <v>2437</v>
      </c>
      <c r="F222" s="822" t="s">
        <v>2343</v>
      </c>
      <c r="G222" s="822" t="s">
        <v>2914</v>
      </c>
      <c r="H222" s="822" t="s">
        <v>329</v>
      </c>
      <c r="I222" s="822" t="s">
        <v>2915</v>
      </c>
      <c r="J222" s="822" t="s">
        <v>2916</v>
      </c>
      <c r="K222" s="822" t="s">
        <v>2917</v>
      </c>
      <c r="L222" s="825">
        <v>0</v>
      </c>
      <c r="M222" s="825">
        <v>0</v>
      </c>
      <c r="N222" s="822">
        <v>3</v>
      </c>
      <c r="O222" s="826">
        <v>1</v>
      </c>
      <c r="P222" s="825">
        <v>0</v>
      </c>
      <c r="Q222" s="827"/>
      <c r="R222" s="822">
        <v>3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7</v>
      </c>
      <c r="B223" s="822" t="s">
        <v>2342</v>
      </c>
      <c r="C223" s="822" t="s">
        <v>2346</v>
      </c>
      <c r="D223" s="823" t="s">
        <v>3941</v>
      </c>
      <c r="E223" s="824" t="s">
        <v>2437</v>
      </c>
      <c r="F223" s="822" t="s">
        <v>2343</v>
      </c>
      <c r="G223" s="822" t="s">
        <v>2647</v>
      </c>
      <c r="H223" s="822" t="s">
        <v>329</v>
      </c>
      <c r="I223" s="822" t="s">
        <v>2918</v>
      </c>
      <c r="J223" s="822" t="s">
        <v>2649</v>
      </c>
      <c r="K223" s="822" t="s">
        <v>2650</v>
      </c>
      <c r="L223" s="825">
        <v>54.18</v>
      </c>
      <c r="M223" s="825">
        <v>54.18</v>
      </c>
      <c r="N223" s="822">
        <v>1</v>
      </c>
      <c r="O223" s="826">
        <v>0.5</v>
      </c>
      <c r="P223" s="825">
        <v>54.18</v>
      </c>
      <c r="Q223" s="827">
        <v>1</v>
      </c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7</v>
      </c>
      <c r="B224" s="822" t="s">
        <v>2342</v>
      </c>
      <c r="C224" s="822" t="s">
        <v>2346</v>
      </c>
      <c r="D224" s="823" t="s">
        <v>3941</v>
      </c>
      <c r="E224" s="824" t="s">
        <v>2437</v>
      </c>
      <c r="F224" s="822" t="s">
        <v>2343</v>
      </c>
      <c r="G224" s="822" t="s">
        <v>2462</v>
      </c>
      <c r="H224" s="822" t="s">
        <v>329</v>
      </c>
      <c r="I224" s="822" t="s">
        <v>2736</v>
      </c>
      <c r="J224" s="822" t="s">
        <v>938</v>
      </c>
      <c r="K224" s="822" t="s">
        <v>2737</v>
      </c>
      <c r="L224" s="825">
        <v>92.04</v>
      </c>
      <c r="M224" s="825">
        <v>92.04</v>
      </c>
      <c r="N224" s="822">
        <v>1</v>
      </c>
      <c r="O224" s="826">
        <v>0.5</v>
      </c>
      <c r="P224" s="825">
        <v>92.04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7</v>
      </c>
      <c r="B225" s="822" t="s">
        <v>2342</v>
      </c>
      <c r="C225" s="822" t="s">
        <v>2346</v>
      </c>
      <c r="D225" s="823" t="s">
        <v>3941</v>
      </c>
      <c r="E225" s="824" t="s">
        <v>2437</v>
      </c>
      <c r="F225" s="822" t="s">
        <v>2343</v>
      </c>
      <c r="G225" s="822" t="s">
        <v>2789</v>
      </c>
      <c r="H225" s="822" t="s">
        <v>329</v>
      </c>
      <c r="I225" s="822" t="s">
        <v>2919</v>
      </c>
      <c r="J225" s="822" t="s">
        <v>1236</v>
      </c>
      <c r="K225" s="822" t="s">
        <v>2791</v>
      </c>
      <c r="L225" s="825">
        <v>35.25</v>
      </c>
      <c r="M225" s="825">
        <v>70.5</v>
      </c>
      <c r="N225" s="822">
        <v>2</v>
      </c>
      <c r="O225" s="826">
        <v>1</v>
      </c>
      <c r="P225" s="825">
        <v>70.5</v>
      </c>
      <c r="Q225" s="827">
        <v>1</v>
      </c>
      <c r="R225" s="822">
        <v>2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7</v>
      </c>
      <c r="B226" s="822" t="s">
        <v>2342</v>
      </c>
      <c r="C226" s="822" t="s">
        <v>2346</v>
      </c>
      <c r="D226" s="823" t="s">
        <v>3941</v>
      </c>
      <c r="E226" s="824" t="s">
        <v>2437</v>
      </c>
      <c r="F226" s="822" t="s">
        <v>2343</v>
      </c>
      <c r="G226" s="822" t="s">
        <v>2658</v>
      </c>
      <c r="H226" s="822" t="s">
        <v>329</v>
      </c>
      <c r="I226" s="822" t="s">
        <v>2740</v>
      </c>
      <c r="J226" s="822" t="s">
        <v>2660</v>
      </c>
      <c r="K226" s="822" t="s">
        <v>2661</v>
      </c>
      <c r="L226" s="825">
        <v>87.98</v>
      </c>
      <c r="M226" s="825">
        <v>87.98</v>
      </c>
      <c r="N226" s="822">
        <v>1</v>
      </c>
      <c r="O226" s="826">
        <v>1</v>
      </c>
      <c r="P226" s="825">
        <v>87.98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7</v>
      </c>
      <c r="B227" s="822" t="s">
        <v>2342</v>
      </c>
      <c r="C227" s="822" t="s">
        <v>2346</v>
      </c>
      <c r="D227" s="823" t="s">
        <v>3941</v>
      </c>
      <c r="E227" s="824" t="s">
        <v>2437</v>
      </c>
      <c r="F227" s="822" t="s">
        <v>2343</v>
      </c>
      <c r="G227" s="822" t="s">
        <v>2741</v>
      </c>
      <c r="H227" s="822" t="s">
        <v>329</v>
      </c>
      <c r="I227" s="822" t="s">
        <v>2920</v>
      </c>
      <c r="J227" s="822" t="s">
        <v>2743</v>
      </c>
      <c r="K227" s="822" t="s">
        <v>2921</v>
      </c>
      <c r="L227" s="825">
        <v>21.92</v>
      </c>
      <c r="M227" s="825">
        <v>21.92</v>
      </c>
      <c r="N227" s="822">
        <v>1</v>
      </c>
      <c r="O227" s="826">
        <v>1</v>
      </c>
      <c r="P227" s="825">
        <v>21.92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7</v>
      </c>
      <c r="B228" s="822" t="s">
        <v>2342</v>
      </c>
      <c r="C228" s="822" t="s">
        <v>2346</v>
      </c>
      <c r="D228" s="823" t="s">
        <v>3941</v>
      </c>
      <c r="E228" s="824" t="s">
        <v>2437</v>
      </c>
      <c r="F228" s="822" t="s">
        <v>2343</v>
      </c>
      <c r="G228" s="822" t="s">
        <v>2616</v>
      </c>
      <c r="H228" s="822" t="s">
        <v>329</v>
      </c>
      <c r="I228" s="822" t="s">
        <v>2922</v>
      </c>
      <c r="J228" s="822" t="s">
        <v>2672</v>
      </c>
      <c r="K228" s="822" t="s">
        <v>2923</v>
      </c>
      <c r="L228" s="825">
        <v>0</v>
      </c>
      <c r="M228" s="825">
        <v>0</v>
      </c>
      <c r="N228" s="822">
        <v>2</v>
      </c>
      <c r="O228" s="826">
        <v>2</v>
      </c>
      <c r="P228" s="825">
        <v>0</v>
      </c>
      <c r="Q228" s="827"/>
      <c r="R228" s="822">
        <v>2</v>
      </c>
      <c r="S228" s="827">
        <v>1</v>
      </c>
      <c r="T228" s="826">
        <v>2</v>
      </c>
      <c r="U228" s="828">
        <v>1</v>
      </c>
    </row>
    <row r="229" spans="1:21" ht="14.45" customHeight="1" x14ac:dyDescent="0.2">
      <c r="A229" s="821">
        <v>7</v>
      </c>
      <c r="B229" s="822" t="s">
        <v>2342</v>
      </c>
      <c r="C229" s="822" t="s">
        <v>2346</v>
      </c>
      <c r="D229" s="823" t="s">
        <v>3941</v>
      </c>
      <c r="E229" s="824" t="s">
        <v>2437</v>
      </c>
      <c r="F229" s="822" t="s">
        <v>2343</v>
      </c>
      <c r="G229" s="822" t="s">
        <v>2745</v>
      </c>
      <c r="H229" s="822" t="s">
        <v>656</v>
      </c>
      <c r="I229" s="822" t="s">
        <v>2924</v>
      </c>
      <c r="J229" s="822" t="s">
        <v>2925</v>
      </c>
      <c r="K229" s="822" t="s">
        <v>2926</v>
      </c>
      <c r="L229" s="825">
        <v>149.52000000000001</v>
      </c>
      <c r="M229" s="825">
        <v>299.04000000000002</v>
      </c>
      <c r="N229" s="822">
        <v>2</v>
      </c>
      <c r="O229" s="826">
        <v>1</v>
      </c>
      <c r="P229" s="825">
        <v>299.04000000000002</v>
      </c>
      <c r="Q229" s="827">
        <v>1</v>
      </c>
      <c r="R229" s="822">
        <v>2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7</v>
      </c>
      <c r="B230" s="822" t="s">
        <v>2342</v>
      </c>
      <c r="C230" s="822" t="s">
        <v>2346</v>
      </c>
      <c r="D230" s="823" t="s">
        <v>3941</v>
      </c>
      <c r="E230" s="824" t="s">
        <v>2437</v>
      </c>
      <c r="F230" s="822" t="s">
        <v>2343</v>
      </c>
      <c r="G230" s="822" t="s">
        <v>2745</v>
      </c>
      <c r="H230" s="822" t="s">
        <v>329</v>
      </c>
      <c r="I230" s="822" t="s">
        <v>2746</v>
      </c>
      <c r="J230" s="822" t="s">
        <v>2747</v>
      </c>
      <c r="K230" s="822" t="s">
        <v>2748</v>
      </c>
      <c r="L230" s="825">
        <v>225.06</v>
      </c>
      <c r="M230" s="825">
        <v>225.06</v>
      </c>
      <c r="N230" s="822">
        <v>1</v>
      </c>
      <c r="O230" s="826">
        <v>1</v>
      </c>
      <c r="P230" s="825">
        <v>225.06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7</v>
      </c>
      <c r="B231" s="822" t="s">
        <v>2342</v>
      </c>
      <c r="C231" s="822" t="s">
        <v>2346</v>
      </c>
      <c r="D231" s="823" t="s">
        <v>3941</v>
      </c>
      <c r="E231" s="824" t="s">
        <v>2437</v>
      </c>
      <c r="F231" s="822" t="s">
        <v>2343</v>
      </c>
      <c r="G231" s="822" t="s">
        <v>2927</v>
      </c>
      <c r="H231" s="822" t="s">
        <v>329</v>
      </c>
      <c r="I231" s="822" t="s">
        <v>2928</v>
      </c>
      <c r="J231" s="822" t="s">
        <v>2929</v>
      </c>
      <c r="K231" s="822" t="s">
        <v>2930</v>
      </c>
      <c r="L231" s="825">
        <v>266.77</v>
      </c>
      <c r="M231" s="825">
        <v>266.77</v>
      </c>
      <c r="N231" s="822">
        <v>1</v>
      </c>
      <c r="O231" s="826">
        <v>1</v>
      </c>
      <c r="P231" s="825">
        <v>266.77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7</v>
      </c>
      <c r="B232" s="822" t="s">
        <v>2342</v>
      </c>
      <c r="C232" s="822" t="s">
        <v>2346</v>
      </c>
      <c r="D232" s="823" t="s">
        <v>3941</v>
      </c>
      <c r="E232" s="824" t="s">
        <v>2354</v>
      </c>
      <c r="F232" s="822" t="s">
        <v>2343</v>
      </c>
      <c r="G232" s="822" t="s">
        <v>2931</v>
      </c>
      <c r="H232" s="822" t="s">
        <v>329</v>
      </c>
      <c r="I232" s="822" t="s">
        <v>2932</v>
      </c>
      <c r="J232" s="822" t="s">
        <v>2933</v>
      </c>
      <c r="K232" s="822" t="s">
        <v>2934</v>
      </c>
      <c r="L232" s="825">
        <v>23.49</v>
      </c>
      <c r="M232" s="825">
        <v>23.49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7</v>
      </c>
      <c r="B233" s="822" t="s">
        <v>2342</v>
      </c>
      <c r="C233" s="822" t="s">
        <v>2346</v>
      </c>
      <c r="D233" s="823" t="s">
        <v>3941</v>
      </c>
      <c r="E233" s="824" t="s">
        <v>2354</v>
      </c>
      <c r="F233" s="822" t="s">
        <v>2343</v>
      </c>
      <c r="G233" s="822" t="s">
        <v>2931</v>
      </c>
      <c r="H233" s="822" t="s">
        <v>329</v>
      </c>
      <c r="I233" s="822" t="s">
        <v>2935</v>
      </c>
      <c r="J233" s="822" t="s">
        <v>2933</v>
      </c>
      <c r="K233" s="822" t="s">
        <v>1324</v>
      </c>
      <c r="L233" s="825">
        <v>70.48</v>
      </c>
      <c r="M233" s="825">
        <v>70.48</v>
      </c>
      <c r="N233" s="822">
        <v>1</v>
      </c>
      <c r="O233" s="826">
        <v>0.5</v>
      </c>
      <c r="P233" s="825">
        <v>70.48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7</v>
      </c>
      <c r="B234" s="822" t="s">
        <v>2342</v>
      </c>
      <c r="C234" s="822" t="s">
        <v>2346</v>
      </c>
      <c r="D234" s="823" t="s">
        <v>3941</v>
      </c>
      <c r="E234" s="824" t="s">
        <v>2354</v>
      </c>
      <c r="F234" s="822" t="s">
        <v>2343</v>
      </c>
      <c r="G234" s="822" t="s">
        <v>2627</v>
      </c>
      <c r="H234" s="822" t="s">
        <v>329</v>
      </c>
      <c r="I234" s="822" t="s">
        <v>2936</v>
      </c>
      <c r="J234" s="822" t="s">
        <v>2937</v>
      </c>
      <c r="K234" s="822" t="s">
        <v>2938</v>
      </c>
      <c r="L234" s="825">
        <v>0</v>
      </c>
      <c r="M234" s="825">
        <v>0</v>
      </c>
      <c r="N234" s="822">
        <v>1</v>
      </c>
      <c r="O234" s="826">
        <v>1</v>
      </c>
      <c r="P234" s="825"/>
      <c r="Q234" s="827"/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7</v>
      </c>
      <c r="B235" s="822" t="s">
        <v>2342</v>
      </c>
      <c r="C235" s="822" t="s">
        <v>2346</v>
      </c>
      <c r="D235" s="823" t="s">
        <v>3941</v>
      </c>
      <c r="E235" s="824" t="s">
        <v>2354</v>
      </c>
      <c r="F235" s="822" t="s">
        <v>2343</v>
      </c>
      <c r="G235" s="822" t="s">
        <v>2516</v>
      </c>
      <c r="H235" s="822" t="s">
        <v>329</v>
      </c>
      <c r="I235" s="822" t="s">
        <v>2730</v>
      </c>
      <c r="J235" s="822" t="s">
        <v>2518</v>
      </c>
      <c r="K235" s="822" t="s">
        <v>2519</v>
      </c>
      <c r="L235" s="825">
        <v>78.48</v>
      </c>
      <c r="M235" s="825">
        <v>78.48</v>
      </c>
      <c r="N235" s="822">
        <v>1</v>
      </c>
      <c r="O235" s="826">
        <v>0.5</v>
      </c>
      <c r="P235" s="825">
        <v>78.48</v>
      </c>
      <c r="Q235" s="827">
        <v>1</v>
      </c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7</v>
      </c>
      <c r="B236" s="822" t="s">
        <v>2342</v>
      </c>
      <c r="C236" s="822" t="s">
        <v>2346</v>
      </c>
      <c r="D236" s="823" t="s">
        <v>3941</v>
      </c>
      <c r="E236" s="824" t="s">
        <v>2354</v>
      </c>
      <c r="F236" s="822" t="s">
        <v>2343</v>
      </c>
      <c r="G236" s="822" t="s">
        <v>2572</v>
      </c>
      <c r="H236" s="822" t="s">
        <v>329</v>
      </c>
      <c r="I236" s="822" t="s">
        <v>2573</v>
      </c>
      <c r="J236" s="822" t="s">
        <v>697</v>
      </c>
      <c r="K236" s="822" t="s">
        <v>2574</v>
      </c>
      <c r="L236" s="825">
        <v>127.91</v>
      </c>
      <c r="M236" s="825">
        <v>127.91</v>
      </c>
      <c r="N236" s="822">
        <v>1</v>
      </c>
      <c r="O236" s="826">
        <v>0.5</v>
      </c>
      <c r="P236" s="825">
        <v>127.91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7</v>
      </c>
      <c r="B237" s="822" t="s">
        <v>2342</v>
      </c>
      <c r="C237" s="822" t="s">
        <v>2346</v>
      </c>
      <c r="D237" s="823" t="s">
        <v>3941</v>
      </c>
      <c r="E237" s="824" t="s">
        <v>2354</v>
      </c>
      <c r="F237" s="822" t="s">
        <v>2343</v>
      </c>
      <c r="G237" s="822" t="s">
        <v>2617</v>
      </c>
      <c r="H237" s="822" t="s">
        <v>656</v>
      </c>
      <c r="I237" s="822" t="s">
        <v>2896</v>
      </c>
      <c r="J237" s="822" t="s">
        <v>2619</v>
      </c>
      <c r="K237" s="822" t="s">
        <v>2897</v>
      </c>
      <c r="L237" s="825">
        <v>414.07</v>
      </c>
      <c r="M237" s="825">
        <v>414.07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7</v>
      </c>
      <c r="B238" s="822" t="s">
        <v>2342</v>
      </c>
      <c r="C238" s="822" t="s">
        <v>2346</v>
      </c>
      <c r="D238" s="823" t="s">
        <v>3941</v>
      </c>
      <c r="E238" s="824" t="s">
        <v>2354</v>
      </c>
      <c r="F238" s="822" t="s">
        <v>2343</v>
      </c>
      <c r="G238" s="822" t="s">
        <v>2745</v>
      </c>
      <c r="H238" s="822" t="s">
        <v>329</v>
      </c>
      <c r="I238" s="822" t="s">
        <v>2746</v>
      </c>
      <c r="J238" s="822" t="s">
        <v>2747</v>
      </c>
      <c r="K238" s="822" t="s">
        <v>2748</v>
      </c>
      <c r="L238" s="825">
        <v>225.06</v>
      </c>
      <c r="M238" s="825">
        <v>225.06</v>
      </c>
      <c r="N238" s="822">
        <v>1</v>
      </c>
      <c r="O238" s="826">
        <v>0.5</v>
      </c>
      <c r="P238" s="825">
        <v>225.06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7</v>
      </c>
      <c r="B239" s="822" t="s">
        <v>2342</v>
      </c>
      <c r="C239" s="822" t="s">
        <v>2346</v>
      </c>
      <c r="D239" s="823" t="s">
        <v>3941</v>
      </c>
      <c r="E239" s="824" t="s">
        <v>2354</v>
      </c>
      <c r="F239" s="822" t="s">
        <v>2343</v>
      </c>
      <c r="G239" s="822" t="s">
        <v>2939</v>
      </c>
      <c r="H239" s="822" t="s">
        <v>329</v>
      </c>
      <c r="I239" s="822" t="s">
        <v>2940</v>
      </c>
      <c r="J239" s="822" t="s">
        <v>968</v>
      </c>
      <c r="K239" s="822" t="s">
        <v>974</v>
      </c>
      <c r="L239" s="825">
        <v>74.08</v>
      </c>
      <c r="M239" s="825">
        <v>74.08</v>
      </c>
      <c r="N239" s="822">
        <v>1</v>
      </c>
      <c r="O239" s="826">
        <v>1</v>
      </c>
      <c r="P239" s="825">
        <v>74.08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7</v>
      </c>
      <c r="B240" s="822" t="s">
        <v>2342</v>
      </c>
      <c r="C240" s="822" t="s">
        <v>2346</v>
      </c>
      <c r="D240" s="823" t="s">
        <v>3941</v>
      </c>
      <c r="E240" s="824" t="s">
        <v>2390</v>
      </c>
      <c r="F240" s="822" t="s">
        <v>2343</v>
      </c>
      <c r="G240" s="822" t="s">
        <v>2941</v>
      </c>
      <c r="H240" s="822" t="s">
        <v>329</v>
      </c>
      <c r="I240" s="822" t="s">
        <v>2942</v>
      </c>
      <c r="J240" s="822" t="s">
        <v>2943</v>
      </c>
      <c r="K240" s="822" t="s">
        <v>2909</v>
      </c>
      <c r="L240" s="825">
        <v>165.41</v>
      </c>
      <c r="M240" s="825">
        <v>165.41</v>
      </c>
      <c r="N240" s="822">
        <v>1</v>
      </c>
      <c r="O240" s="826">
        <v>1</v>
      </c>
      <c r="P240" s="825">
        <v>165.41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7</v>
      </c>
      <c r="B241" s="822" t="s">
        <v>2342</v>
      </c>
      <c r="C241" s="822" t="s">
        <v>2346</v>
      </c>
      <c r="D241" s="823" t="s">
        <v>3941</v>
      </c>
      <c r="E241" s="824" t="s">
        <v>2390</v>
      </c>
      <c r="F241" s="822" t="s">
        <v>2343</v>
      </c>
      <c r="G241" s="822" t="s">
        <v>2941</v>
      </c>
      <c r="H241" s="822" t="s">
        <v>329</v>
      </c>
      <c r="I241" s="822" t="s">
        <v>2944</v>
      </c>
      <c r="J241" s="822" t="s">
        <v>2943</v>
      </c>
      <c r="K241" s="822" t="s">
        <v>2945</v>
      </c>
      <c r="L241" s="825">
        <v>254.49</v>
      </c>
      <c r="M241" s="825">
        <v>508.98</v>
      </c>
      <c r="N241" s="822">
        <v>2</v>
      </c>
      <c r="O241" s="826">
        <v>2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7</v>
      </c>
      <c r="B242" s="822" t="s">
        <v>2342</v>
      </c>
      <c r="C242" s="822" t="s">
        <v>2346</v>
      </c>
      <c r="D242" s="823" t="s">
        <v>3941</v>
      </c>
      <c r="E242" s="824" t="s">
        <v>2371</v>
      </c>
      <c r="F242" s="822" t="s">
        <v>2343</v>
      </c>
      <c r="G242" s="822" t="s">
        <v>2946</v>
      </c>
      <c r="H242" s="822" t="s">
        <v>329</v>
      </c>
      <c r="I242" s="822" t="s">
        <v>2947</v>
      </c>
      <c r="J242" s="822" t="s">
        <v>2948</v>
      </c>
      <c r="K242" s="822" t="s">
        <v>805</v>
      </c>
      <c r="L242" s="825">
        <v>35.11</v>
      </c>
      <c r="M242" s="825">
        <v>35.11</v>
      </c>
      <c r="N242" s="822">
        <v>1</v>
      </c>
      <c r="O242" s="826">
        <v>1</v>
      </c>
      <c r="P242" s="825">
        <v>35.11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7</v>
      </c>
      <c r="B243" s="822" t="s">
        <v>2342</v>
      </c>
      <c r="C243" s="822" t="s">
        <v>2346</v>
      </c>
      <c r="D243" s="823" t="s">
        <v>3941</v>
      </c>
      <c r="E243" s="824" t="s">
        <v>2371</v>
      </c>
      <c r="F243" s="822" t="s">
        <v>2343</v>
      </c>
      <c r="G243" s="822" t="s">
        <v>2718</v>
      </c>
      <c r="H243" s="822" t="s">
        <v>329</v>
      </c>
      <c r="I243" s="822" t="s">
        <v>2949</v>
      </c>
      <c r="J243" s="822" t="s">
        <v>2950</v>
      </c>
      <c r="K243" s="822" t="s">
        <v>1361</v>
      </c>
      <c r="L243" s="825">
        <v>35.25</v>
      </c>
      <c r="M243" s="825">
        <v>35.25</v>
      </c>
      <c r="N243" s="822">
        <v>1</v>
      </c>
      <c r="O243" s="826">
        <v>0.5</v>
      </c>
      <c r="P243" s="825">
        <v>35.25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7</v>
      </c>
      <c r="B244" s="822" t="s">
        <v>2342</v>
      </c>
      <c r="C244" s="822" t="s">
        <v>2346</v>
      </c>
      <c r="D244" s="823" t="s">
        <v>3941</v>
      </c>
      <c r="E244" s="824" t="s">
        <v>2371</v>
      </c>
      <c r="F244" s="822" t="s">
        <v>2343</v>
      </c>
      <c r="G244" s="822" t="s">
        <v>2872</v>
      </c>
      <c r="H244" s="822" t="s">
        <v>329</v>
      </c>
      <c r="I244" s="822" t="s">
        <v>2951</v>
      </c>
      <c r="J244" s="822" t="s">
        <v>950</v>
      </c>
      <c r="K244" s="822" t="s">
        <v>2952</v>
      </c>
      <c r="L244" s="825">
        <v>159.16999999999999</v>
      </c>
      <c r="M244" s="825">
        <v>159.16999999999999</v>
      </c>
      <c r="N244" s="822">
        <v>1</v>
      </c>
      <c r="O244" s="826">
        <v>0.5</v>
      </c>
      <c r="P244" s="825">
        <v>159.16999999999999</v>
      </c>
      <c r="Q244" s="827">
        <v>1</v>
      </c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7</v>
      </c>
      <c r="B245" s="822" t="s">
        <v>2342</v>
      </c>
      <c r="C245" s="822" t="s">
        <v>2346</v>
      </c>
      <c r="D245" s="823" t="s">
        <v>3941</v>
      </c>
      <c r="E245" s="824" t="s">
        <v>2371</v>
      </c>
      <c r="F245" s="822" t="s">
        <v>2343</v>
      </c>
      <c r="G245" s="822" t="s">
        <v>2953</v>
      </c>
      <c r="H245" s="822" t="s">
        <v>329</v>
      </c>
      <c r="I245" s="822" t="s">
        <v>2954</v>
      </c>
      <c r="J245" s="822" t="s">
        <v>2955</v>
      </c>
      <c r="K245" s="822" t="s">
        <v>2956</v>
      </c>
      <c r="L245" s="825">
        <v>121.07</v>
      </c>
      <c r="M245" s="825">
        <v>121.07</v>
      </c>
      <c r="N245" s="822">
        <v>1</v>
      </c>
      <c r="O245" s="826">
        <v>1</v>
      </c>
      <c r="P245" s="825">
        <v>121.07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7</v>
      </c>
      <c r="B246" s="822" t="s">
        <v>2342</v>
      </c>
      <c r="C246" s="822" t="s">
        <v>2346</v>
      </c>
      <c r="D246" s="823" t="s">
        <v>3941</v>
      </c>
      <c r="E246" s="824" t="s">
        <v>2371</v>
      </c>
      <c r="F246" s="822" t="s">
        <v>2343</v>
      </c>
      <c r="G246" s="822" t="s">
        <v>2516</v>
      </c>
      <c r="H246" s="822" t="s">
        <v>329</v>
      </c>
      <c r="I246" s="822" t="s">
        <v>2517</v>
      </c>
      <c r="J246" s="822" t="s">
        <v>2518</v>
      </c>
      <c r="K246" s="822" t="s">
        <v>2519</v>
      </c>
      <c r="L246" s="825">
        <v>78.48</v>
      </c>
      <c r="M246" s="825">
        <v>78.48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7</v>
      </c>
      <c r="B247" s="822" t="s">
        <v>2342</v>
      </c>
      <c r="C247" s="822" t="s">
        <v>2346</v>
      </c>
      <c r="D247" s="823" t="s">
        <v>3941</v>
      </c>
      <c r="E247" s="824" t="s">
        <v>2371</v>
      </c>
      <c r="F247" s="822" t="s">
        <v>2343</v>
      </c>
      <c r="G247" s="822" t="s">
        <v>2516</v>
      </c>
      <c r="H247" s="822" t="s">
        <v>329</v>
      </c>
      <c r="I247" s="822" t="s">
        <v>2957</v>
      </c>
      <c r="J247" s="822" t="s">
        <v>2518</v>
      </c>
      <c r="K247" s="822" t="s">
        <v>2958</v>
      </c>
      <c r="L247" s="825">
        <v>39.24</v>
      </c>
      <c r="M247" s="825">
        <v>39.24</v>
      </c>
      <c r="N247" s="822">
        <v>1</v>
      </c>
      <c r="O247" s="826">
        <v>1</v>
      </c>
      <c r="P247" s="825">
        <v>39.24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7</v>
      </c>
      <c r="B248" s="822" t="s">
        <v>2342</v>
      </c>
      <c r="C248" s="822" t="s">
        <v>2346</v>
      </c>
      <c r="D248" s="823" t="s">
        <v>3941</v>
      </c>
      <c r="E248" s="824" t="s">
        <v>2371</v>
      </c>
      <c r="F248" s="822" t="s">
        <v>2343</v>
      </c>
      <c r="G248" s="822" t="s">
        <v>2516</v>
      </c>
      <c r="H248" s="822" t="s">
        <v>329</v>
      </c>
      <c r="I248" s="822" t="s">
        <v>2730</v>
      </c>
      <c r="J248" s="822" t="s">
        <v>2518</v>
      </c>
      <c r="K248" s="822" t="s">
        <v>2519</v>
      </c>
      <c r="L248" s="825">
        <v>78.48</v>
      </c>
      <c r="M248" s="825">
        <v>78.48</v>
      </c>
      <c r="N248" s="822">
        <v>1</v>
      </c>
      <c r="O248" s="826">
        <v>0.5</v>
      </c>
      <c r="P248" s="825">
        <v>78.48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7</v>
      </c>
      <c r="B249" s="822" t="s">
        <v>2342</v>
      </c>
      <c r="C249" s="822" t="s">
        <v>2346</v>
      </c>
      <c r="D249" s="823" t="s">
        <v>3941</v>
      </c>
      <c r="E249" s="824" t="s">
        <v>2371</v>
      </c>
      <c r="F249" s="822" t="s">
        <v>2343</v>
      </c>
      <c r="G249" s="822" t="s">
        <v>2516</v>
      </c>
      <c r="H249" s="822" t="s">
        <v>329</v>
      </c>
      <c r="I249" s="822" t="s">
        <v>2959</v>
      </c>
      <c r="J249" s="822" t="s">
        <v>2518</v>
      </c>
      <c r="K249" s="822" t="s">
        <v>2960</v>
      </c>
      <c r="L249" s="825">
        <v>61.67</v>
      </c>
      <c r="M249" s="825">
        <v>61.67</v>
      </c>
      <c r="N249" s="822">
        <v>1</v>
      </c>
      <c r="O249" s="826">
        <v>1</v>
      </c>
      <c r="P249" s="825">
        <v>61.67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7</v>
      </c>
      <c r="B250" s="822" t="s">
        <v>2342</v>
      </c>
      <c r="C250" s="822" t="s">
        <v>2346</v>
      </c>
      <c r="D250" s="823" t="s">
        <v>3941</v>
      </c>
      <c r="E250" s="824" t="s">
        <v>2371</v>
      </c>
      <c r="F250" s="822" t="s">
        <v>2343</v>
      </c>
      <c r="G250" s="822" t="s">
        <v>2961</v>
      </c>
      <c r="H250" s="822" t="s">
        <v>656</v>
      </c>
      <c r="I250" s="822" t="s">
        <v>2962</v>
      </c>
      <c r="J250" s="822" t="s">
        <v>2009</v>
      </c>
      <c r="K250" s="822" t="s">
        <v>2963</v>
      </c>
      <c r="L250" s="825">
        <v>103.64</v>
      </c>
      <c r="M250" s="825">
        <v>207.28</v>
      </c>
      <c r="N250" s="822">
        <v>2</v>
      </c>
      <c r="O250" s="826">
        <v>1.5</v>
      </c>
      <c r="P250" s="825">
        <v>207.28</v>
      </c>
      <c r="Q250" s="827">
        <v>1</v>
      </c>
      <c r="R250" s="822">
        <v>2</v>
      </c>
      <c r="S250" s="827">
        <v>1</v>
      </c>
      <c r="T250" s="826">
        <v>1.5</v>
      </c>
      <c r="U250" s="828">
        <v>1</v>
      </c>
    </row>
    <row r="251" spans="1:21" ht="14.45" customHeight="1" x14ac:dyDescent="0.2">
      <c r="A251" s="821">
        <v>7</v>
      </c>
      <c r="B251" s="822" t="s">
        <v>2342</v>
      </c>
      <c r="C251" s="822" t="s">
        <v>2346</v>
      </c>
      <c r="D251" s="823" t="s">
        <v>3941</v>
      </c>
      <c r="E251" s="824" t="s">
        <v>2371</v>
      </c>
      <c r="F251" s="822" t="s">
        <v>2343</v>
      </c>
      <c r="G251" s="822" t="s">
        <v>2458</v>
      </c>
      <c r="H251" s="822" t="s">
        <v>329</v>
      </c>
      <c r="I251" s="822" t="s">
        <v>2964</v>
      </c>
      <c r="J251" s="822" t="s">
        <v>2965</v>
      </c>
      <c r="K251" s="822" t="s">
        <v>2966</v>
      </c>
      <c r="L251" s="825">
        <v>97.96</v>
      </c>
      <c r="M251" s="825">
        <v>97.96</v>
      </c>
      <c r="N251" s="822">
        <v>1</v>
      </c>
      <c r="O251" s="826">
        <v>0.5</v>
      </c>
      <c r="P251" s="825">
        <v>97.96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7</v>
      </c>
      <c r="B252" s="822" t="s">
        <v>2342</v>
      </c>
      <c r="C252" s="822" t="s">
        <v>2346</v>
      </c>
      <c r="D252" s="823" t="s">
        <v>3941</v>
      </c>
      <c r="E252" s="824" t="s">
        <v>2371</v>
      </c>
      <c r="F252" s="822" t="s">
        <v>2343</v>
      </c>
      <c r="G252" s="822" t="s">
        <v>2785</v>
      </c>
      <c r="H252" s="822" t="s">
        <v>329</v>
      </c>
      <c r="I252" s="822" t="s">
        <v>2786</v>
      </c>
      <c r="J252" s="822" t="s">
        <v>1660</v>
      </c>
      <c r="K252" s="822" t="s">
        <v>1973</v>
      </c>
      <c r="L252" s="825">
        <v>34.19</v>
      </c>
      <c r="M252" s="825">
        <v>34.19</v>
      </c>
      <c r="N252" s="822">
        <v>1</v>
      </c>
      <c r="O252" s="826">
        <v>0.5</v>
      </c>
      <c r="P252" s="825">
        <v>34.19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7</v>
      </c>
      <c r="B253" s="822" t="s">
        <v>2342</v>
      </c>
      <c r="C253" s="822" t="s">
        <v>2346</v>
      </c>
      <c r="D253" s="823" t="s">
        <v>3941</v>
      </c>
      <c r="E253" s="824" t="s">
        <v>2371</v>
      </c>
      <c r="F253" s="822" t="s">
        <v>2343</v>
      </c>
      <c r="G253" s="822" t="s">
        <v>2572</v>
      </c>
      <c r="H253" s="822" t="s">
        <v>329</v>
      </c>
      <c r="I253" s="822" t="s">
        <v>2573</v>
      </c>
      <c r="J253" s="822" t="s">
        <v>697</v>
      </c>
      <c r="K253" s="822" t="s">
        <v>2574</v>
      </c>
      <c r="L253" s="825">
        <v>127.91</v>
      </c>
      <c r="M253" s="825">
        <v>127.91</v>
      </c>
      <c r="N253" s="822">
        <v>1</v>
      </c>
      <c r="O253" s="826">
        <v>0.5</v>
      </c>
      <c r="P253" s="825">
        <v>127.91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7</v>
      </c>
      <c r="B254" s="822" t="s">
        <v>2342</v>
      </c>
      <c r="C254" s="822" t="s">
        <v>2346</v>
      </c>
      <c r="D254" s="823" t="s">
        <v>3941</v>
      </c>
      <c r="E254" s="824" t="s">
        <v>2371</v>
      </c>
      <c r="F254" s="822" t="s">
        <v>2343</v>
      </c>
      <c r="G254" s="822" t="s">
        <v>2967</v>
      </c>
      <c r="H254" s="822" t="s">
        <v>329</v>
      </c>
      <c r="I254" s="822" t="s">
        <v>2968</v>
      </c>
      <c r="J254" s="822" t="s">
        <v>2969</v>
      </c>
      <c r="K254" s="822" t="s">
        <v>2970</v>
      </c>
      <c r="L254" s="825">
        <v>4472.93</v>
      </c>
      <c r="M254" s="825">
        <v>4472.93</v>
      </c>
      <c r="N254" s="822">
        <v>1</v>
      </c>
      <c r="O254" s="826">
        <v>1</v>
      </c>
      <c r="P254" s="825">
        <v>4472.93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7</v>
      </c>
      <c r="B255" s="822" t="s">
        <v>2342</v>
      </c>
      <c r="C255" s="822" t="s">
        <v>2346</v>
      </c>
      <c r="D255" s="823" t="s">
        <v>3941</v>
      </c>
      <c r="E255" s="824" t="s">
        <v>2371</v>
      </c>
      <c r="F255" s="822" t="s">
        <v>2343</v>
      </c>
      <c r="G255" s="822" t="s">
        <v>2971</v>
      </c>
      <c r="H255" s="822" t="s">
        <v>329</v>
      </c>
      <c r="I255" s="822" t="s">
        <v>2972</v>
      </c>
      <c r="J255" s="822" t="s">
        <v>2973</v>
      </c>
      <c r="K255" s="822" t="s">
        <v>2974</v>
      </c>
      <c r="L255" s="825">
        <v>83.82</v>
      </c>
      <c r="M255" s="825">
        <v>83.82</v>
      </c>
      <c r="N255" s="822">
        <v>1</v>
      </c>
      <c r="O255" s="826">
        <v>0.5</v>
      </c>
      <c r="P255" s="825">
        <v>83.82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7</v>
      </c>
      <c r="B256" s="822" t="s">
        <v>2342</v>
      </c>
      <c r="C256" s="822" t="s">
        <v>2346</v>
      </c>
      <c r="D256" s="823" t="s">
        <v>3941</v>
      </c>
      <c r="E256" s="824" t="s">
        <v>2371</v>
      </c>
      <c r="F256" s="822" t="s">
        <v>2343</v>
      </c>
      <c r="G256" s="822" t="s">
        <v>2476</v>
      </c>
      <c r="H256" s="822" t="s">
        <v>329</v>
      </c>
      <c r="I256" s="822" t="s">
        <v>2477</v>
      </c>
      <c r="J256" s="822" t="s">
        <v>2478</v>
      </c>
      <c r="K256" s="822" t="s">
        <v>2479</v>
      </c>
      <c r="L256" s="825">
        <v>57.85</v>
      </c>
      <c r="M256" s="825">
        <v>57.85</v>
      </c>
      <c r="N256" s="822">
        <v>1</v>
      </c>
      <c r="O256" s="826">
        <v>0.5</v>
      </c>
      <c r="P256" s="825">
        <v>57.85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7</v>
      </c>
      <c r="B257" s="822" t="s">
        <v>2342</v>
      </c>
      <c r="C257" s="822" t="s">
        <v>2346</v>
      </c>
      <c r="D257" s="823" t="s">
        <v>3941</v>
      </c>
      <c r="E257" s="824" t="s">
        <v>2371</v>
      </c>
      <c r="F257" s="822" t="s">
        <v>2343</v>
      </c>
      <c r="G257" s="822" t="s">
        <v>2975</v>
      </c>
      <c r="H257" s="822" t="s">
        <v>329</v>
      </c>
      <c r="I257" s="822" t="s">
        <v>2976</v>
      </c>
      <c r="J257" s="822" t="s">
        <v>1729</v>
      </c>
      <c r="K257" s="822" t="s">
        <v>2977</v>
      </c>
      <c r="L257" s="825">
        <v>61.97</v>
      </c>
      <c r="M257" s="825">
        <v>61.97</v>
      </c>
      <c r="N257" s="822">
        <v>1</v>
      </c>
      <c r="O257" s="826">
        <v>0.5</v>
      </c>
      <c r="P257" s="825">
        <v>61.97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7</v>
      </c>
      <c r="B258" s="822" t="s">
        <v>2342</v>
      </c>
      <c r="C258" s="822" t="s">
        <v>2346</v>
      </c>
      <c r="D258" s="823" t="s">
        <v>3941</v>
      </c>
      <c r="E258" s="824" t="s">
        <v>2371</v>
      </c>
      <c r="F258" s="822" t="s">
        <v>2343</v>
      </c>
      <c r="G258" s="822" t="s">
        <v>2975</v>
      </c>
      <c r="H258" s="822" t="s">
        <v>329</v>
      </c>
      <c r="I258" s="822" t="s">
        <v>2978</v>
      </c>
      <c r="J258" s="822" t="s">
        <v>1729</v>
      </c>
      <c r="K258" s="822" t="s">
        <v>2979</v>
      </c>
      <c r="L258" s="825">
        <v>61.97</v>
      </c>
      <c r="M258" s="825">
        <v>61.97</v>
      </c>
      <c r="N258" s="822">
        <v>1</v>
      </c>
      <c r="O258" s="826">
        <v>1</v>
      </c>
      <c r="P258" s="825">
        <v>61.97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7</v>
      </c>
      <c r="B259" s="822" t="s">
        <v>2342</v>
      </c>
      <c r="C259" s="822" t="s">
        <v>2346</v>
      </c>
      <c r="D259" s="823" t="s">
        <v>3941</v>
      </c>
      <c r="E259" s="824" t="s">
        <v>2371</v>
      </c>
      <c r="F259" s="822" t="s">
        <v>2343</v>
      </c>
      <c r="G259" s="822" t="s">
        <v>2975</v>
      </c>
      <c r="H259" s="822" t="s">
        <v>329</v>
      </c>
      <c r="I259" s="822" t="s">
        <v>2980</v>
      </c>
      <c r="J259" s="822" t="s">
        <v>1729</v>
      </c>
      <c r="K259" s="822" t="s">
        <v>2977</v>
      </c>
      <c r="L259" s="825">
        <v>61.97</v>
      </c>
      <c r="M259" s="825">
        <v>61.97</v>
      </c>
      <c r="N259" s="822">
        <v>1</v>
      </c>
      <c r="O259" s="826">
        <v>1</v>
      </c>
      <c r="P259" s="825">
        <v>61.97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7</v>
      </c>
      <c r="B260" s="822" t="s">
        <v>2342</v>
      </c>
      <c r="C260" s="822" t="s">
        <v>2346</v>
      </c>
      <c r="D260" s="823" t="s">
        <v>3941</v>
      </c>
      <c r="E260" s="824" t="s">
        <v>2371</v>
      </c>
      <c r="F260" s="822" t="s">
        <v>2343</v>
      </c>
      <c r="G260" s="822" t="s">
        <v>2586</v>
      </c>
      <c r="H260" s="822" t="s">
        <v>656</v>
      </c>
      <c r="I260" s="822" t="s">
        <v>2587</v>
      </c>
      <c r="J260" s="822" t="s">
        <v>2268</v>
      </c>
      <c r="K260" s="822" t="s">
        <v>2588</v>
      </c>
      <c r="L260" s="825">
        <v>80.53</v>
      </c>
      <c r="M260" s="825">
        <v>80.53</v>
      </c>
      <c r="N260" s="822">
        <v>1</v>
      </c>
      <c r="O260" s="826">
        <v>1</v>
      </c>
      <c r="P260" s="825">
        <v>80.53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7</v>
      </c>
      <c r="B261" s="822" t="s">
        <v>2342</v>
      </c>
      <c r="C261" s="822" t="s">
        <v>2346</v>
      </c>
      <c r="D261" s="823" t="s">
        <v>3941</v>
      </c>
      <c r="E261" s="824" t="s">
        <v>2371</v>
      </c>
      <c r="F261" s="822" t="s">
        <v>2343</v>
      </c>
      <c r="G261" s="822" t="s">
        <v>2745</v>
      </c>
      <c r="H261" s="822" t="s">
        <v>656</v>
      </c>
      <c r="I261" s="822" t="s">
        <v>2981</v>
      </c>
      <c r="J261" s="822" t="s">
        <v>2747</v>
      </c>
      <c r="K261" s="822" t="s">
        <v>2982</v>
      </c>
      <c r="L261" s="825">
        <v>154.36000000000001</v>
      </c>
      <c r="M261" s="825">
        <v>308.72000000000003</v>
      </c>
      <c r="N261" s="822">
        <v>2</v>
      </c>
      <c r="O261" s="826">
        <v>1</v>
      </c>
      <c r="P261" s="825">
        <v>308.72000000000003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7</v>
      </c>
      <c r="B262" s="822" t="s">
        <v>2342</v>
      </c>
      <c r="C262" s="822" t="s">
        <v>2346</v>
      </c>
      <c r="D262" s="823" t="s">
        <v>3941</v>
      </c>
      <c r="E262" s="824" t="s">
        <v>2371</v>
      </c>
      <c r="F262" s="822" t="s">
        <v>2343</v>
      </c>
      <c r="G262" s="822" t="s">
        <v>2745</v>
      </c>
      <c r="H262" s="822" t="s">
        <v>329</v>
      </c>
      <c r="I262" s="822" t="s">
        <v>2746</v>
      </c>
      <c r="J262" s="822" t="s">
        <v>2747</v>
      </c>
      <c r="K262" s="822" t="s">
        <v>2748</v>
      </c>
      <c r="L262" s="825">
        <v>225.06</v>
      </c>
      <c r="M262" s="825">
        <v>225.06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7</v>
      </c>
      <c r="B263" s="822" t="s">
        <v>2342</v>
      </c>
      <c r="C263" s="822" t="s">
        <v>2346</v>
      </c>
      <c r="D263" s="823" t="s">
        <v>3941</v>
      </c>
      <c r="E263" s="824" t="s">
        <v>2371</v>
      </c>
      <c r="F263" s="822" t="s">
        <v>2343</v>
      </c>
      <c r="G263" s="822" t="s">
        <v>2939</v>
      </c>
      <c r="H263" s="822" t="s">
        <v>656</v>
      </c>
      <c r="I263" s="822" t="s">
        <v>2983</v>
      </c>
      <c r="J263" s="822" t="s">
        <v>2050</v>
      </c>
      <c r="K263" s="822" t="s">
        <v>2984</v>
      </c>
      <c r="L263" s="825">
        <v>63.14</v>
      </c>
      <c r="M263" s="825">
        <v>189.42000000000002</v>
      </c>
      <c r="N263" s="822">
        <v>3</v>
      </c>
      <c r="O263" s="826">
        <v>3</v>
      </c>
      <c r="P263" s="825">
        <v>126.28</v>
      </c>
      <c r="Q263" s="827">
        <v>0.66666666666666663</v>
      </c>
      <c r="R263" s="822">
        <v>2</v>
      </c>
      <c r="S263" s="827">
        <v>0.66666666666666663</v>
      </c>
      <c r="T263" s="826">
        <v>2</v>
      </c>
      <c r="U263" s="828">
        <v>0.66666666666666663</v>
      </c>
    </row>
    <row r="264" spans="1:21" ht="14.45" customHeight="1" x14ac:dyDescent="0.2">
      <c r="A264" s="821">
        <v>7</v>
      </c>
      <c r="B264" s="822" t="s">
        <v>2342</v>
      </c>
      <c r="C264" s="822" t="s">
        <v>2346</v>
      </c>
      <c r="D264" s="823" t="s">
        <v>3941</v>
      </c>
      <c r="E264" s="824" t="s">
        <v>2371</v>
      </c>
      <c r="F264" s="822" t="s">
        <v>2343</v>
      </c>
      <c r="G264" s="822" t="s">
        <v>2681</v>
      </c>
      <c r="H264" s="822" t="s">
        <v>329</v>
      </c>
      <c r="I264" s="822" t="s">
        <v>2682</v>
      </c>
      <c r="J264" s="822" t="s">
        <v>1182</v>
      </c>
      <c r="K264" s="822" t="s">
        <v>1183</v>
      </c>
      <c r="L264" s="825">
        <v>121.92</v>
      </c>
      <c r="M264" s="825">
        <v>365.76</v>
      </c>
      <c r="N264" s="822">
        <v>3</v>
      </c>
      <c r="O264" s="826">
        <v>1</v>
      </c>
      <c r="P264" s="825">
        <v>365.76</v>
      </c>
      <c r="Q264" s="827">
        <v>1</v>
      </c>
      <c r="R264" s="822">
        <v>3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7</v>
      </c>
      <c r="B265" s="822" t="s">
        <v>2342</v>
      </c>
      <c r="C265" s="822" t="s">
        <v>2346</v>
      </c>
      <c r="D265" s="823" t="s">
        <v>3941</v>
      </c>
      <c r="E265" s="824" t="s">
        <v>2419</v>
      </c>
      <c r="F265" s="822" t="s">
        <v>2343</v>
      </c>
      <c r="G265" s="822" t="s">
        <v>2715</v>
      </c>
      <c r="H265" s="822" t="s">
        <v>329</v>
      </c>
      <c r="I265" s="822" t="s">
        <v>2985</v>
      </c>
      <c r="J265" s="822" t="s">
        <v>1503</v>
      </c>
      <c r="K265" s="822" t="s">
        <v>2250</v>
      </c>
      <c r="L265" s="825">
        <v>97.96</v>
      </c>
      <c r="M265" s="825">
        <v>97.96</v>
      </c>
      <c r="N265" s="822">
        <v>1</v>
      </c>
      <c r="O265" s="826">
        <v>1</v>
      </c>
      <c r="P265" s="825">
        <v>97.96</v>
      </c>
      <c r="Q265" s="827">
        <v>1</v>
      </c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7</v>
      </c>
      <c r="B266" s="822" t="s">
        <v>2342</v>
      </c>
      <c r="C266" s="822" t="s">
        <v>2346</v>
      </c>
      <c r="D266" s="823" t="s">
        <v>3941</v>
      </c>
      <c r="E266" s="824" t="s">
        <v>2419</v>
      </c>
      <c r="F266" s="822" t="s">
        <v>2343</v>
      </c>
      <c r="G266" s="822" t="s">
        <v>2986</v>
      </c>
      <c r="H266" s="822" t="s">
        <v>329</v>
      </c>
      <c r="I266" s="822" t="s">
        <v>2987</v>
      </c>
      <c r="J266" s="822" t="s">
        <v>2988</v>
      </c>
      <c r="K266" s="822" t="s">
        <v>2989</v>
      </c>
      <c r="L266" s="825">
        <v>148.5</v>
      </c>
      <c r="M266" s="825">
        <v>891</v>
      </c>
      <c r="N266" s="822">
        <v>6</v>
      </c>
      <c r="O266" s="826">
        <v>1.5</v>
      </c>
      <c r="P266" s="825">
        <v>891</v>
      </c>
      <c r="Q266" s="827">
        <v>1</v>
      </c>
      <c r="R266" s="822">
        <v>6</v>
      </c>
      <c r="S266" s="827">
        <v>1</v>
      </c>
      <c r="T266" s="826">
        <v>1.5</v>
      </c>
      <c r="U266" s="828">
        <v>1</v>
      </c>
    </row>
    <row r="267" spans="1:21" ht="14.45" customHeight="1" x14ac:dyDescent="0.2">
      <c r="A267" s="821">
        <v>7</v>
      </c>
      <c r="B267" s="822" t="s">
        <v>2342</v>
      </c>
      <c r="C267" s="822" t="s">
        <v>2346</v>
      </c>
      <c r="D267" s="823" t="s">
        <v>3941</v>
      </c>
      <c r="E267" s="824" t="s">
        <v>2419</v>
      </c>
      <c r="F267" s="822" t="s">
        <v>2343</v>
      </c>
      <c r="G267" s="822" t="s">
        <v>2990</v>
      </c>
      <c r="H267" s="822" t="s">
        <v>329</v>
      </c>
      <c r="I267" s="822" t="s">
        <v>2991</v>
      </c>
      <c r="J267" s="822" t="s">
        <v>2992</v>
      </c>
      <c r="K267" s="822" t="s">
        <v>2993</v>
      </c>
      <c r="L267" s="825">
        <v>0</v>
      </c>
      <c r="M267" s="825">
        <v>0</v>
      </c>
      <c r="N267" s="822">
        <v>1</v>
      </c>
      <c r="O267" s="826">
        <v>0.5</v>
      </c>
      <c r="P267" s="825">
        <v>0</v>
      </c>
      <c r="Q267" s="827"/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7</v>
      </c>
      <c r="B268" s="822" t="s">
        <v>2342</v>
      </c>
      <c r="C268" s="822" t="s">
        <v>2346</v>
      </c>
      <c r="D268" s="823" t="s">
        <v>3941</v>
      </c>
      <c r="E268" s="824" t="s">
        <v>2419</v>
      </c>
      <c r="F268" s="822" t="s">
        <v>2343</v>
      </c>
      <c r="G268" s="822" t="s">
        <v>2641</v>
      </c>
      <c r="H268" s="822" t="s">
        <v>329</v>
      </c>
      <c r="I268" s="822" t="s">
        <v>2994</v>
      </c>
      <c r="J268" s="822" t="s">
        <v>2995</v>
      </c>
      <c r="K268" s="822" t="s">
        <v>2996</v>
      </c>
      <c r="L268" s="825">
        <v>89.91</v>
      </c>
      <c r="M268" s="825">
        <v>179.82</v>
      </c>
      <c r="N268" s="822">
        <v>2</v>
      </c>
      <c r="O268" s="826">
        <v>1</v>
      </c>
      <c r="P268" s="825">
        <v>179.82</v>
      </c>
      <c r="Q268" s="827">
        <v>1</v>
      </c>
      <c r="R268" s="822">
        <v>2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7</v>
      </c>
      <c r="B269" s="822" t="s">
        <v>2342</v>
      </c>
      <c r="C269" s="822" t="s">
        <v>2346</v>
      </c>
      <c r="D269" s="823" t="s">
        <v>3941</v>
      </c>
      <c r="E269" s="824" t="s">
        <v>2419</v>
      </c>
      <c r="F269" s="822" t="s">
        <v>2343</v>
      </c>
      <c r="G269" s="822" t="s">
        <v>2997</v>
      </c>
      <c r="H269" s="822" t="s">
        <v>329</v>
      </c>
      <c r="I269" s="822" t="s">
        <v>2998</v>
      </c>
      <c r="J269" s="822" t="s">
        <v>2999</v>
      </c>
      <c r="K269" s="822" t="s">
        <v>3000</v>
      </c>
      <c r="L269" s="825">
        <v>90.95</v>
      </c>
      <c r="M269" s="825">
        <v>363.8</v>
      </c>
      <c r="N269" s="822">
        <v>4</v>
      </c>
      <c r="O269" s="826">
        <v>0.5</v>
      </c>
      <c r="P269" s="825">
        <v>363.8</v>
      </c>
      <c r="Q269" s="827">
        <v>1</v>
      </c>
      <c r="R269" s="822">
        <v>4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7</v>
      </c>
      <c r="B270" s="822" t="s">
        <v>2342</v>
      </c>
      <c r="C270" s="822" t="s">
        <v>2346</v>
      </c>
      <c r="D270" s="823" t="s">
        <v>3941</v>
      </c>
      <c r="E270" s="824" t="s">
        <v>2419</v>
      </c>
      <c r="F270" s="822" t="s">
        <v>2343</v>
      </c>
      <c r="G270" s="822" t="s">
        <v>2789</v>
      </c>
      <c r="H270" s="822" t="s">
        <v>329</v>
      </c>
      <c r="I270" s="822" t="s">
        <v>3001</v>
      </c>
      <c r="J270" s="822" t="s">
        <v>765</v>
      </c>
      <c r="K270" s="822" t="s">
        <v>3002</v>
      </c>
      <c r="L270" s="825">
        <v>35.25</v>
      </c>
      <c r="M270" s="825">
        <v>35.25</v>
      </c>
      <c r="N270" s="822">
        <v>1</v>
      </c>
      <c r="O270" s="826">
        <v>0.5</v>
      </c>
      <c r="P270" s="825">
        <v>35.25</v>
      </c>
      <c r="Q270" s="827">
        <v>1</v>
      </c>
      <c r="R270" s="822">
        <v>1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7</v>
      </c>
      <c r="B271" s="822" t="s">
        <v>2342</v>
      </c>
      <c r="C271" s="822" t="s">
        <v>2346</v>
      </c>
      <c r="D271" s="823" t="s">
        <v>3941</v>
      </c>
      <c r="E271" s="824" t="s">
        <v>2419</v>
      </c>
      <c r="F271" s="822" t="s">
        <v>2343</v>
      </c>
      <c r="G271" s="822" t="s">
        <v>2616</v>
      </c>
      <c r="H271" s="822" t="s">
        <v>656</v>
      </c>
      <c r="I271" s="822" t="s">
        <v>2247</v>
      </c>
      <c r="J271" s="822" t="s">
        <v>1496</v>
      </c>
      <c r="K271" s="822" t="s">
        <v>2248</v>
      </c>
      <c r="L271" s="825">
        <v>0</v>
      </c>
      <c r="M271" s="825">
        <v>0</v>
      </c>
      <c r="N271" s="822">
        <v>3</v>
      </c>
      <c r="O271" s="826">
        <v>1.5</v>
      </c>
      <c r="P271" s="825">
        <v>0</v>
      </c>
      <c r="Q271" s="827"/>
      <c r="R271" s="822">
        <v>3</v>
      </c>
      <c r="S271" s="827">
        <v>1</v>
      </c>
      <c r="T271" s="826">
        <v>1.5</v>
      </c>
      <c r="U271" s="828">
        <v>1</v>
      </c>
    </row>
    <row r="272" spans="1:21" ht="14.45" customHeight="1" x14ac:dyDescent="0.2">
      <c r="A272" s="821">
        <v>7</v>
      </c>
      <c r="B272" s="822" t="s">
        <v>2342</v>
      </c>
      <c r="C272" s="822" t="s">
        <v>2346</v>
      </c>
      <c r="D272" s="823" t="s">
        <v>3941</v>
      </c>
      <c r="E272" s="824" t="s">
        <v>2419</v>
      </c>
      <c r="F272" s="822" t="s">
        <v>2343</v>
      </c>
      <c r="G272" s="822" t="s">
        <v>3003</v>
      </c>
      <c r="H272" s="822" t="s">
        <v>329</v>
      </c>
      <c r="I272" s="822" t="s">
        <v>3004</v>
      </c>
      <c r="J272" s="822" t="s">
        <v>3005</v>
      </c>
      <c r="K272" s="822" t="s">
        <v>3006</v>
      </c>
      <c r="L272" s="825">
        <v>248.55</v>
      </c>
      <c r="M272" s="825">
        <v>497.1</v>
      </c>
      <c r="N272" s="822">
        <v>2</v>
      </c>
      <c r="O272" s="826">
        <v>2</v>
      </c>
      <c r="P272" s="825">
        <v>497.1</v>
      </c>
      <c r="Q272" s="827">
        <v>1</v>
      </c>
      <c r="R272" s="822">
        <v>2</v>
      </c>
      <c r="S272" s="827">
        <v>1</v>
      </c>
      <c r="T272" s="826">
        <v>2</v>
      </c>
      <c r="U272" s="828">
        <v>1</v>
      </c>
    </row>
    <row r="273" spans="1:21" ht="14.45" customHeight="1" x14ac:dyDescent="0.2">
      <c r="A273" s="821">
        <v>7</v>
      </c>
      <c r="B273" s="822" t="s">
        <v>2342</v>
      </c>
      <c r="C273" s="822" t="s">
        <v>2346</v>
      </c>
      <c r="D273" s="823" t="s">
        <v>3941</v>
      </c>
      <c r="E273" s="824" t="s">
        <v>2419</v>
      </c>
      <c r="F273" s="822" t="s">
        <v>2343</v>
      </c>
      <c r="G273" s="822" t="s">
        <v>3007</v>
      </c>
      <c r="H273" s="822" t="s">
        <v>329</v>
      </c>
      <c r="I273" s="822" t="s">
        <v>3008</v>
      </c>
      <c r="J273" s="822" t="s">
        <v>3009</v>
      </c>
      <c r="K273" s="822" t="s">
        <v>3010</v>
      </c>
      <c r="L273" s="825">
        <v>510.12</v>
      </c>
      <c r="M273" s="825">
        <v>510.12</v>
      </c>
      <c r="N273" s="822">
        <v>1</v>
      </c>
      <c r="O273" s="826">
        <v>0.5</v>
      </c>
      <c r="P273" s="825">
        <v>510.12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7</v>
      </c>
      <c r="B274" s="822" t="s">
        <v>2342</v>
      </c>
      <c r="C274" s="822" t="s">
        <v>2346</v>
      </c>
      <c r="D274" s="823" t="s">
        <v>3941</v>
      </c>
      <c r="E274" s="824" t="s">
        <v>2419</v>
      </c>
      <c r="F274" s="822" t="s">
        <v>2343</v>
      </c>
      <c r="G274" s="822" t="s">
        <v>2681</v>
      </c>
      <c r="H274" s="822" t="s">
        <v>329</v>
      </c>
      <c r="I274" s="822" t="s">
        <v>2682</v>
      </c>
      <c r="J274" s="822" t="s">
        <v>1182</v>
      </c>
      <c r="K274" s="822" t="s">
        <v>1183</v>
      </c>
      <c r="L274" s="825">
        <v>121.92</v>
      </c>
      <c r="M274" s="825">
        <v>365.76</v>
      </c>
      <c r="N274" s="822">
        <v>3</v>
      </c>
      <c r="O274" s="826">
        <v>1</v>
      </c>
      <c r="P274" s="825">
        <v>365.76</v>
      </c>
      <c r="Q274" s="827">
        <v>1</v>
      </c>
      <c r="R274" s="822">
        <v>3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7</v>
      </c>
      <c r="B275" s="822" t="s">
        <v>2342</v>
      </c>
      <c r="C275" s="822" t="s">
        <v>2346</v>
      </c>
      <c r="D275" s="823" t="s">
        <v>3941</v>
      </c>
      <c r="E275" s="824" t="s">
        <v>2369</v>
      </c>
      <c r="F275" s="822" t="s">
        <v>2343</v>
      </c>
      <c r="G275" s="822" t="s">
        <v>2623</v>
      </c>
      <c r="H275" s="822" t="s">
        <v>329</v>
      </c>
      <c r="I275" s="822" t="s">
        <v>3011</v>
      </c>
      <c r="J275" s="822" t="s">
        <v>3012</v>
      </c>
      <c r="K275" s="822" t="s">
        <v>2626</v>
      </c>
      <c r="L275" s="825">
        <v>56.06</v>
      </c>
      <c r="M275" s="825">
        <v>56.06</v>
      </c>
      <c r="N275" s="822">
        <v>1</v>
      </c>
      <c r="O275" s="826">
        <v>1</v>
      </c>
      <c r="P275" s="825">
        <v>56.06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7</v>
      </c>
      <c r="B276" s="822" t="s">
        <v>2342</v>
      </c>
      <c r="C276" s="822" t="s">
        <v>2346</v>
      </c>
      <c r="D276" s="823" t="s">
        <v>3941</v>
      </c>
      <c r="E276" s="824" t="s">
        <v>2369</v>
      </c>
      <c r="F276" s="822" t="s">
        <v>2343</v>
      </c>
      <c r="G276" s="822" t="s">
        <v>3013</v>
      </c>
      <c r="H276" s="822" t="s">
        <v>329</v>
      </c>
      <c r="I276" s="822" t="s">
        <v>3014</v>
      </c>
      <c r="J276" s="822" t="s">
        <v>3015</v>
      </c>
      <c r="K276" s="822" t="s">
        <v>3016</v>
      </c>
      <c r="L276" s="825">
        <v>229.38</v>
      </c>
      <c r="M276" s="825">
        <v>229.38</v>
      </c>
      <c r="N276" s="822">
        <v>1</v>
      </c>
      <c r="O276" s="826">
        <v>0.5</v>
      </c>
      <c r="P276" s="825">
        <v>229.38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7</v>
      </c>
      <c r="B277" s="822" t="s">
        <v>2342</v>
      </c>
      <c r="C277" s="822" t="s">
        <v>2346</v>
      </c>
      <c r="D277" s="823" t="s">
        <v>3941</v>
      </c>
      <c r="E277" s="824" t="s">
        <v>2369</v>
      </c>
      <c r="F277" s="822" t="s">
        <v>2343</v>
      </c>
      <c r="G277" s="822" t="s">
        <v>3013</v>
      </c>
      <c r="H277" s="822" t="s">
        <v>329</v>
      </c>
      <c r="I277" s="822" t="s">
        <v>3017</v>
      </c>
      <c r="J277" s="822" t="s">
        <v>3015</v>
      </c>
      <c r="K277" s="822" t="s">
        <v>3016</v>
      </c>
      <c r="L277" s="825">
        <v>229.38</v>
      </c>
      <c r="M277" s="825">
        <v>229.38</v>
      </c>
      <c r="N277" s="822">
        <v>1</v>
      </c>
      <c r="O277" s="826">
        <v>1</v>
      </c>
      <c r="P277" s="825">
        <v>229.38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7</v>
      </c>
      <c r="B278" s="822" t="s">
        <v>2342</v>
      </c>
      <c r="C278" s="822" t="s">
        <v>2346</v>
      </c>
      <c r="D278" s="823" t="s">
        <v>3941</v>
      </c>
      <c r="E278" s="824" t="s">
        <v>2369</v>
      </c>
      <c r="F278" s="822" t="s">
        <v>2343</v>
      </c>
      <c r="G278" s="822" t="s">
        <v>3018</v>
      </c>
      <c r="H278" s="822" t="s">
        <v>329</v>
      </c>
      <c r="I278" s="822" t="s">
        <v>3019</v>
      </c>
      <c r="J278" s="822" t="s">
        <v>3020</v>
      </c>
      <c r="K278" s="822" t="s">
        <v>2256</v>
      </c>
      <c r="L278" s="825">
        <v>58.77</v>
      </c>
      <c r="M278" s="825">
        <v>58.77</v>
      </c>
      <c r="N278" s="822">
        <v>1</v>
      </c>
      <c r="O278" s="826">
        <v>1</v>
      </c>
      <c r="P278" s="825">
        <v>58.77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7</v>
      </c>
      <c r="B279" s="822" t="s">
        <v>2342</v>
      </c>
      <c r="C279" s="822" t="s">
        <v>2346</v>
      </c>
      <c r="D279" s="823" t="s">
        <v>3941</v>
      </c>
      <c r="E279" s="824" t="s">
        <v>2369</v>
      </c>
      <c r="F279" s="822" t="s">
        <v>2343</v>
      </c>
      <c r="G279" s="822" t="s">
        <v>2769</v>
      </c>
      <c r="H279" s="822" t="s">
        <v>329</v>
      </c>
      <c r="I279" s="822" t="s">
        <v>2770</v>
      </c>
      <c r="J279" s="822" t="s">
        <v>2771</v>
      </c>
      <c r="K279" s="822" t="s">
        <v>2519</v>
      </c>
      <c r="L279" s="825">
        <v>235.78</v>
      </c>
      <c r="M279" s="825">
        <v>235.78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7</v>
      </c>
      <c r="B280" s="822" t="s">
        <v>2342</v>
      </c>
      <c r="C280" s="822" t="s">
        <v>2346</v>
      </c>
      <c r="D280" s="823" t="s">
        <v>3941</v>
      </c>
      <c r="E280" s="824" t="s">
        <v>2369</v>
      </c>
      <c r="F280" s="822" t="s">
        <v>2343</v>
      </c>
      <c r="G280" s="822" t="s">
        <v>2627</v>
      </c>
      <c r="H280" s="822" t="s">
        <v>329</v>
      </c>
      <c r="I280" s="822" t="s">
        <v>2936</v>
      </c>
      <c r="J280" s="822" t="s">
        <v>2937</v>
      </c>
      <c r="K280" s="822" t="s">
        <v>2938</v>
      </c>
      <c r="L280" s="825">
        <v>0</v>
      </c>
      <c r="M280" s="825">
        <v>0</v>
      </c>
      <c r="N280" s="822">
        <v>1</v>
      </c>
      <c r="O280" s="826">
        <v>1</v>
      </c>
      <c r="P280" s="825">
        <v>0</v>
      </c>
      <c r="Q280" s="827"/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7</v>
      </c>
      <c r="B281" s="822" t="s">
        <v>2342</v>
      </c>
      <c r="C281" s="822" t="s">
        <v>2346</v>
      </c>
      <c r="D281" s="823" t="s">
        <v>3941</v>
      </c>
      <c r="E281" s="824" t="s">
        <v>2369</v>
      </c>
      <c r="F281" s="822" t="s">
        <v>2343</v>
      </c>
      <c r="G281" s="822" t="s">
        <v>2718</v>
      </c>
      <c r="H281" s="822" t="s">
        <v>329</v>
      </c>
      <c r="I281" s="822" t="s">
        <v>2949</v>
      </c>
      <c r="J281" s="822" t="s">
        <v>2950</v>
      </c>
      <c r="K281" s="822" t="s">
        <v>1361</v>
      </c>
      <c r="L281" s="825">
        <v>35.25</v>
      </c>
      <c r="M281" s="825">
        <v>35.25</v>
      </c>
      <c r="N281" s="822">
        <v>1</v>
      </c>
      <c r="O281" s="826">
        <v>0.5</v>
      </c>
      <c r="P281" s="825">
        <v>35.25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7</v>
      </c>
      <c r="B282" s="822" t="s">
        <v>2342</v>
      </c>
      <c r="C282" s="822" t="s">
        <v>2346</v>
      </c>
      <c r="D282" s="823" t="s">
        <v>3941</v>
      </c>
      <c r="E282" s="824" t="s">
        <v>2369</v>
      </c>
      <c r="F282" s="822" t="s">
        <v>2343</v>
      </c>
      <c r="G282" s="822" t="s">
        <v>2597</v>
      </c>
      <c r="H282" s="822" t="s">
        <v>329</v>
      </c>
      <c r="I282" s="822" t="s">
        <v>2720</v>
      </c>
      <c r="J282" s="822" t="s">
        <v>892</v>
      </c>
      <c r="K282" s="822" t="s">
        <v>2721</v>
      </c>
      <c r="L282" s="825">
        <v>91.11</v>
      </c>
      <c r="M282" s="825">
        <v>91.11</v>
      </c>
      <c r="N282" s="822">
        <v>1</v>
      </c>
      <c r="O282" s="826">
        <v>0.5</v>
      </c>
      <c r="P282" s="825">
        <v>91.11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7</v>
      </c>
      <c r="B283" s="822" t="s">
        <v>2342</v>
      </c>
      <c r="C283" s="822" t="s">
        <v>2346</v>
      </c>
      <c r="D283" s="823" t="s">
        <v>3941</v>
      </c>
      <c r="E283" s="824" t="s">
        <v>2369</v>
      </c>
      <c r="F283" s="822" t="s">
        <v>2343</v>
      </c>
      <c r="G283" s="822" t="s">
        <v>3021</v>
      </c>
      <c r="H283" s="822" t="s">
        <v>329</v>
      </c>
      <c r="I283" s="822" t="s">
        <v>3022</v>
      </c>
      <c r="J283" s="822" t="s">
        <v>3023</v>
      </c>
      <c r="K283" s="822" t="s">
        <v>3024</v>
      </c>
      <c r="L283" s="825">
        <v>223.79</v>
      </c>
      <c r="M283" s="825">
        <v>223.79</v>
      </c>
      <c r="N283" s="822">
        <v>1</v>
      </c>
      <c r="O283" s="826">
        <v>0.5</v>
      </c>
      <c r="P283" s="825">
        <v>223.79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7</v>
      </c>
      <c r="B284" s="822" t="s">
        <v>2342</v>
      </c>
      <c r="C284" s="822" t="s">
        <v>2346</v>
      </c>
      <c r="D284" s="823" t="s">
        <v>3941</v>
      </c>
      <c r="E284" s="824" t="s">
        <v>2369</v>
      </c>
      <c r="F284" s="822" t="s">
        <v>2343</v>
      </c>
      <c r="G284" s="822" t="s">
        <v>3021</v>
      </c>
      <c r="H284" s="822" t="s">
        <v>329</v>
      </c>
      <c r="I284" s="822" t="s">
        <v>3025</v>
      </c>
      <c r="J284" s="822" t="s">
        <v>3026</v>
      </c>
      <c r="K284" s="822" t="s">
        <v>3027</v>
      </c>
      <c r="L284" s="825">
        <v>223.79</v>
      </c>
      <c r="M284" s="825">
        <v>223.79</v>
      </c>
      <c r="N284" s="822">
        <v>1</v>
      </c>
      <c r="O284" s="826">
        <v>0.5</v>
      </c>
      <c r="P284" s="825">
        <v>223.79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7</v>
      </c>
      <c r="B285" s="822" t="s">
        <v>2342</v>
      </c>
      <c r="C285" s="822" t="s">
        <v>2346</v>
      </c>
      <c r="D285" s="823" t="s">
        <v>3941</v>
      </c>
      <c r="E285" s="824" t="s">
        <v>2369</v>
      </c>
      <c r="F285" s="822" t="s">
        <v>2343</v>
      </c>
      <c r="G285" s="822" t="s">
        <v>2516</v>
      </c>
      <c r="H285" s="822" t="s">
        <v>329</v>
      </c>
      <c r="I285" s="822" t="s">
        <v>2517</v>
      </c>
      <c r="J285" s="822" t="s">
        <v>2518</v>
      </c>
      <c r="K285" s="822" t="s">
        <v>2519</v>
      </c>
      <c r="L285" s="825">
        <v>78.48</v>
      </c>
      <c r="M285" s="825">
        <v>235.44</v>
      </c>
      <c r="N285" s="822">
        <v>3</v>
      </c>
      <c r="O285" s="826">
        <v>3</v>
      </c>
      <c r="P285" s="825">
        <v>156.96</v>
      </c>
      <c r="Q285" s="827">
        <v>0.66666666666666674</v>
      </c>
      <c r="R285" s="822">
        <v>2</v>
      </c>
      <c r="S285" s="827">
        <v>0.66666666666666663</v>
      </c>
      <c r="T285" s="826">
        <v>2</v>
      </c>
      <c r="U285" s="828">
        <v>0.66666666666666663</v>
      </c>
    </row>
    <row r="286" spans="1:21" ht="14.45" customHeight="1" x14ac:dyDescent="0.2">
      <c r="A286" s="821">
        <v>7</v>
      </c>
      <c r="B286" s="822" t="s">
        <v>2342</v>
      </c>
      <c r="C286" s="822" t="s">
        <v>2346</v>
      </c>
      <c r="D286" s="823" t="s">
        <v>3941</v>
      </c>
      <c r="E286" s="824" t="s">
        <v>2369</v>
      </c>
      <c r="F286" s="822" t="s">
        <v>2343</v>
      </c>
      <c r="G286" s="822" t="s">
        <v>3028</v>
      </c>
      <c r="H286" s="822" t="s">
        <v>329</v>
      </c>
      <c r="I286" s="822" t="s">
        <v>3029</v>
      </c>
      <c r="J286" s="822" t="s">
        <v>3030</v>
      </c>
      <c r="K286" s="822" t="s">
        <v>3031</v>
      </c>
      <c r="L286" s="825">
        <v>76.709999999999994</v>
      </c>
      <c r="M286" s="825">
        <v>76.709999999999994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7</v>
      </c>
      <c r="B287" s="822" t="s">
        <v>2342</v>
      </c>
      <c r="C287" s="822" t="s">
        <v>2346</v>
      </c>
      <c r="D287" s="823" t="s">
        <v>3941</v>
      </c>
      <c r="E287" s="824" t="s">
        <v>2369</v>
      </c>
      <c r="F287" s="822" t="s">
        <v>2343</v>
      </c>
      <c r="G287" s="822" t="s">
        <v>2520</v>
      </c>
      <c r="H287" s="822" t="s">
        <v>329</v>
      </c>
      <c r="I287" s="822" t="s">
        <v>2521</v>
      </c>
      <c r="J287" s="822" t="s">
        <v>2522</v>
      </c>
      <c r="K287" s="822" t="s">
        <v>2523</v>
      </c>
      <c r="L287" s="825">
        <v>31.65</v>
      </c>
      <c r="M287" s="825">
        <v>31.65</v>
      </c>
      <c r="N287" s="822">
        <v>1</v>
      </c>
      <c r="O287" s="826">
        <v>0.5</v>
      </c>
      <c r="P287" s="825">
        <v>31.65</v>
      </c>
      <c r="Q287" s="827">
        <v>1</v>
      </c>
      <c r="R287" s="822">
        <v>1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7</v>
      </c>
      <c r="B288" s="822" t="s">
        <v>2342</v>
      </c>
      <c r="C288" s="822" t="s">
        <v>2346</v>
      </c>
      <c r="D288" s="823" t="s">
        <v>3941</v>
      </c>
      <c r="E288" s="824" t="s">
        <v>2369</v>
      </c>
      <c r="F288" s="822" t="s">
        <v>2343</v>
      </c>
      <c r="G288" s="822" t="s">
        <v>2520</v>
      </c>
      <c r="H288" s="822" t="s">
        <v>329</v>
      </c>
      <c r="I288" s="822" t="s">
        <v>2880</v>
      </c>
      <c r="J288" s="822" t="s">
        <v>2522</v>
      </c>
      <c r="K288" s="822" t="s">
        <v>2881</v>
      </c>
      <c r="L288" s="825">
        <v>31.65</v>
      </c>
      <c r="M288" s="825">
        <v>31.65</v>
      </c>
      <c r="N288" s="822">
        <v>1</v>
      </c>
      <c r="O288" s="826">
        <v>1</v>
      </c>
      <c r="P288" s="825">
        <v>31.65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7</v>
      </c>
      <c r="B289" s="822" t="s">
        <v>2342</v>
      </c>
      <c r="C289" s="822" t="s">
        <v>2346</v>
      </c>
      <c r="D289" s="823" t="s">
        <v>3941</v>
      </c>
      <c r="E289" s="824" t="s">
        <v>2369</v>
      </c>
      <c r="F289" s="822" t="s">
        <v>2343</v>
      </c>
      <c r="G289" s="822" t="s">
        <v>2612</v>
      </c>
      <c r="H289" s="822" t="s">
        <v>656</v>
      </c>
      <c r="I289" s="822" t="s">
        <v>3032</v>
      </c>
      <c r="J289" s="822" t="s">
        <v>2614</v>
      </c>
      <c r="K289" s="822" t="s">
        <v>3033</v>
      </c>
      <c r="L289" s="825">
        <v>46.99</v>
      </c>
      <c r="M289" s="825">
        <v>46.99</v>
      </c>
      <c r="N289" s="822">
        <v>1</v>
      </c>
      <c r="O289" s="826">
        <v>0.5</v>
      </c>
      <c r="P289" s="825">
        <v>46.99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7</v>
      </c>
      <c r="B290" s="822" t="s">
        <v>2342</v>
      </c>
      <c r="C290" s="822" t="s">
        <v>2346</v>
      </c>
      <c r="D290" s="823" t="s">
        <v>3941</v>
      </c>
      <c r="E290" s="824" t="s">
        <v>2369</v>
      </c>
      <c r="F290" s="822" t="s">
        <v>2343</v>
      </c>
      <c r="G290" s="822" t="s">
        <v>2527</v>
      </c>
      <c r="H290" s="822" t="s">
        <v>656</v>
      </c>
      <c r="I290" s="822" t="s">
        <v>3034</v>
      </c>
      <c r="J290" s="822" t="s">
        <v>3035</v>
      </c>
      <c r="K290" s="822" t="s">
        <v>3036</v>
      </c>
      <c r="L290" s="825">
        <v>1385.62</v>
      </c>
      <c r="M290" s="825">
        <v>1385.62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7</v>
      </c>
      <c r="B291" s="822" t="s">
        <v>2342</v>
      </c>
      <c r="C291" s="822" t="s">
        <v>2346</v>
      </c>
      <c r="D291" s="823" t="s">
        <v>3941</v>
      </c>
      <c r="E291" s="824" t="s">
        <v>2369</v>
      </c>
      <c r="F291" s="822" t="s">
        <v>2343</v>
      </c>
      <c r="G291" s="822" t="s">
        <v>2789</v>
      </c>
      <c r="H291" s="822" t="s">
        <v>329</v>
      </c>
      <c r="I291" s="822" t="s">
        <v>3037</v>
      </c>
      <c r="J291" s="822" t="s">
        <v>765</v>
      </c>
      <c r="K291" s="822" t="s">
        <v>3038</v>
      </c>
      <c r="L291" s="825">
        <v>35.25</v>
      </c>
      <c r="M291" s="825">
        <v>35.25</v>
      </c>
      <c r="N291" s="822">
        <v>1</v>
      </c>
      <c r="O291" s="826">
        <v>0.5</v>
      </c>
      <c r="P291" s="825">
        <v>35.25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7</v>
      </c>
      <c r="B292" s="822" t="s">
        <v>2342</v>
      </c>
      <c r="C292" s="822" t="s">
        <v>2346</v>
      </c>
      <c r="D292" s="823" t="s">
        <v>3941</v>
      </c>
      <c r="E292" s="824" t="s">
        <v>2369</v>
      </c>
      <c r="F292" s="822" t="s">
        <v>2343</v>
      </c>
      <c r="G292" s="822" t="s">
        <v>2658</v>
      </c>
      <c r="H292" s="822" t="s">
        <v>329</v>
      </c>
      <c r="I292" s="822" t="s">
        <v>2740</v>
      </c>
      <c r="J292" s="822" t="s">
        <v>2660</v>
      </c>
      <c r="K292" s="822" t="s">
        <v>2661</v>
      </c>
      <c r="L292" s="825">
        <v>87.98</v>
      </c>
      <c r="M292" s="825">
        <v>87.98</v>
      </c>
      <c r="N292" s="822">
        <v>1</v>
      </c>
      <c r="O292" s="826">
        <v>0.5</v>
      </c>
      <c r="P292" s="825">
        <v>87.98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7</v>
      </c>
      <c r="B293" s="822" t="s">
        <v>2342</v>
      </c>
      <c r="C293" s="822" t="s">
        <v>2346</v>
      </c>
      <c r="D293" s="823" t="s">
        <v>3941</v>
      </c>
      <c r="E293" s="824" t="s">
        <v>2369</v>
      </c>
      <c r="F293" s="822" t="s">
        <v>2343</v>
      </c>
      <c r="G293" s="822" t="s">
        <v>2475</v>
      </c>
      <c r="H293" s="822" t="s">
        <v>656</v>
      </c>
      <c r="I293" s="822" t="s">
        <v>1924</v>
      </c>
      <c r="J293" s="822" t="s">
        <v>866</v>
      </c>
      <c r="K293" s="822" t="s">
        <v>1925</v>
      </c>
      <c r="L293" s="825">
        <v>48.89</v>
      </c>
      <c r="M293" s="825">
        <v>97.78</v>
      </c>
      <c r="N293" s="822">
        <v>2</v>
      </c>
      <c r="O293" s="826">
        <v>1</v>
      </c>
      <c r="P293" s="825">
        <v>97.78</v>
      </c>
      <c r="Q293" s="827">
        <v>1</v>
      </c>
      <c r="R293" s="822">
        <v>2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7</v>
      </c>
      <c r="B294" s="822" t="s">
        <v>2342</v>
      </c>
      <c r="C294" s="822" t="s">
        <v>2346</v>
      </c>
      <c r="D294" s="823" t="s">
        <v>3941</v>
      </c>
      <c r="E294" s="824" t="s">
        <v>2369</v>
      </c>
      <c r="F294" s="822" t="s">
        <v>2343</v>
      </c>
      <c r="G294" s="822" t="s">
        <v>3039</v>
      </c>
      <c r="H294" s="822" t="s">
        <v>329</v>
      </c>
      <c r="I294" s="822" t="s">
        <v>3040</v>
      </c>
      <c r="J294" s="822" t="s">
        <v>3041</v>
      </c>
      <c r="K294" s="822" t="s">
        <v>2744</v>
      </c>
      <c r="L294" s="825">
        <v>53.47</v>
      </c>
      <c r="M294" s="825">
        <v>53.47</v>
      </c>
      <c r="N294" s="822">
        <v>1</v>
      </c>
      <c r="O294" s="826">
        <v>0.5</v>
      </c>
      <c r="P294" s="825">
        <v>53.47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7</v>
      </c>
      <c r="B295" s="822" t="s">
        <v>2342</v>
      </c>
      <c r="C295" s="822" t="s">
        <v>2346</v>
      </c>
      <c r="D295" s="823" t="s">
        <v>3941</v>
      </c>
      <c r="E295" s="824" t="s">
        <v>2369</v>
      </c>
      <c r="F295" s="822" t="s">
        <v>2343</v>
      </c>
      <c r="G295" s="822" t="s">
        <v>2941</v>
      </c>
      <c r="H295" s="822" t="s">
        <v>329</v>
      </c>
      <c r="I295" s="822" t="s">
        <v>3042</v>
      </c>
      <c r="J295" s="822" t="s">
        <v>3043</v>
      </c>
      <c r="K295" s="822" t="s">
        <v>3044</v>
      </c>
      <c r="L295" s="825">
        <v>282.76</v>
      </c>
      <c r="M295" s="825">
        <v>282.76</v>
      </c>
      <c r="N295" s="822">
        <v>1</v>
      </c>
      <c r="O295" s="826">
        <v>1</v>
      </c>
      <c r="P295" s="825">
        <v>282.76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7</v>
      </c>
      <c r="B296" s="822" t="s">
        <v>2342</v>
      </c>
      <c r="C296" s="822" t="s">
        <v>2346</v>
      </c>
      <c r="D296" s="823" t="s">
        <v>3941</v>
      </c>
      <c r="E296" s="824" t="s">
        <v>2369</v>
      </c>
      <c r="F296" s="822" t="s">
        <v>2343</v>
      </c>
      <c r="G296" s="822" t="s">
        <v>3045</v>
      </c>
      <c r="H296" s="822" t="s">
        <v>656</v>
      </c>
      <c r="I296" s="822" t="s">
        <v>3046</v>
      </c>
      <c r="J296" s="822" t="s">
        <v>3047</v>
      </c>
      <c r="K296" s="822" t="s">
        <v>3048</v>
      </c>
      <c r="L296" s="825">
        <v>802.26</v>
      </c>
      <c r="M296" s="825">
        <v>802.26</v>
      </c>
      <c r="N296" s="822">
        <v>1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7</v>
      </c>
      <c r="B297" s="822" t="s">
        <v>2342</v>
      </c>
      <c r="C297" s="822" t="s">
        <v>2346</v>
      </c>
      <c r="D297" s="823" t="s">
        <v>3941</v>
      </c>
      <c r="E297" s="824" t="s">
        <v>2369</v>
      </c>
      <c r="F297" s="822" t="s">
        <v>2343</v>
      </c>
      <c r="G297" s="822" t="s">
        <v>3049</v>
      </c>
      <c r="H297" s="822" t="s">
        <v>329</v>
      </c>
      <c r="I297" s="822" t="s">
        <v>3050</v>
      </c>
      <c r="J297" s="822" t="s">
        <v>3051</v>
      </c>
      <c r="K297" s="822" t="s">
        <v>3052</v>
      </c>
      <c r="L297" s="825">
        <v>263.68</v>
      </c>
      <c r="M297" s="825">
        <v>263.68</v>
      </c>
      <c r="N297" s="822">
        <v>1</v>
      </c>
      <c r="O297" s="826">
        <v>0.5</v>
      </c>
      <c r="P297" s="825">
        <v>263.68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7</v>
      </c>
      <c r="B298" s="822" t="s">
        <v>2342</v>
      </c>
      <c r="C298" s="822" t="s">
        <v>2346</v>
      </c>
      <c r="D298" s="823" t="s">
        <v>3941</v>
      </c>
      <c r="E298" s="824" t="s">
        <v>2369</v>
      </c>
      <c r="F298" s="822" t="s">
        <v>2343</v>
      </c>
      <c r="G298" s="822" t="s">
        <v>3053</v>
      </c>
      <c r="H298" s="822" t="s">
        <v>329</v>
      </c>
      <c r="I298" s="822" t="s">
        <v>3054</v>
      </c>
      <c r="J298" s="822" t="s">
        <v>3055</v>
      </c>
      <c r="K298" s="822" t="s">
        <v>3056</v>
      </c>
      <c r="L298" s="825">
        <v>77.13</v>
      </c>
      <c r="M298" s="825">
        <v>77.13</v>
      </c>
      <c r="N298" s="822">
        <v>1</v>
      </c>
      <c r="O298" s="826">
        <v>0.5</v>
      </c>
      <c r="P298" s="825">
        <v>77.13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7</v>
      </c>
      <c r="B299" s="822" t="s">
        <v>2342</v>
      </c>
      <c r="C299" s="822" t="s">
        <v>2346</v>
      </c>
      <c r="D299" s="823" t="s">
        <v>3941</v>
      </c>
      <c r="E299" s="824" t="s">
        <v>2369</v>
      </c>
      <c r="F299" s="822" t="s">
        <v>2343</v>
      </c>
      <c r="G299" s="822" t="s">
        <v>2582</v>
      </c>
      <c r="H299" s="822" t="s">
        <v>329</v>
      </c>
      <c r="I299" s="822" t="s">
        <v>3057</v>
      </c>
      <c r="J299" s="822" t="s">
        <v>1804</v>
      </c>
      <c r="K299" s="822" t="s">
        <v>3058</v>
      </c>
      <c r="L299" s="825">
        <v>33.4</v>
      </c>
      <c r="M299" s="825">
        <v>33.4</v>
      </c>
      <c r="N299" s="822">
        <v>1</v>
      </c>
      <c r="O299" s="826">
        <v>0.5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7</v>
      </c>
      <c r="B300" s="822" t="s">
        <v>2342</v>
      </c>
      <c r="C300" s="822" t="s">
        <v>2346</v>
      </c>
      <c r="D300" s="823" t="s">
        <v>3941</v>
      </c>
      <c r="E300" s="824" t="s">
        <v>2369</v>
      </c>
      <c r="F300" s="822" t="s">
        <v>2343</v>
      </c>
      <c r="G300" s="822" t="s">
        <v>3059</v>
      </c>
      <c r="H300" s="822" t="s">
        <v>656</v>
      </c>
      <c r="I300" s="822" t="s">
        <v>3060</v>
      </c>
      <c r="J300" s="822" t="s">
        <v>3061</v>
      </c>
      <c r="K300" s="822" t="s">
        <v>3062</v>
      </c>
      <c r="L300" s="825">
        <v>131.32</v>
      </c>
      <c r="M300" s="825">
        <v>393.96</v>
      </c>
      <c r="N300" s="822">
        <v>3</v>
      </c>
      <c r="O300" s="826">
        <v>1.5</v>
      </c>
      <c r="P300" s="825">
        <v>393.96</v>
      </c>
      <c r="Q300" s="827">
        <v>1</v>
      </c>
      <c r="R300" s="822">
        <v>3</v>
      </c>
      <c r="S300" s="827">
        <v>1</v>
      </c>
      <c r="T300" s="826">
        <v>1.5</v>
      </c>
      <c r="U300" s="828">
        <v>1</v>
      </c>
    </row>
    <row r="301" spans="1:21" ht="14.45" customHeight="1" x14ac:dyDescent="0.2">
      <c r="A301" s="821">
        <v>7</v>
      </c>
      <c r="B301" s="822" t="s">
        <v>2342</v>
      </c>
      <c r="C301" s="822" t="s">
        <v>2346</v>
      </c>
      <c r="D301" s="823" t="s">
        <v>3941</v>
      </c>
      <c r="E301" s="824" t="s">
        <v>2369</v>
      </c>
      <c r="F301" s="822" t="s">
        <v>2343</v>
      </c>
      <c r="G301" s="822" t="s">
        <v>2589</v>
      </c>
      <c r="H301" s="822" t="s">
        <v>329</v>
      </c>
      <c r="I301" s="822" t="s">
        <v>2824</v>
      </c>
      <c r="J301" s="822" t="s">
        <v>1485</v>
      </c>
      <c r="K301" s="822" t="s">
        <v>1487</v>
      </c>
      <c r="L301" s="825">
        <v>50.32</v>
      </c>
      <c r="M301" s="825">
        <v>50.32</v>
      </c>
      <c r="N301" s="822">
        <v>1</v>
      </c>
      <c r="O301" s="826">
        <v>1</v>
      </c>
      <c r="P301" s="825">
        <v>50.32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7</v>
      </c>
      <c r="B302" s="822" t="s">
        <v>2342</v>
      </c>
      <c r="C302" s="822" t="s">
        <v>2346</v>
      </c>
      <c r="D302" s="823" t="s">
        <v>3941</v>
      </c>
      <c r="E302" s="824" t="s">
        <v>2369</v>
      </c>
      <c r="F302" s="822" t="s">
        <v>2343</v>
      </c>
      <c r="G302" s="822" t="s">
        <v>3063</v>
      </c>
      <c r="H302" s="822" t="s">
        <v>329</v>
      </c>
      <c r="I302" s="822" t="s">
        <v>3064</v>
      </c>
      <c r="J302" s="822" t="s">
        <v>3065</v>
      </c>
      <c r="K302" s="822" t="s">
        <v>3066</v>
      </c>
      <c r="L302" s="825">
        <v>0</v>
      </c>
      <c r="M302" s="825">
        <v>0</v>
      </c>
      <c r="N302" s="822">
        <v>9</v>
      </c>
      <c r="O302" s="826">
        <v>2</v>
      </c>
      <c r="P302" s="825">
        <v>0</v>
      </c>
      <c r="Q302" s="827"/>
      <c r="R302" s="822">
        <v>9</v>
      </c>
      <c r="S302" s="827">
        <v>1</v>
      </c>
      <c r="T302" s="826">
        <v>2</v>
      </c>
      <c r="U302" s="828">
        <v>1</v>
      </c>
    </row>
    <row r="303" spans="1:21" ht="14.45" customHeight="1" x14ac:dyDescent="0.2">
      <c r="A303" s="821">
        <v>7</v>
      </c>
      <c r="B303" s="822" t="s">
        <v>2342</v>
      </c>
      <c r="C303" s="822" t="s">
        <v>2346</v>
      </c>
      <c r="D303" s="823" t="s">
        <v>3941</v>
      </c>
      <c r="E303" s="824" t="s">
        <v>2369</v>
      </c>
      <c r="F303" s="822" t="s">
        <v>2343</v>
      </c>
      <c r="G303" s="822" t="s">
        <v>2745</v>
      </c>
      <c r="H303" s="822" t="s">
        <v>329</v>
      </c>
      <c r="I303" s="822" t="s">
        <v>2746</v>
      </c>
      <c r="J303" s="822" t="s">
        <v>2747</v>
      </c>
      <c r="K303" s="822" t="s">
        <v>2748</v>
      </c>
      <c r="L303" s="825">
        <v>225.06</v>
      </c>
      <c r="M303" s="825">
        <v>900.24</v>
      </c>
      <c r="N303" s="822">
        <v>4</v>
      </c>
      <c r="O303" s="826">
        <v>3.5</v>
      </c>
      <c r="P303" s="825">
        <v>900.24</v>
      </c>
      <c r="Q303" s="827">
        <v>1</v>
      </c>
      <c r="R303" s="822">
        <v>4</v>
      </c>
      <c r="S303" s="827">
        <v>1</v>
      </c>
      <c r="T303" s="826">
        <v>3.5</v>
      </c>
      <c r="U303" s="828">
        <v>1</v>
      </c>
    </row>
    <row r="304" spans="1:21" ht="14.45" customHeight="1" x14ac:dyDescent="0.2">
      <c r="A304" s="821">
        <v>7</v>
      </c>
      <c r="B304" s="822" t="s">
        <v>2342</v>
      </c>
      <c r="C304" s="822" t="s">
        <v>2346</v>
      </c>
      <c r="D304" s="823" t="s">
        <v>3941</v>
      </c>
      <c r="E304" s="824" t="s">
        <v>2369</v>
      </c>
      <c r="F304" s="822" t="s">
        <v>2343</v>
      </c>
      <c r="G304" s="822" t="s">
        <v>2939</v>
      </c>
      <c r="H304" s="822" t="s">
        <v>329</v>
      </c>
      <c r="I304" s="822" t="s">
        <v>3067</v>
      </c>
      <c r="J304" s="822" t="s">
        <v>968</v>
      </c>
      <c r="K304" s="822" t="s">
        <v>2058</v>
      </c>
      <c r="L304" s="825">
        <v>49.08</v>
      </c>
      <c r="M304" s="825">
        <v>98.16</v>
      </c>
      <c r="N304" s="822">
        <v>2</v>
      </c>
      <c r="O304" s="826">
        <v>2</v>
      </c>
      <c r="P304" s="825">
        <v>98.16</v>
      </c>
      <c r="Q304" s="827">
        <v>1</v>
      </c>
      <c r="R304" s="822">
        <v>2</v>
      </c>
      <c r="S304" s="827">
        <v>1</v>
      </c>
      <c r="T304" s="826">
        <v>2</v>
      </c>
      <c r="U304" s="828">
        <v>1</v>
      </c>
    </row>
    <row r="305" spans="1:21" ht="14.45" customHeight="1" x14ac:dyDescent="0.2">
      <c r="A305" s="821">
        <v>7</v>
      </c>
      <c r="B305" s="822" t="s">
        <v>2342</v>
      </c>
      <c r="C305" s="822" t="s">
        <v>2346</v>
      </c>
      <c r="D305" s="823" t="s">
        <v>3941</v>
      </c>
      <c r="E305" s="824" t="s">
        <v>2369</v>
      </c>
      <c r="F305" s="822" t="s">
        <v>2343</v>
      </c>
      <c r="G305" s="822" t="s">
        <v>2939</v>
      </c>
      <c r="H305" s="822" t="s">
        <v>329</v>
      </c>
      <c r="I305" s="822" t="s">
        <v>3068</v>
      </c>
      <c r="J305" s="822" t="s">
        <v>968</v>
      </c>
      <c r="K305" s="822" t="s">
        <v>969</v>
      </c>
      <c r="L305" s="825">
        <v>84.18</v>
      </c>
      <c r="M305" s="825">
        <v>168.36</v>
      </c>
      <c r="N305" s="822">
        <v>2</v>
      </c>
      <c r="O305" s="826">
        <v>1</v>
      </c>
      <c r="P305" s="825">
        <v>168.36</v>
      </c>
      <c r="Q305" s="827">
        <v>1</v>
      </c>
      <c r="R305" s="822">
        <v>2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7</v>
      </c>
      <c r="B306" s="822" t="s">
        <v>2342</v>
      </c>
      <c r="C306" s="822" t="s">
        <v>2346</v>
      </c>
      <c r="D306" s="823" t="s">
        <v>3941</v>
      </c>
      <c r="E306" s="824" t="s">
        <v>2369</v>
      </c>
      <c r="F306" s="822" t="s">
        <v>2344</v>
      </c>
      <c r="G306" s="822" t="s">
        <v>2706</v>
      </c>
      <c r="H306" s="822" t="s">
        <v>329</v>
      </c>
      <c r="I306" s="822" t="s">
        <v>3069</v>
      </c>
      <c r="J306" s="822" t="s">
        <v>2708</v>
      </c>
      <c r="K306" s="822"/>
      <c r="L306" s="825">
        <v>0</v>
      </c>
      <c r="M306" s="825">
        <v>0</v>
      </c>
      <c r="N306" s="822">
        <v>1</v>
      </c>
      <c r="O306" s="826">
        <v>1</v>
      </c>
      <c r="P306" s="825">
        <v>0</v>
      </c>
      <c r="Q306" s="827"/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7</v>
      </c>
      <c r="B307" s="822" t="s">
        <v>2342</v>
      </c>
      <c r="C307" s="822" t="s">
        <v>2346</v>
      </c>
      <c r="D307" s="823" t="s">
        <v>3941</v>
      </c>
      <c r="E307" s="824" t="s">
        <v>2369</v>
      </c>
      <c r="F307" s="822" t="s">
        <v>2344</v>
      </c>
      <c r="G307" s="822" t="s">
        <v>2706</v>
      </c>
      <c r="H307" s="822" t="s">
        <v>329</v>
      </c>
      <c r="I307" s="822" t="s">
        <v>3070</v>
      </c>
      <c r="J307" s="822" t="s">
        <v>2708</v>
      </c>
      <c r="K307" s="822"/>
      <c r="L307" s="825">
        <v>0</v>
      </c>
      <c r="M307" s="825">
        <v>0</v>
      </c>
      <c r="N307" s="822">
        <v>1</v>
      </c>
      <c r="O307" s="826">
        <v>1</v>
      </c>
      <c r="P307" s="825">
        <v>0</v>
      </c>
      <c r="Q307" s="827"/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7</v>
      </c>
      <c r="B308" s="822" t="s">
        <v>2342</v>
      </c>
      <c r="C308" s="822" t="s">
        <v>2346</v>
      </c>
      <c r="D308" s="823" t="s">
        <v>3941</v>
      </c>
      <c r="E308" s="824" t="s">
        <v>2405</v>
      </c>
      <c r="F308" s="822" t="s">
        <v>2343</v>
      </c>
      <c r="G308" s="822" t="s">
        <v>2438</v>
      </c>
      <c r="H308" s="822" t="s">
        <v>656</v>
      </c>
      <c r="I308" s="822" t="s">
        <v>2439</v>
      </c>
      <c r="J308" s="822" t="s">
        <v>2440</v>
      </c>
      <c r="K308" s="822" t="s">
        <v>2441</v>
      </c>
      <c r="L308" s="825">
        <v>505.86</v>
      </c>
      <c r="M308" s="825">
        <v>8093.76</v>
      </c>
      <c r="N308" s="822">
        <v>16</v>
      </c>
      <c r="O308" s="826">
        <v>3</v>
      </c>
      <c r="P308" s="825">
        <v>8093.76</v>
      </c>
      <c r="Q308" s="827">
        <v>1</v>
      </c>
      <c r="R308" s="822">
        <v>16</v>
      </c>
      <c r="S308" s="827">
        <v>1</v>
      </c>
      <c r="T308" s="826">
        <v>3</v>
      </c>
      <c r="U308" s="828">
        <v>1</v>
      </c>
    </row>
    <row r="309" spans="1:21" ht="14.45" customHeight="1" x14ac:dyDescent="0.2">
      <c r="A309" s="821">
        <v>7</v>
      </c>
      <c r="B309" s="822" t="s">
        <v>2342</v>
      </c>
      <c r="C309" s="822" t="s">
        <v>2346</v>
      </c>
      <c r="D309" s="823" t="s">
        <v>3941</v>
      </c>
      <c r="E309" s="824" t="s">
        <v>2405</v>
      </c>
      <c r="F309" s="822" t="s">
        <v>2343</v>
      </c>
      <c r="G309" s="822" t="s">
        <v>2438</v>
      </c>
      <c r="H309" s="822" t="s">
        <v>656</v>
      </c>
      <c r="I309" s="822" t="s">
        <v>2683</v>
      </c>
      <c r="J309" s="822" t="s">
        <v>2440</v>
      </c>
      <c r="K309" s="822" t="s">
        <v>2684</v>
      </c>
      <c r="L309" s="825">
        <v>1011.73</v>
      </c>
      <c r="M309" s="825">
        <v>6070.38</v>
      </c>
      <c r="N309" s="822">
        <v>6</v>
      </c>
      <c r="O309" s="826">
        <v>1</v>
      </c>
      <c r="P309" s="825">
        <v>6070.38</v>
      </c>
      <c r="Q309" s="827">
        <v>1</v>
      </c>
      <c r="R309" s="822">
        <v>6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7</v>
      </c>
      <c r="B310" s="822" t="s">
        <v>2342</v>
      </c>
      <c r="C310" s="822" t="s">
        <v>2346</v>
      </c>
      <c r="D310" s="823" t="s">
        <v>3941</v>
      </c>
      <c r="E310" s="824" t="s">
        <v>2405</v>
      </c>
      <c r="F310" s="822" t="s">
        <v>2343</v>
      </c>
      <c r="G310" s="822" t="s">
        <v>2438</v>
      </c>
      <c r="H310" s="822" t="s">
        <v>329</v>
      </c>
      <c r="I310" s="822" t="s">
        <v>3071</v>
      </c>
      <c r="J310" s="822" t="s">
        <v>3072</v>
      </c>
      <c r="K310" s="822" t="s">
        <v>2441</v>
      </c>
      <c r="L310" s="825">
        <v>505.86</v>
      </c>
      <c r="M310" s="825">
        <v>3035.16</v>
      </c>
      <c r="N310" s="822">
        <v>6</v>
      </c>
      <c r="O310" s="826">
        <v>1</v>
      </c>
      <c r="P310" s="825">
        <v>3035.16</v>
      </c>
      <c r="Q310" s="827">
        <v>1</v>
      </c>
      <c r="R310" s="822">
        <v>6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7</v>
      </c>
      <c r="B311" s="822" t="s">
        <v>2342</v>
      </c>
      <c r="C311" s="822" t="s">
        <v>2346</v>
      </c>
      <c r="D311" s="823" t="s">
        <v>3941</v>
      </c>
      <c r="E311" s="824" t="s">
        <v>2405</v>
      </c>
      <c r="F311" s="822" t="s">
        <v>2343</v>
      </c>
      <c r="G311" s="822" t="s">
        <v>3073</v>
      </c>
      <c r="H311" s="822" t="s">
        <v>656</v>
      </c>
      <c r="I311" s="822" t="s">
        <v>3074</v>
      </c>
      <c r="J311" s="822" t="s">
        <v>3075</v>
      </c>
      <c r="K311" s="822" t="s">
        <v>3076</v>
      </c>
      <c r="L311" s="825">
        <v>58.77</v>
      </c>
      <c r="M311" s="825">
        <v>58.77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7</v>
      </c>
      <c r="B312" s="822" t="s">
        <v>2342</v>
      </c>
      <c r="C312" s="822" t="s">
        <v>2346</v>
      </c>
      <c r="D312" s="823" t="s">
        <v>3941</v>
      </c>
      <c r="E312" s="824" t="s">
        <v>2405</v>
      </c>
      <c r="F312" s="822" t="s">
        <v>2343</v>
      </c>
      <c r="G312" s="822" t="s">
        <v>2454</v>
      </c>
      <c r="H312" s="822" t="s">
        <v>656</v>
      </c>
      <c r="I312" s="822" t="s">
        <v>2555</v>
      </c>
      <c r="J312" s="822" t="s">
        <v>2195</v>
      </c>
      <c r="K312" s="822" t="s">
        <v>2556</v>
      </c>
      <c r="L312" s="825">
        <v>162.61000000000001</v>
      </c>
      <c r="M312" s="825">
        <v>2926.9800000000005</v>
      </c>
      <c r="N312" s="822">
        <v>18</v>
      </c>
      <c r="O312" s="826">
        <v>3</v>
      </c>
      <c r="P312" s="825">
        <v>2926.9800000000005</v>
      </c>
      <c r="Q312" s="827">
        <v>1</v>
      </c>
      <c r="R312" s="822">
        <v>18</v>
      </c>
      <c r="S312" s="827">
        <v>1</v>
      </c>
      <c r="T312" s="826">
        <v>3</v>
      </c>
      <c r="U312" s="828">
        <v>1</v>
      </c>
    </row>
    <row r="313" spans="1:21" ht="14.45" customHeight="1" x14ac:dyDescent="0.2">
      <c r="A313" s="821">
        <v>7</v>
      </c>
      <c r="B313" s="822" t="s">
        <v>2342</v>
      </c>
      <c r="C313" s="822" t="s">
        <v>2346</v>
      </c>
      <c r="D313" s="823" t="s">
        <v>3941</v>
      </c>
      <c r="E313" s="824" t="s">
        <v>2405</v>
      </c>
      <c r="F313" s="822" t="s">
        <v>2343</v>
      </c>
      <c r="G313" s="822" t="s">
        <v>2454</v>
      </c>
      <c r="H313" s="822" t="s">
        <v>656</v>
      </c>
      <c r="I313" s="822" t="s">
        <v>2561</v>
      </c>
      <c r="J313" s="822" t="s">
        <v>2195</v>
      </c>
      <c r="K313" s="822" t="s">
        <v>2562</v>
      </c>
      <c r="L313" s="825">
        <v>325.2</v>
      </c>
      <c r="M313" s="825">
        <v>650.4</v>
      </c>
      <c r="N313" s="822">
        <v>2</v>
      </c>
      <c r="O313" s="826">
        <v>1</v>
      </c>
      <c r="P313" s="825">
        <v>650.4</v>
      </c>
      <c r="Q313" s="827">
        <v>1</v>
      </c>
      <c r="R313" s="822">
        <v>2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7</v>
      </c>
      <c r="B314" s="822" t="s">
        <v>2342</v>
      </c>
      <c r="C314" s="822" t="s">
        <v>2346</v>
      </c>
      <c r="D314" s="823" t="s">
        <v>3941</v>
      </c>
      <c r="E314" s="824" t="s">
        <v>2405</v>
      </c>
      <c r="F314" s="822" t="s">
        <v>2343</v>
      </c>
      <c r="G314" s="822" t="s">
        <v>2454</v>
      </c>
      <c r="H314" s="822" t="s">
        <v>656</v>
      </c>
      <c r="I314" s="822" t="s">
        <v>2694</v>
      </c>
      <c r="J314" s="822" t="s">
        <v>2456</v>
      </c>
      <c r="K314" s="822" t="s">
        <v>2689</v>
      </c>
      <c r="L314" s="825">
        <v>325.2</v>
      </c>
      <c r="M314" s="825">
        <v>1951.1999999999998</v>
      </c>
      <c r="N314" s="822">
        <v>6</v>
      </c>
      <c r="O314" s="826">
        <v>1</v>
      </c>
      <c r="P314" s="825">
        <v>1951.1999999999998</v>
      </c>
      <c r="Q314" s="827">
        <v>1</v>
      </c>
      <c r="R314" s="822">
        <v>6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7</v>
      </c>
      <c r="B315" s="822" t="s">
        <v>2342</v>
      </c>
      <c r="C315" s="822" t="s">
        <v>2346</v>
      </c>
      <c r="D315" s="823" t="s">
        <v>3941</v>
      </c>
      <c r="E315" s="824" t="s">
        <v>2405</v>
      </c>
      <c r="F315" s="822" t="s">
        <v>2343</v>
      </c>
      <c r="G315" s="822" t="s">
        <v>2454</v>
      </c>
      <c r="H315" s="822" t="s">
        <v>656</v>
      </c>
      <c r="I315" s="822" t="s">
        <v>2455</v>
      </c>
      <c r="J315" s="822" t="s">
        <v>2456</v>
      </c>
      <c r="K315" s="822" t="s">
        <v>2457</v>
      </c>
      <c r="L315" s="825">
        <v>975.59</v>
      </c>
      <c r="M315" s="825">
        <v>1951.18</v>
      </c>
      <c r="N315" s="822">
        <v>2</v>
      </c>
      <c r="O315" s="826">
        <v>1</v>
      </c>
      <c r="P315" s="825">
        <v>1951.18</v>
      </c>
      <c r="Q315" s="827">
        <v>1</v>
      </c>
      <c r="R315" s="822">
        <v>2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7</v>
      </c>
      <c r="B316" s="822" t="s">
        <v>2342</v>
      </c>
      <c r="C316" s="822" t="s">
        <v>2346</v>
      </c>
      <c r="D316" s="823" t="s">
        <v>3941</v>
      </c>
      <c r="E316" s="824" t="s">
        <v>2405</v>
      </c>
      <c r="F316" s="822" t="s">
        <v>2343</v>
      </c>
      <c r="G316" s="822" t="s">
        <v>2507</v>
      </c>
      <c r="H316" s="822" t="s">
        <v>329</v>
      </c>
      <c r="I316" s="822" t="s">
        <v>3077</v>
      </c>
      <c r="J316" s="822" t="s">
        <v>2509</v>
      </c>
      <c r="K316" s="822" t="s">
        <v>3078</v>
      </c>
      <c r="L316" s="825">
        <v>552.64</v>
      </c>
      <c r="M316" s="825">
        <v>2763.2</v>
      </c>
      <c r="N316" s="822">
        <v>5</v>
      </c>
      <c r="O316" s="826">
        <v>2</v>
      </c>
      <c r="P316" s="825">
        <v>2763.2</v>
      </c>
      <c r="Q316" s="827">
        <v>1</v>
      </c>
      <c r="R316" s="822">
        <v>5</v>
      </c>
      <c r="S316" s="827">
        <v>1</v>
      </c>
      <c r="T316" s="826">
        <v>2</v>
      </c>
      <c r="U316" s="828">
        <v>1</v>
      </c>
    </row>
    <row r="317" spans="1:21" ht="14.45" customHeight="1" x14ac:dyDescent="0.2">
      <c r="A317" s="821">
        <v>7</v>
      </c>
      <c r="B317" s="822" t="s">
        <v>2342</v>
      </c>
      <c r="C317" s="822" t="s">
        <v>2346</v>
      </c>
      <c r="D317" s="823" t="s">
        <v>3941</v>
      </c>
      <c r="E317" s="824" t="s">
        <v>2405</v>
      </c>
      <c r="F317" s="822" t="s">
        <v>2343</v>
      </c>
      <c r="G317" s="822" t="s">
        <v>2507</v>
      </c>
      <c r="H317" s="822" t="s">
        <v>329</v>
      </c>
      <c r="I317" s="822" t="s">
        <v>2508</v>
      </c>
      <c r="J317" s="822" t="s">
        <v>2509</v>
      </c>
      <c r="K317" s="822" t="s">
        <v>2510</v>
      </c>
      <c r="L317" s="825">
        <v>1019.46</v>
      </c>
      <c r="M317" s="825">
        <v>3058.38</v>
      </c>
      <c r="N317" s="822">
        <v>3</v>
      </c>
      <c r="O317" s="826">
        <v>1</v>
      </c>
      <c r="P317" s="825">
        <v>3058.38</v>
      </c>
      <c r="Q317" s="827">
        <v>1</v>
      </c>
      <c r="R317" s="822">
        <v>3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7</v>
      </c>
      <c r="B318" s="822" t="s">
        <v>2342</v>
      </c>
      <c r="C318" s="822" t="s">
        <v>2346</v>
      </c>
      <c r="D318" s="823" t="s">
        <v>3941</v>
      </c>
      <c r="E318" s="824" t="s">
        <v>2405</v>
      </c>
      <c r="F318" s="822" t="s">
        <v>2343</v>
      </c>
      <c r="G318" s="822" t="s">
        <v>2524</v>
      </c>
      <c r="H318" s="822" t="s">
        <v>329</v>
      </c>
      <c r="I318" s="822" t="s">
        <v>2695</v>
      </c>
      <c r="J318" s="822" t="s">
        <v>2696</v>
      </c>
      <c r="K318" s="822" t="s">
        <v>2697</v>
      </c>
      <c r="L318" s="825">
        <v>389.92</v>
      </c>
      <c r="M318" s="825">
        <v>2339.52</v>
      </c>
      <c r="N318" s="822">
        <v>6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7</v>
      </c>
      <c r="B319" s="822" t="s">
        <v>2342</v>
      </c>
      <c r="C319" s="822" t="s">
        <v>2346</v>
      </c>
      <c r="D319" s="823" t="s">
        <v>3941</v>
      </c>
      <c r="E319" s="824" t="s">
        <v>2405</v>
      </c>
      <c r="F319" s="822" t="s">
        <v>2343</v>
      </c>
      <c r="G319" s="822" t="s">
        <v>2524</v>
      </c>
      <c r="H319" s="822" t="s">
        <v>329</v>
      </c>
      <c r="I319" s="822" t="s">
        <v>3079</v>
      </c>
      <c r="J319" s="822" t="s">
        <v>2526</v>
      </c>
      <c r="K319" s="822" t="s">
        <v>861</v>
      </c>
      <c r="L319" s="825">
        <v>383.18</v>
      </c>
      <c r="M319" s="825">
        <v>1149.54</v>
      </c>
      <c r="N319" s="822">
        <v>3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7</v>
      </c>
      <c r="B320" s="822" t="s">
        <v>2342</v>
      </c>
      <c r="C320" s="822" t="s">
        <v>2346</v>
      </c>
      <c r="D320" s="823" t="s">
        <v>3941</v>
      </c>
      <c r="E320" s="824" t="s">
        <v>2405</v>
      </c>
      <c r="F320" s="822" t="s">
        <v>2343</v>
      </c>
      <c r="G320" s="822" t="s">
        <v>2524</v>
      </c>
      <c r="H320" s="822" t="s">
        <v>329</v>
      </c>
      <c r="I320" s="822" t="s">
        <v>2698</v>
      </c>
      <c r="J320" s="822" t="s">
        <v>2696</v>
      </c>
      <c r="K320" s="822" t="s">
        <v>2699</v>
      </c>
      <c r="L320" s="825">
        <v>233.95</v>
      </c>
      <c r="M320" s="825">
        <v>701.84999999999991</v>
      </c>
      <c r="N320" s="822">
        <v>3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7</v>
      </c>
      <c r="B321" s="822" t="s">
        <v>2342</v>
      </c>
      <c r="C321" s="822" t="s">
        <v>2346</v>
      </c>
      <c r="D321" s="823" t="s">
        <v>3941</v>
      </c>
      <c r="E321" s="824" t="s">
        <v>2405</v>
      </c>
      <c r="F321" s="822" t="s">
        <v>2343</v>
      </c>
      <c r="G321" s="822" t="s">
        <v>2466</v>
      </c>
      <c r="H321" s="822" t="s">
        <v>656</v>
      </c>
      <c r="I321" s="822" t="s">
        <v>2819</v>
      </c>
      <c r="J321" s="822" t="s">
        <v>2533</v>
      </c>
      <c r="K321" s="822" t="s">
        <v>2529</v>
      </c>
      <c r="L321" s="825">
        <v>2038.93</v>
      </c>
      <c r="M321" s="825">
        <v>16311.439999999999</v>
      </c>
      <c r="N321" s="822">
        <v>8</v>
      </c>
      <c r="O321" s="826">
        <v>2</v>
      </c>
      <c r="P321" s="825">
        <v>16311.439999999999</v>
      </c>
      <c r="Q321" s="827">
        <v>1</v>
      </c>
      <c r="R321" s="822">
        <v>8</v>
      </c>
      <c r="S321" s="827">
        <v>1</v>
      </c>
      <c r="T321" s="826">
        <v>2</v>
      </c>
      <c r="U321" s="828">
        <v>1</v>
      </c>
    </row>
    <row r="322" spans="1:21" ht="14.45" customHeight="1" x14ac:dyDescent="0.2">
      <c r="A322" s="821">
        <v>7</v>
      </c>
      <c r="B322" s="822" t="s">
        <v>2342</v>
      </c>
      <c r="C322" s="822" t="s">
        <v>2346</v>
      </c>
      <c r="D322" s="823" t="s">
        <v>3941</v>
      </c>
      <c r="E322" s="824" t="s">
        <v>2405</v>
      </c>
      <c r="F322" s="822" t="s">
        <v>2343</v>
      </c>
      <c r="G322" s="822" t="s">
        <v>2466</v>
      </c>
      <c r="H322" s="822" t="s">
        <v>656</v>
      </c>
      <c r="I322" s="822" t="s">
        <v>2532</v>
      </c>
      <c r="J322" s="822" t="s">
        <v>2533</v>
      </c>
      <c r="K322" s="822" t="s">
        <v>2471</v>
      </c>
      <c r="L322" s="825">
        <v>355.79</v>
      </c>
      <c r="M322" s="825">
        <v>1778.9500000000003</v>
      </c>
      <c r="N322" s="822">
        <v>5</v>
      </c>
      <c r="O322" s="826">
        <v>2</v>
      </c>
      <c r="P322" s="825">
        <v>711.58</v>
      </c>
      <c r="Q322" s="827">
        <v>0.39999999999999997</v>
      </c>
      <c r="R322" s="822">
        <v>2</v>
      </c>
      <c r="S322" s="827">
        <v>0.4</v>
      </c>
      <c r="T322" s="826">
        <v>1</v>
      </c>
      <c r="U322" s="828">
        <v>0.5</v>
      </c>
    </row>
    <row r="323" spans="1:21" ht="14.45" customHeight="1" x14ac:dyDescent="0.2">
      <c r="A323" s="821">
        <v>7</v>
      </c>
      <c r="B323" s="822" t="s">
        <v>2342</v>
      </c>
      <c r="C323" s="822" t="s">
        <v>2346</v>
      </c>
      <c r="D323" s="823" t="s">
        <v>3941</v>
      </c>
      <c r="E323" s="824" t="s">
        <v>2405</v>
      </c>
      <c r="F323" s="822" t="s">
        <v>2343</v>
      </c>
      <c r="G323" s="822" t="s">
        <v>2466</v>
      </c>
      <c r="H323" s="822" t="s">
        <v>656</v>
      </c>
      <c r="I323" s="822" t="s">
        <v>2700</v>
      </c>
      <c r="J323" s="822" t="s">
        <v>2533</v>
      </c>
      <c r="K323" s="822" t="s">
        <v>2469</v>
      </c>
      <c r="L323" s="825">
        <v>552.64</v>
      </c>
      <c r="M323" s="825">
        <v>16026.56</v>
      </c>
      <c r="N323" s="822">
        <v>29</v>
      </c>
      <c r="O323" s="826">
        <v>6</v>
      </c>
      <c r="P323" s="825">
        <v>9394.8799999999992</v>
      </c>
      <c r="Q323" s="827">
        <v>0.58620689655172409</v>
      </c>
      <c r="R323" s="822">
        <v>17</v>
      </c>
      <c r="S323" s="827">
        <v>0.58620689655172409</v>
      </c>
      <c r="T323" s="826">
        <v>4</v>
      </c>
      <c r="U323" s="828">
        <v>0.66666666666666663</v>
      </c>
    </row>
    <row r="324" spans="1:21" ht="14.45" customHeight="1" x14ac:dyDescent="0.2">
      <c r="A324" s="821">
        <v>7</v>
      </c>
      <c r="B324" s="822" t="s">
        <v>2342</v>
      </c>
      <c r="C324" s="822" t="s">
        <v>2346</v>
      </c>
      <c r="D324" s="823" t="s">
        <v>3941</v>
      </c>
      <c r="E324" s="824" t="s">
        <v>2405</v>
      </c>
      <c r="F324" s="822" t="s">
        <v>2343</v>
      </c>
      <c r="G324" s="822" t="s">
        <v>2466</v>
      </c>
      <c r="H324" s="822" t="s">
        <v>656</v>
      </c>
      <c r="I324" s="822" t="s">
        <v>2701</v>
      </c>
      <c r="J324" s="822" t="s">
        <v>2533</v>
      </c>
      <c r="K324" s="822" t="s">
        <v>2531</v>
      </c>
      <c r="L324" s="825">
        <v>1019.46</v>
      </c>
      <c r="M324" s="825">
        <v>18350.28</v>
      </c>
      <c r="N324" s="822">
        <v>18</v>
      </c>
      <c r="O324" s="826">
        <v>4</v>
      </c>
      <c r="P324" s="825">
        <v>18350.28</v>
      </c>
      <c r="Q324" s="827">
        <v>1</v>
      </c>
      <c r="R324" s="822">
        <v>18</v>
      </c>
      <c r="S324" s="827">
        <v>1</v>
      </c>
      <c r="T324" s="826">
        <v>4</v>
      </c>
      <c r="U324" s="828">
        <v>1</v>
      </c>
    </row>
    <row r="325" spans="1:21" ht="14.45" customHeight="1" x14ac:dyDescent="0.2">
      <c r="A325" s="821">
        <v>7</v>
      </c>
      <c r="B325" s="822" t="s">
        <v>2342</v>
      </c>
      <c r="C325" s="822" t="s">
        <v>2346</v>
      </c>
      <c r="D325" s="823" t="s">
        <v>3941</v>
      </c>
      <c r="E325" s="824" t="s">
        <v>2405</v>
      </c>
      <c r="F325" s="822" t="s">
        <v>2343</v>
      </c>
      <c r="G325" s="822" t="s">
        <v>2466</v>
      </c>
      <c r="H325" s="822" t="s">
        <v>329</v>
      </c>
      <c r="I325" s="822" t="s">
        <v>3080</v>
      </c>
      <c r="J325" s="822" t="s">
        <v>2473</v>
      </c>
      <c r="K325" s="822" t="s">
        <v>3081</v>
      </c>
      <c r="L325" s="825">
        <v>88.95</v>
      </c>
      <c r="M325" s="825">
        <v>177.9</v>
      </c>
      <c r="N325" s="822">
        <v>2</v>
      </c>
      <c r="O325" s="826">
        <v>1</v>
      </c>
      <c r="P325" s="825">
        <v>177.9</v>
      </c>
      <c r="Q325" s="827">
        <v>1</v>
      </c>
      <c r="R325" s="822">
        <v>2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7</v>
      </c>
      <c r="B326" s="822" t="s">
        <v>2342</v>
      </c>
      <c r="C326" s="822" t="s">
        <v>2346</v>
      </c>
      <c r="D326" s="823" t="s">
        <v>3941</v>
      </c>
      <c r="E326" s="824" t="s">
        <v>2405</v>
      </c>
      <c r="F326" s="822" t="s">
        <v>2343</v>
      </c>
      <c r="G326" s="822" t="s">
        <v>2537</v>
      </c>
      <c r="H326" s="822" t="s">
        <v>329</v>
      </c>
      <c r="I326" s="822" t="s">
        <v>2820</v>
      </c>
      <c r="J326" s="822" t="s">
        <v>2539</v>
      </c>
      <c r="K326" s="822" t="s">
        <v>2821</v>
      </c>
      <c r="L326" s="825">
        <v>355.79</v>
      </c>
      <c r="M326" s="825">
        <v>1423.16</v>
      </c>
      <c r="N326" s="822">
        <v>4</v>
      </c>
      <c r="O326" s="826">
        <v>2</v>
      </c>
      <c r="P326" s="825">
        <v>355.79</v>
      </c>
      <c r="Q326" s="827">
        <v>0.25</v>
      </c>
      <c r="R326" s="822">
        <v>1</v>
      </c>
      <c r="S326" s="827">
        <v>0.25</v>
      </c>
      <c r="T326" s="826">
        <v>1</v>
      </c>
      <c r="U326" s="828">
        <v>0.5</v>
      </c>
    </row>
    <row r="327" spans="1:21" ht="14.45" customHeight="1" x14ac:dyDescent="0.2">
      <c r="A327" s="821">
        <v>7</v>
      </c>
      <c r="B327" s="822" t="s">
        <v>2342</v>
      </c>
      <c r="C327" s="822" t="s">
        <v>2346</v>
      </c>
      <c r="D327" s="823" t="s">
        <v>3941</v>
      </c>
      <c r="E327" s="824" t="s">
        <v>2405</v>
      </c>
      <c r="F327" s="822" t="s">
        <v>2343</v>
      </c>
      <c r="G327" s="822" t="s">
        <v>2537</v>
      </c>
      <c r="H327" s="822" t="s">
        <v>329</v>
      </c>
      <c r="I327" s="822" t="s">
        <v>2538</v>
      </c>
      <c r="J327" s="822" t="s">
        <v>2539</v>
      </c>
      <c r="K327" s="822" t="s">
        <v>2540</v>
      </c>
      <c r="L327" s="825">
        <v>552.64</v>
      </c>
      <c r="M327" s="825">
        <v>2763.2</v>
      </c>
      <c r="N327" s="822">
        <v>5</v>
      </c>
      <c r="O327" s="826">
        <v>2</v>
      </c>
      <c r="P327" s="825">
        <v>1657.92</v>
      </c>
      <c r="Q327" s="827">
        <v>0.60000000000000009</v>
      </c>
      <c r="R327" s="822">
        <v>3</v>
      </c>
      <c r="S327" s="827">
        <v>0.6</v>
      </c>
      <c r="T327" s="826">
        <v>1</v>
      </c>
      <c r="U327" s="828">
        <v>0.5</v>
      </c>
    </row>
    <row r="328" spans="1:21" ht="14.45" customHeight="1" x14ac:dyDescent="0.2">
      <c r="A328" s="821">
        <v>7</v>
      </c>
      <c r="B328" s="822" t="s">
        <v>2342</v>
      </c>
      <c r="C328" s="822" t="s">
        <v>2346</v>
      </c>
      <c r="D328" s="823" t="s">
        <v>3941</v>
      </c>
      <c r="E328" s="824" t="s">
        <v>2405</v>
      </c>
      <c r="F328" s="822" t="s">
        <v>2343</v>
      </c>
      <c r="G328" s="822" t="s">
        <v>2537</v>
      </c>
      <c r="H328" s="822" t="s">
        <v>329</v>
      </c>
      <c r="I328" s="822" t="s">
        <v>2541</v>
      </c>
      <c r="J328" s="822" t="s">
        <v>2539</v>
      </c>
      <c r="K328" s="822" t="s">
        <v>2542</v>
      </c>
      <c r="L328" s="825">
        <v>1019.46</v>
      </c>
      <c r="M328" s="825">
        <v>5097.3</v>
      </c>
      <c r="N328" s="822">
        <v>5</v>
      </c>
      <c r="O328" s="826">
        <v>2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7</v>
      </c>
      <c r="B329" s="822" t="s">
        <v>2342</v>
      </c>
      <c r="C329" s="822" t="s">
        <v>2346</v>
      </c>
      <c r="D329" s="823" t="s">
        <v>3941</v>
      </c>
      <c r="E329" s="824" t="s">
        <v>2405</v>
      </c>
      <c r="F329" s="822" t="s">
        <v>2343</v>
      </c>
      <c r="G329" s="822" t="s">
        <v>2537</v>
      </c>
      <c r="H329" s="822" t="s">
        <v>329</v>
      </c>
      <c r="I329" s="822" t="s">
        <v>2543</v>
      </c>
      <c r="J329" s="822" t="s">
        <v>2539</v>
      </c>
      <c r="K329" s="822" t="s">
        <v>2544</v>
      </c>
      <c r="L329" s="825">
        <v>764.6</v>
      </c>
      <c r="M329" s="825">
        <v>2293.8000000000002</v>
      </c>
      <c r="N329" s="822">
        <v>3</v>
      </c>
      <c r="O329" s="826">
        <v>1</v>
      </c>
      <c r="P329" s="825">
        <v>2293.8000000000002</v>
      </c>
      <c r="Q329" s="827">
        <v>1</v>
      </c>
      <c r="R329" s="822">
        <v>3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7</v>
      </c>
      <c r="B330" s="822" t="s">
        <v>2342</v>
      </c>
      <c r="C330" s="822" t="s">
        <v>2346</v>
      </c>
      <c r="D330" s="823" t="s">
        <v>3941</v>
      </c>
      <c r="E330" s="824" t="s">
        <v>2405</v>
      </c>
      <c r="F330" s="822" t="s">
        <v>2343</v>
      </c>
      <c r="G330" s="822" t="s">
        <v>2537</v>
      </c>
      <c r="H330" s="822" t="s">
        <v>329</v>
      </c>
      <c r="I330" s="822" t="s">
        <v>3082</v>
      </c>
      <c r="J330" s="822" t="s">
        <v>2546</v>
      </c>
      <c r="K330" s="822" t="s">
        <v>3083</v>
      </c>
      <c r="L330" s="825">
        <v>92.11</v>
      </c>
      <c r="M330" s="825">
        <v>184.22</v>
      </c>
      <c r="N330" s="822">
        <v>2</v>
      </c>
      <c r="O330" s="826">
        <v>1</v>
      </c>
      <c r="P330" s="825">
        <v>184.22</v>
      </c>
      <c r="Q330" s="827">
        <v>1</v>
      </c>
      <c r="R330" s="822">
        <v>2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7</v>
      </c>
      <c r="B331" s="822" t="s">
        <v>2342</v>
      </c>
      <c r="C331" s="822" t="s">
        <v>2346</v>
      </c>
      <c r="D331" s="823" t="s">
        <v>3941</v>
      </c>
      <c r="E331" s="824" t="s">
        <v>2405</v>
      </c>
      <c r="F331" s="822" t="s">
        <v>2343</v>
      </c>
      <c r="G331" s="822" t="s">
        <v>2484</v>
      </c>
      <c r="H331" s="822" t="s">
        <v>329</v>
      </c>
      <c r="I331" s="822" t="s">
        <v>2825</v>
      </c>
      <c r="J331" s="822" t="s">
        <v>2486</v>
      </c>
      <c r="K331" s="822" t="s">
        <v>2826</v>
      </c>
      <c r="L331" s="825">
        <v>775.17</v>
      </c>
      <c r="M331" s="825">
        <v>3100.68</v>
      </c>
      <c r="N331" s="822">
        <v>4</v>
      </c>
      <c r="O331" s="826">
        <v>2</v>
      </c>
      <c r="P331" s="825">
        <v>3100.68</v>
      </c>
      <c r="Q331" s="827">
        <v>1</v>
      </c>
      <c r="R331" s="822">
        <v>4</v>
      </c>
      <c r="S331" s="827">
        <v>1</v>
      </c>
      <c r="T331" s="826">
        <v>2</v>
      </c>
      <c r="U331" s="828">
        <v>1</v>
      </c>
    </row>
    <row r="332" spans="1:21" ht="14.45" customHeight="1" x14ac:dyDescent="0.2">
      <c r="A332" s="821">
        <v>7</v>
      </c>
      <c r="B332" s="822" t="s">
        <v>2342</v>
      </c>
      <c r="C332" s="822" t="s">
        <v>2346</v>
      </c>
      <c r="D332" s="823" t="s">
        <v>3941</v>
      </c>
      <c r="E332" s="824" t="s">
        <v>2405</v>
      </c>
      <c r="F332" s="822" t="s">
        <v>2344</v>
      </c>
      <c r="G332" s="822" t="s">
        <v>2706</v>
      </c>
      <c r="H332" s="822" t="s">
        <v>329</v>
      </c>
      <c r="I332" s="822" t="s">
        <v>2707</v>
      </c>
      <c r="J332" s="822" t="s">
        <v>2708</v>
      </c>
      <c r="K332" s="822"/>
      <c r="L332" s="825">
        <v>0</v>
      </c>
      <c r="M332" s="825">
        <v>0</v>
      </c>
      <c r="N332" s="822">
        <v>1</v>
      </c>
      <c r="O332" s="826">
        <v>1</v>
      </c>
      <c r="P332" s="825">
        <v>0</v>
      </c>
      <c r="Q332" s="827"/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7</v>
      </c>
      <c r="B333" s="822" t="s">
        <v>2342</v>
      </c>
      <c r="C333" s="822" t="s">
        <v>2346</v>
      </c>
      <c r="D333" s="823" t="s">
        <v>3941</v>
      </c>
      <c r="E333" s="824" t="s">
        <v>2429</v>
      </c>
      <c r="F333" s="822" t="s">
        <v>2343</v>
      </c>
      <c r="G333" s="822" t="s">
        <v>2595</v>
      </c>
      <c r="H333" s="822" t="s">
        <v>329</v>
      </c>
      <c r="I333" s="822" t="s">
        <v>3084</v>
      </c>
      <c r="J333" s="822" t="s">
        <v>857</v>
      </c>
      <c r="K333" s="822" t="s">
        <v>2717</v>
      </c>
      <c r="L333" s="825">
        <v>131.97999999999999</v>
      </c>
      <c r="M333" s="825">
        <v>263.95999999999998</v>
      </c>
      <c r="N333" s="822">
        <v>2</v>
      </c>
      <c r="O333" s="826">
        <v>2</v>
      </c>
      <c r="P333" s="825">
        <v>263.95999999999998</v>
      </c>
      <c r="Q333" s="827">
        <v>1</v>
      </c>
      <c r="R333" s="822">
        <v>2</v>
      </c>
      <c r="S333" s="827">
        <v>1</v>
      </c>
      <c r="T333" s="826">
        <v>2</v>
      </c>
      <c r="U333" s="828">
        <v>1</v>
      </c>
    </row>
    <row r="334" spans="1:21" ht="14.45" customHeight="1" x14ac:dyDescent="0.2">
      <c r="A334" s="821">
        <v>7</v>
      </c>
      <c r="B334" s="822" t="s">
        <v>2342</v>
      </c>
      <c r="C334" s="822" t="s">
        <v>2346</v>
      </c>
      <c r="D334" s="823" t="s">
        <v>3941</v>
      </c>
      <c r="E334" s="824" t="s">
        <v>2429</v>
      </c>
      <c r="F334" s="822" t="s">
        <v>2343</v>
      </c>
      <c r="G334" s="822" t="s">
        <v>3085</v>
      </c>
      <c r="H334" s="822" t="s">
        <v>329</v>
      </c>
      <c r="I334" s="822" t="s">
        <v>3086</v>
      </c>
      <c r="J334" s="822" t="s">
        <v>3087</v>
      </c>
      <c r="K334" s="822" t="s">
        <v>3088</v>
      </c>
      <c r="L334" s="825">
        <v>46.75</v>
      </c>
      <c r="M334" s="825">
        <v>93.5</v>
      </c>
      <c r="N334" s="822">
        <v>2</v>
      </c>
      <c r="O334" s="826">
        <v>1</v>
      </c>
      <c r="P334" s="825">
        <v>93.5</v>
      </c>
      <c r="Q334" s="827">
        <v>1</v>
      </c>
      <c r="R334" s="822">
        <v>2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7</v>
      </c>
      <c r="B335" s="822" t="s">
        <v>2342</v>
      </c>
      <c r="C335" s="822" t="s">
        <v>2346</v>
      </c>
      <c r="D335" s="823" t="s">
        <v>3941</v>
      </c>
      <c r="E335" s="824" t="s">
        <v>2429</v>
      </c>
      <c r="F335" s="822" t="s">
        <v>2343</v>
      </c>
      <c r="G335" s="822" t="s">
        <v>3089</v>
      </c>
      <c r="H335" s="822" t="s">
        <v>329</v>
      </c>
      <c r="I335" s="822" t="s">
        <v>3090</v>
      </c>
      <c r="J335" s="822" t="s">
        <v>3091</v>
      </c>
      <c r="K335" s="822" t="s">
        <v>3092</v>
      </c>
      <c r="L335" s="825">
        <v>88.31</v>
      </c>
      <c r="M335" s="825">
        <v>88.31</v>
      </c>
      <c r="N335" s="822">
        <v>1</v>
      </c>
      <c r="O335" s="826">
        <v>1</v>
      </c>
      <c r="P335" s="825">
        <v>88.31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7</v>
      </c>
      <c r="B336" s="822" t="s">
        <v>2342</v>
      </c>
      <c r="C336" s="822" t="s">
        <v>2346</v>
      </c>
      <c r="D336" s="823" t="s">
        <v>3941</v>
      </c>
      <c r="E336" s="824" t="s">
        <v>2429</v>
      </c>
      <c r="F336" s="822" t="s">
        <v>2343</v>
      </c>
      <c r="G336" s="822" t="s">
        <v>3093</v>
      </c>
      <c r="H336" s="822" t="s">
        <v>329</v>
      </c>
      <c r="I336" s="822" t="s">
        <v>3094</v>
      </c>
      <c r="J336" s="822" t="s">
        <v>3095</v>
      </c>
      <c r="K336" s="822" t="s">
        <v>3096</v>
      </c>
      <c r="L336" s="825">
        <v>422.19</v>
      </c>
      <c r="M336" s="825">
        <v>844.38</v>
      </c>
      <c r="N336" s="822">
        <v>2</v>
      </c>
      <c r="O336" s="826">
        <v>1</v>
      </c>
      <c r="P336" s="825">
        <v>844.38</v>
      </c>
      <c r="Q336" s="827">
        <v>1</v>
      </c>
      <c r="R336" s="822">
        <v>2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7</v>
      </c>
      <c r="B337" s="822" t="s">
        <v>2342</v>
      </c>
      <c r="C337" s="822" t="s">
        <v>2346</v>
      </c>
      <c r="D337" s="823" t="s">
        <v>3941</v>
      </c>
      <c r="E337" s="824" t="s">
        <v>2429</v>
      </c>
      <c r="F337" s="822" t="s">
        <v>2343</v>
      </c>
      <c r="G337" s="822" t="s">
        <v>2914</v>
      </c>
      <c r="H337" s="822" t="s">
        <v>329</v>
      </c>
      <c r="I337" s="822" t="s">
        <v>2915</v>
      </c>
      <c r="J337" s="822" t="s">
        <v>2916</v>
      </c>
      <c r="K337" s="822" t="s">
        <v>2917</v>
      </c>
      <c r="L337" s="825">
        <v>0</v>
      </c>
      <c r="M337" s="825">
        <v>0</v>
      </c>
      <c r="N337" s="822">
        <v>4</v>
      </c>
      <c r="O337" s="826">
        <v>4</v>
      </c>
      <c r="P337" s="825">
        <v>0</v>
      </c>
      <c r="Q337" s="827"/>
      <c r="R337" s="822">
        <v>4</v>
      </c>
      <c r="S337" s="827">
        <v>1</v>
      </c>
      <c r="T337" s="826">
        <v>4</v>
      </c>
      <c r="U337" s="828">
        <v>1</v>
      </c>
    </row>
    <row r="338" spans="1:21" ht="14.45" customHeight="1" x14ac:dyDescent="0.2">
      <c r="A338" s="821">
        <v>7</v>
      </c>
      <c r="B338" s="822" t="s">
        <v>2342</v>
      </c>
      <c r="C338" s="822" t="s">
        <v>2346</v>
      </c>
      <c r="D338" s="823" t="s">
        <v>3941</v>
      </c>
      <c r="E338" s="824" t="s">
        <v>2429</v>
      </c>
      <c r="F338" s="822" t="s">
        <v>2343</v>
      </c>
      <c r="G338" s="822" t="s">
        <v>3097</v>
      </c>
      <c r="H338" s="822" t="s">
        <v>329</v>
      </c>
      <c r="I338" s="822" t="s">
        <v>3098</v>
      </c>
      <c r="J338" s="822" t="s">
        <v>3099</v>
      </c>
      <c r="K338" s="822" t="s">
        <v>3100</v>
      </c>
      <c r="L338" s="825">
        <v>0</v>
      </c>
      <c r="M338" s="825">
        <v>0</v>
      </c>
      <c r="N338" s="822">
        <v>2</v>
      </c>
      <c r="O338" s="826">
        <v>1</v>
      </c>
      <c r="P338" s="825">
        <v>0</v>
      </c>
      <c r="Q338" s="827"/>
      <c r="R338" s="822">
        <v>2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7</v>
      </c>
      <c r="B339" s="822" t="s">
        <v>2342</v>
      </c>
      <c r="C339" s="822" t="s">
        <v>2346</v>
      </c>
      <c r="D339" s="823" t="s">
        <v>3941</v>
      </c>
      <c r="E339" s="824" t="s">
        <v>2429</v>
      </c>
      <c r="F339" s="822" t="s">
        <v>2343</v>
      </c>
      <c r="G339" s="822" t="s">
        <v>3003</v>
      </c>
      <c r="H339" s="822" t="s">
        <v>329</v>
      </c>
      <c r="I339" s="822" t="s">
        <v>3101</v>
      </c>
      <c r="J339" s="822" t="s">
        <v>3102</v>
      </c>
      <c r="K339" s="822" t="s">
        <v>3103</v>
      </c>
      <c r="L339" s="825">
        <v>248.55</v>
      </c>
      <c r="M339" s="825">
        <v>248.55</v>
      </c>
      <c r="N339" s="822">
        <v>1</v>
      </c>
      <c r="O339" s="826">
        <v>1</v>
      </c>
      <c r="P339" s="825">
        <v>248.55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7</v>
      </c>
      <c r="B340" s="822" t="s">
        <v>2342</v>
      </c>
      <c r="C340" s="822" t="s">
        <v>2346</v>
      </c>
      <c r="D340" s="823" t="s">
        <v>3941</v>
      </c>
      <c r="E340" s="824" t="s">
        <v>2429</v>
      </c>
      <c r="F340" s="822" t="s">
        <v>2344</v>
      </c>
      <c r="G340" s="822" t="s">
        <v>2706</v>
      </c>
      <c r="H340" s="822" t="s">
        <v>329</v>
      </c>
      <c r="I340" s="822" t="s">
        <v>3104</v>
      </c>
      <c r="J340" s="822" t="s">
        <v>2708</v>
      </c>
      <c r="K340" s="822"/>
      <c r="L340" s="825">
        <v>0</v>
      </c>
      <c r="M340" s="825">
        <v>0</v>
      </c>
      <c r="N340" s="822">
        <v>1</v>
      </c>
      <c r="O340" s="826">
        <v>1</v>
      </c>
      <c r="P340" s="825">
        <v>0</v>
      </c>
      <c r="Q340" s="827"/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7</v>
      </c>
      <c r="B341" s="822" t="s">
        <v>2342</v>
      </c>
      <c r="C341" s="822" t="s">
        <v>2346</v>
      </c>
      <c r="D341" s="823" t="s">
        <v>3941</v>
      </c>
      <c r="E341" s="824" t="s">
        <v>2398</v>
      </c>
      <c r="F341" s="822" t="s">
        <v>2343</v>
      </c>
      <c r="G341" s="822" t="s">
        <v>2438</v>
      </c>
      <c r="H341" s="822" t="s">
        <v>656</v>
      </c>
      <c r="I341" s="822" t="s">
        <v>2439</v>
      </c>
      <c r="J341" s="822" t="s">
        <v>2440</v>
      </c>
      <c r="K341" s="822" t="s">
        <v>2441</v>
      </c>
      <c r="L341" s="825">
        <v>505.86</v>
      </c>
      <c r="M341" s="825">
        <v>505.86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7</v>
      </c>
      <c r="B342" s="822" t="s">
        <v>2342</v>
      </c>
      <c r="C342" s="822" t="s">
        <v>2346</v>
      </c>
      <c r="D342" s="823" t="s">
        <v>3941</v>
      </c>
      <c r="E342" s="824" t="s">
        <v>2398</v>
      </c>
      <c r="F342" s="822" t="s">
        <v>2343</v>
      </c>
      <c r="G342" s="822" t="s">
        <v>2438</v>
      </c>
      <c r="H342" s="822" t="s">
        <v>656</v>
      </c>
      <c r="I342" s="822" t="s">
        <v>2811</v>
      </c>
      <c r="J342" s="822" t="s">
        <v>2440</v>
      </c>
      <c r="K342" s="822" t="s">
        <v>2812</v>
      </c>
      <c r="L342" s="825">
        <v>758.79</v>
      </c>
      <c r="M342" s="825">
        <v>3035.16</v>
      </c>
      <c r="N342" s="822">
        <v>4</v>
      </c>
      <c r="O342" s="826">
        <v>1</v>
      </c>
      <c r="P342" s="825">
        <v>3035.16</v>
      </c>
      <c r="Q342" s="827">
        <v>1</v>
      </c>
      <c r="R342" s="822">
        <v>4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7</v>
      </c>
      <c r="B343" s="822" t="s">
        <v>2342</v>
      </c>
      <c r="C343" s="822" t="s">
        <v>2346</v>
      </c>
      <c r="D343" s="823" t="s">
        <v>3941</v>
      </c>
      <c r="E343" s="824" t="s">
        <v>2398</v>
      </c>
      <c r="F343" s="822" t="s">
        <v>2343</v>
      </c>
      <c r="G343" s="822" t="s">
        <v>2507</v>
      </c>
      <c r="H343" s="822" t="s">
        <v>329</v>
      </c>
      <c r="I343" s="822" t="s">
        <v>2508</v>
      </c>
      <c r="J343" s="822" t="s">
        <v>2509</v>
      </c>
      <c r="K343" s="822" t="s">
        <v>2510</v>
      </c>
      <c r="L343" s="825">
        <v>1019.46</v>
      </c>
      <c r="M343" s="825">
        <v>8155.68</v>
      </c>
      <c r="N343" s="822">
        <v>8</v>
      </c>
      <c r="O343" s="826">
        <v>2</v>
      </c>
      <c r="P343" s="825">
        <v>3058.38</v>
      </c>
      <c r="Q343" s="827">
        <v>0.375</v>
      </c>
      <c r="R343" s="822">
        <v>3</v>
      </c>
      <c r="S343" s="827">
        <v>0.375</v>
      </c>
      <c r="T343" s="826">
        <v>1</v>
      </c>
      <c r="U343" s="828">
        <v>0.5</v>
      </c>
    </row>
    <row r="344" spans="1:21" ht="14.45" customHeight="1" x14ac:dyDescent="0.2">
      <c r="A344" s="821">
        <v>7</v>
      </c>
      <c r="B344" s="822" t="s">
        <v>2342</v>
      </c>
      <c r="C344" s="822" t="s">
        <v>2346</v>
      </c>
      <c r="D344" s="823" t="s">
        <v>3941</v>
      </c>
      <c r="E344" s="824" t="s">
        <v>2398</v>
      </c>
      <c r="F344" s="822" t="s">
        <v>2343</v>
      </c>
      <c r="G344" s="822" t="s">
        <v>2466</v>
      </c>
      <c r="H344" s="822" t="s">
        <v>329</v>
      </c>
      <c r="I344" s="822" t="s">
        <v>2470</v>
      </c>
      <c r="J344" s="822" t="s">
        <v>2468</v>
      </c>
      <c r="K344" s="822" t="s">
        <v>2471</v>
      </c>
      <c r="L344" s="825">
        <v>355.79</v>
      </c>
      <c r="M344" s="825">
        <v>1067.3700000000001</v>
      </c>
      <c r="N344" s="822">
        <v>3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7</v>
      </c>
      <c r="B345" s="822" t="s">
        <v>2342</v>
      </c>
      <c r="C345" s="822" t="s">
        <v>2346</v>
      </c>
      <c r="D345" s="823" t="s">
        <v>3941</v>
      </c>
      <c r="E345" s="824" t="s">
        <v>2398</v>
      </c>
      <c r="F345" s="822" t="s">
        <v>2343</v>
      </c>
      <c r="G345" s="822" t="s">
        <v>2466</v>
      </c>
      <c r="H345" s="822" t="s">
        <v>656</v>
      </c>
      <c r="I345" s="822" t="s">
        <v>2700</v>
      </c>
      <c r="J345" s="822" t="s">
        <v>2533</v>
      </c>
      <c r="K345" s="822" t="s">
        <v>2469</v>
      </c>
      <c r="L345" s="825">
        <v>552.64</v>
      </c>
      <c r="M345" s="825">
        <v>2210.56</v>
      </c>
      <c r="N345" s="822">
        <v>4</v>
      </c>
      <c r="O345" s="826">
        <v>1</v>
      </c>
      <c r="P345" s="825">
        <v>2210.56</v>
      </c>
      <c r="Q345" s="827">
        <v>1</v>
      </c>
      <c r="R345" s="822">
        <v>4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7</v>
      </c>
      <c r="B346" s="822" t="s">
        <v>2342</v>
      </c>
      <c r="C346" s="822" t="s">
        <v>2346</v>
      </c>
      <c r="D346" s="823" t="s">
        <v>3941</v>
      </c>
      <c r="E346" s="824" t="s">
        <v>2381</v>
      </c>
      <c r="F346" s="822" t="s">
        <v>2343</v>
      </c>
      <c r="G346" s="822" t="s">
        <v>2438</v>
      </c>
      <c r="H346" s="822" t="s">
        <v>656</v>
      </c>
      <c r="I346" s="822" t="s">
        <v>2439</v>
      </c>
      <c r="J346" s="822" t="s">
        <v>2440</v>
      </c>
      <c r="K346" s="822" t="s">
        <v>2441</v>
      </c>
      <c r="L346" s="825">
        <v>505.86</v>
      </c>
      <c r="M346" s="825">
        <v>2023.44</v>
      </c>
      <c r="N346" s="822">
        <v>4</v>
      </c>
      <c r="O346" s="826">
        <v>2</v>
      </c>
      <c r="P346" s="825">
        <v>2023.44</v>
      </c>
      <c r="Q346" s="827">
        <v>1</v>
      </c>
      <c r="R346" s="822">
        <v>4</v>
      </c>
      <c r="S346" s="827">
        <v>1</v>
      </c>
      <c r="T346" s="826">
        <v>2</v>
      </c>
      <c r="U346" s="828">
        <v>1</v>
      </c>
    </row>
    <row r="347" spans="1:21" ht="14.45" customHeight="1" x14ac:dyDescent="0.2">
      <c r="A347" s="821">
        <v>7</v>
      </c>
      <c r="B347" s="822" t="s">
        <v>2342</v>
      </c>
      <c r="C347" s="822" t="s">
        <v>2346</v>
      </c>
      <c r="D347" s="823" t="s">
        <v>3941</v>
      </c>
      <c r="E347" s="824" t="s">
        <v>2381</v>
      </c>
      <c r="F347" s="822" t="s">
        <v>2343</v>
      </c>
      <c r="G347" s="822" t="s">
        <v>2438</v>
      </c>
      <c r="H347" s="822" t="s">
        <v>656</v>
      </c>
      <c r="I347" s="822" t="s">
        <v>2811</v>
      </c>
      <c r="J347" s="822" t="s">
        <v>2440</v>
      </c>
      <c r="K347" s="822" t="s">
        <v>2812</v>
      </c>
      <c r="L347" s="825">
        <v>758.79</v>
      </c>
      <c r="M347" s="825">
        <v>9864.27</v>
      </c>
      <c r="N347" s="822">
        <v>13</v>
      </c>
      <c r="O347" s="826">
        <v>3</v>
      </c>
      <c r="P347" s="825">
        <v>9864.27</v>
      </c>
      <c r="Q347" s="827">
        <v>1</v>
      </c>
      <c r="R347" s="822">
        <v>13</v>
      </c>
      <c r="S347" s="827">
        <v>1</v>
      </c>
      <c r="T347" s="826">
        <v>3</v>
      </c>
      <c r="U347" s="828">
        <v>1</v>
      </c>
    </row>
    <row r="348" spans="1:21" ht="14.45" customHeight="1" x14ac:dyDescent="0.2">
      <c r="A348" s="821">
        <v>7</v>
      </c>
      <c r="B348" s="822" t="s">
        <v>2342</v>
      </c>
      <c r="C348" s="822" t="s">
        <v>2346</v>
      </c>
      <c r="D348" s="823" t="s">
        <v>3941</v>
      </c>
      <c r="E348" s="824" t="s">
        <v>2381</v>
      </c>
      <c r="F348" s="822" t="s">
        <v>2343</v>
      </c>
      <c r="G348" s="822" t="s">
        <v>2438</v>
      </c>
      <c r="H348" s="822" t="s">
        <v>656</v>
      </c>
      <c r="I348" s="822" t="s">
        <v>2683</v>
      </c>
      <c r="J348" s="822" t="s">
        <v>2440</v>
      </c>
      <c r="K348" s="822" t="s">
        <v>2684</v>
      </c>
      <c r="L348" s="825">
        <v>1011.73</v>
      </c>
      <c r="M348" s="825">
        <v>6070.38</v>
      </c>
      <c r="N348" s="822">
        <v>6</v>
      </c>
      <c r="O348" s="826">
        <v>1</v>
      </c>
      <c r="P348" s="825">
        <v>6070.38</v>
      </c>
      <c r="Q348" s="827">
        <v>1</v>
      </c>
      <c r="R348" s="822">
        <v>6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7</v>
      </c>
      <c r="B349" s="822" t="s">
        <v>2342</v>
      </c>
      <c r="C349" s="822" t="s">
        <v>2346</v>
      </c>
      <c r="D349" s="823" t="s">
        <v>3941</v>
      </c>
      <c r="E349" s="824" t="s">
        <v>2381</v>
      </c>
      <c r="F349" s="822" t="s">
        <v>2343</v>
      </c>
      <c r="G349" s="822" t="s">
        <v>2438</v>
      </c>
      <c r="H349" s="822" t="s">
        <v>329</v>
      </c>
      <c r="I349" s="822" t="s">
        <v>3071</v>
      </c>
      <c r="J349" s="822" t="s">
        <v>3072</v>
      </c>
      <c r="K349" s="822" t="s">
        <v>2441</v>
      </c>
      <c r="L349" s="825">
        <v>505.86</v>
      </c>
      <c r="M349" s="825">
        <v>6070.32</v>
      </c>
      <c r="N349" s="822">
        <v>12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7</v>
      </c>
      <c r="B350" s="822" t="s">
        <v>2342</v>
      </c>
      <c r="C350" s="822" t="s">
        <v>2346</v>
      </c>
      <c r="D350" s="823" t="s">
        <v>3941</v>
      </c>
      <c r="E350" s="824" t="s">
        <v>2381</v>
      </c>
      <c r="F350" s="822" t="s">
        <v>2343</v>
      </c>
      <c r="G350" s="822" t="s">
        <v>2454</v>
      </c>
      <c r="H350" s="822" t="s">
        <v>656</v>
      </c>
      <c r="I350" s="822" t="s">
        <v>2194</v>
      </c>
      <c r="J350" s="822" t="s">
        <v>2195</v>
      </c>
      <c r="K350" s="822" t="s">
        <v>2196</v>
      </c>
      <c r="L350" s="825">
        <v>975.59</v>
      </c>
      <c r="M350" s="825">
        <v>5853.54</v>
      </c>
      <c r="N350" s="822">
        <v>6</v>
      </c>
      <c r="O350" s="826">
        <v>1</v>
      </c>
      <c r="P350" s="825">
        <v>5853.54</v>
      </c>
      <c r="Q350" s="827">
        <v>1</v>
      </c>
      <c r="R350" s="822">
        <v>6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7</v>
      </c>
      <c r="B351" s="822" t="s">
        <v>2342</v>
      </c>
      <c r="C351" s="822" t="s">
        <v>2346</v>
      </c>
      <c r="D351" s="823" t="s">
        <v>3941</v>
      </c>
      <c r="E351" s="824" t="s">
        <v>2381</v>
      </c>
      <c r="F351" s="822" t="s">
        <v>2343</v>
      </c>
      <c r="G351" s="822" t="s">
        <v>2454</v>
      </c>
      <c r="H351" s="822" t="s">
        <v>656</v>
      </c>
      <c r="I351" s="822" t="s">
        <v>2688</v>
      </c>
      <c r="J351" s="822" t="s">
        <v>2558</v>
      </c>
      <c r="K351" s="822" t="s">
        <v>2689</v>
      </c>
      <c r="L351" s="825">
        <v>325.2</v>
      </c>
      <c r="M351" s="825">
        <v>1951.1999999999998</v>
      </c>
      <c r="N351" s="822">
        <v>6</v>
      </c>
      <c r="O351" s="826">
        <v>1</v>
      </c>
      <c r="P351" s="825">
        <v>1951.1999999999998</v>
      </c>
      <c r="Q351" s="827">
        <v>1</v>
      </c>
      <c r="R351" s="822">
        <v>6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7</v>
      </c>
      <c r="B352" s="822" t="s">
        <v>2342</v>
      </c>
      <c r="C352" s="822" t="s">
        <v>2346</v>
      </c>
      <c r="D352" s="823" t="s">
        <v>3941</v>
      </c>
      <c r="E352" s="824" t="s">
        <v>2381</v>
      </c>
      <c r="F352" s="822" t="s">
        <v>2343</v>
      </c>
      <c r="G352" s="822" t="s">
        <v>2454</v>
      </c>
      <c r="H352" s="822" t="s">
        <v>656</v>
      </c>
      <c r="I352" s="822" t="s">
        <v>2694</v>
      </c>
      <c r="J352" s="822" t="s">
        <v>2456</v>
      </c>
      <c r="K352" s="822" t="s">
        <v>2689</v>
      </c>
      <c r="L352" s="825">
        <v>325.2</v>
      </c>
      <c r="M352" s="825">
        <v>650.4</v>
      </c>
      <c r="N352" s="822">
        <v>2</v>
      </c>
      <c r="O352" s="826">
        <v>1</v>
      </c>
      <c r="P352" s="825">
        <v>650.4</v>
      </c>
      <c r="Q352" s="827">
        <v>1</v>
      </c>
      <c r="R352" s="822">
        <v>2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7</v>
      </c>
      <c r="B353" s="822" t="s">
        <v>2342</v>
      </c>
      <c r="C353" s="822" t="s">
        <v>2346</v>
      </c>
      <c r="D353" s="823" t="s">
        <v>3941</v>
      </c>
      <c r="E353" s="824" t="s">
        <v>2381</v>
      </c>
      <c r="F353" s="822" t="s">
        <v>2343</v>
      </c>
      <c r="G353" s="822" t="s">
        <v>2454</v>
      </c>
      <c r="H353" s="822" t="s">
        <v>656</v>
      </c>
      <c r="I353" s="822" t="s">
        <v>2505</v>
      </c>
      <c r="J353" s="822" t="s">
        <v>2456</v>
      </c>
      <c r="K353" s="822" t="s">
        <v>2506</v>
      </c>
      <c r="L353" s="825">
        <v>162.61000000000001</v>
      </c>
      <c r="M353" s="825">
        <v>975.66000000000008</v>
      </c>
      <c r="N353" s="822">
        <v>6</v>
      </c>
      <c r="O353" s="826">
        <v>1</v>
      </c>
      <c r="P353" s="825">
        <v>975.66000000000008</v>
      </c>
      <c r="Q353" s="827">
        <v>1</v>
      </c>
      <c r="R353" s="822">
        <v>6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7</v>
      </c>
      <c r="B354" s="822" t="s">
        <v>2342</v>
      </c>
      <c r="C354" s="822" t="s">
        <v>2346</v>
      </c>
      <c r="D354" s="823" t="s">
        <v>3941</v>
      </c>
      <c r="E354" s="824" t="s">
        <v>2381</v>
      </c>
      <c r="F354" s="822" t="s">
        <v>2343</v>
      </c>
      <c r="G354" s="822" t="s">
        <v>2507</v>
      </c>
      <c r="H354" s="822" t="s">
        <v>329</v>
      </c>
      <c r="I354" s="822" t="s">
        <v>2508</v>
      </c>
      <c r="J354" s="822" t="s">
        <v>2509</v>
      </c>
      <c r="K354" s="822" t="s">
        <v>2510</v>
      </c>
      <c r="L354" s="825">
        <v>1019.46</v>
      </c>
      <c r="M354" s="825">
        <v>5097.3</v>
      </c>
      <c r="N354" s="822">
        <v>5</v>
      </c>
      <c r="O354" s="826">
        <v>2</v>
      </c>
      <c r="P354" s="825">
        <v>5097.3</v>
      </c>
      <c r="Q354" s="827">
        <v>1</v>
      </c>
      <c r="R354" s="822">
        <v>5</v>
      </c>
      <c r="S354" s="827">
        <v>1</v>
      </c>
      <c r="T354" s="826">
        <v>2</v>
      </c>
      <c r="U354" s="828">
        <v>1</v>
      </c>
    </row>
    <row r="355" spans="1:21" ht="14.45" customHeight="1" x14ac:dyDescent="0.2">
      <c r="A355" s="821">
        <v>7</v>
      </c>
      <c r="B355" s="822" t="s">
        <v>2342</v>
      </c>
      <c r="C355" s="822" t="s">
        <v>2346</v>
      </c>
      <c r="D355" s="823" t="s">
        <v>3941</v>
      </c>
      <c r="E355" s="824" t="s">
        <v>2381</v>
      </c>
      <c r="F355" s="822" t="s">
        <v>2343</v>
      </c>
      <c r="G355" s="822" t="s">
        <v>2507</v>
      </c>
      <c r="H355" s="822" t="s">
        <v>329</v>
      </c>
      <c r="I355" s="822" t="s">
        <v>2511</v>
      </c>
      <c r="J355" s="822" t="s">
        <v>2509</v>
      </c>
      <c r="K355" s="822" t="s">
        <v>2512</v>
      </c>
      <c r="L355" s="825">
        <v>2038.93</v>
      </c>
      <c r="M355" s="825">
        <v>6116.79</v>
      </c>
      <c r="N355" s="822">
        <v>3</v>
      </c>
      <c r="O355" s="826">
        <v>1</v>
      </c>
      <c r="P355" s="825">
        <v>6116.79</v>
      </c>
      <c r="Q355" s="827">
        <v>1</v>
      </c>
      <c r="R355" s="822">
        <v>3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7</v>
      </c>
      <c r="B356" s="822" t="s">
        <v>2342</v>
      </c>
      <c r="C356" s="822" t="s">
        <v>2346</v>
      </c>
      <c r="D356" s="823" t="s">
        <v>3941</v>
      </c>
      <c r="E356" s="824" t="s">
        <v>2381</v>
      </c>
      <c r="F356" s="822" t="s">
        <v>2343</v>
      </c>
      <c r="G356" s="822" t="s">
        <v>2524</v>
      </c>
      <c r="H356" s="822" t="s">
        <v>329</v>
      </c>
      <c r="I356" s="822" t="s">
        <v>3079</v>
      </c>
      <c r="J356" s="822" t="s">
        <v>2526</v>
      </c>
      <c r="K356" s="822" t="s">
        <v>861</v>
      </c>
      <c r="L356" s="825">
        <v>383.18</v>
      </c>
      <c r="M356" s="825">
        <v>3831.8</v>
      </c>
      <c r="N356" s="822">
        <v>10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7</v>
      </c>
      <c r="B357" s="822" t="s">
        <v>2342</v>
      </c>
      <c r="C357" s="822" t="s">
        <v>2346</v>
      </c>
      <c r="D357" s="823" t="s">
        <v>3941</v>
      </c>
      <c r="E357" s="824" t="s">
        <v>2381</v>
      </c>
      <c r="F357" s="822" t="s">
        <v>2343</v>
      </c>
      <c r="G357" s="822" t="s">
        <v>2466</v>
      </c>
      <c r="H357" s="822" t="s">
        <v>329</v>
      </c>
      <c r="I357" s="822" t="s">
        <v>2528</v>
      </c>
      <c r="J357" s="822" t="s">
        <v>2468</v>
      </c>
      <c r="K357" s="822" t="s">
        <v>2529</v>
      </c>
      <c r="L357" s="825">
        <v>2038.93</v>
      </c>
      <c r="M357" s="825">
        <v>10194.65</v>
      </c>
      <c r="N357" s="822">
        <v>5</v>
      </c>
      <c r="O357" s="826">
        <v>1</v>
      </c>
      <c r="P357" s="825">
        <v>10194.65</v>
      </c>
      <c r="Q357" s="827">
        <v>1</v>
      </c>
      <c r="R357" s="822">
        <v>5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7</v>
      </c>
      <c r="B358" s="822" t="s">
        <v>2342</v>
      </c>
      <c r="C358" s="822" t="s">
        <v>2346</v>
      </c>
      <c r="D358" s="823" t="s">
        <v>3941</v>
      </c>
      <c r="E358" s="824" t="s">
        <v>2381</v>
      </c>
      <c r="F358" s="822" t="s">
        <v>2343</v>
      </c>
      <c r="G358" s="822" t="s">
        <v>2466</v>
      </c>
      <c r="H358" s="822" t="s">
        <v>329</v>
      </c>
      <c r="I358" s="822" t="s">
        <v>3105</v>
      </c>
      <c r="J358" s="822" t="s">
        <v>2703</v>
      </c>
      <c r="K358" s="822" t="s">
        <v>2469</v>
      </c>
      <c r="L358" s="825">
        <v>552.64</v>
      </c>
      <c r="M358" s="825">
        <v>1105.28</v>
      </c>
      <c r="N358" s="822">
        <v>2</v>
      </c>
      <c r="O358" s="826">
        <v>1</v>
      </c>
      <c r="P358" s="825">
        <v>1105.28</v>
      </c>
      <c r="Q358" s="827">
        <v>1</v>
      </c>
      <c r="R358" s="822">
        <v>2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7</v>
      </c>
      <c r="B359" s="822" t="s">
        <v>2342</v>
      </c>
      <c r="C359" s="822" t="s">
        <v>2346</v>
      </c>
      <c r="D359" s="823" t="s">
        <v>3941</v>
      </c>
      <c r="E359" s="824" t="s">
        <v>2381</v>
      </c>
      <c r="F359" s="822" t="s">
        <v>2343</v>
      </c>
      <c r="G359" s="822" t="s">
        <v>2466</v>
      </c>
      <c r="H359" s="822" t="s">
        <v>656</v>
      </c>
      <c r="I359" s="822" t="s">
        <v>2819</v>
      </c>
      <c r="J359" s="822" t="s">
        <v>2533</v>
      </c>
      <c r="K359" s="822" t="s">
        <v>2529</v>
      </c>
      <c r="L359" s="825">
        <v>2038.93</v>
      </c>
      <c r="M359" s="825">
        <v>18350.37</v>
      </c>
      <c r="N359" s="822">
        <v>9</v>
      </c>
      <c r="O359" s="826">
        <v>2</v>
      </c>
      <c r="P359" s="825">
        <v>18350.37</v>
      </c>
      <c r="Q359" s="827">
        <v>1</v>
      </c>
      <c r="R359" s="822">
        <v>9</v>
      </c>
      <c r="S359" s="827">
        <v>1</v>
      </c>
      <c r="T359" s="826">
        <v>2</v>
      </c>
      <c r="U359" s="828">
        <v>1</v>
      </c>
    </row>
    <row r="360" spans="1:21" ht="14.45" customHeight="1" x14ac:dyDescent="0.2">
      <c r="A360" s="821">
        <v>7</v>
      </c>
      <c r="B360" s="822" t="s">
        <v>2342</v>
      </c>
      <c r="C360" s="822" t="s">
        <v>2346</v>
      </c>
      <c r="D360" s="823" t="s">
        <v>3941</v>
      </c>
      <c r="E360" s="824" t="s">
        <v>2381</v>
      </c>
      <c r="F360" s="822" t="s">
        <v>2343</v>
      </c>
      <c r="G360" s="822" t="s">
        <v>2466</v>
      </c>
      <c r="H360" s="822" t="s">
        <v>656</v>
      </c>
      <c r="I360" s="822" t="s">
        <v>2532</v>
      </c>
      <c r="J360" s="822" t="s">
        <v>2533</v>
      </c>
      <c r="K360" s="822" t="s">
        <v>2471</v>
      </c>
      <c r="L360" s="825">
        <v>355.79</v>
      </c>
      <c r="M360" s="825">
        <v>3202.11</v>
      </c>
      <c r="N360" s="822">
        <v>9</v>
      </c>
      <c r="O360" s="826">
        <v>3</v>
      </c>
      <c r="P360" s="825">
        <v>2490.5300000000002</v>
      </c>
      <c r="Q360" s="827">
        <v>0.77777777777777779</v>
      </c>
      <c r="R360" s="822">
        <v>7</v>
      </c>
      <c r="S360" s="827">
        <v>0.77777777777777779</v>
      </c>
      <c r="T360" s="826">
        <v>2</v>
      </c>
      <c r="U360" s="828">
        <v>0.66666666666666663</v>
      </c>
    </row>
    <row r="361" spans="1:21" ht="14.45" customHeight="1" x14ac:dyDescent="0.2">
      <c r="A361" s="821">
        <v>7</v>
      </c>
      <c r="B361" s="822" t="s">
        <v>2342</v>
      </c>
      <c r="C361" s="822" t="s">
        <v>2346</v>
      </c>
      <c r="D361" s="823" t="s">
        <v>3941</v>
      </c>
      <c r="E361" s="824" t="s">
        <v>2381</v>
      </c>
      <c r="F361" s="822" t="s">
        <v>2343</v>
      </c>
      <c r="G361" s="822" t="s">
        <v>2466</v>
      </c>
      <c r="H361" s="822" t="s">
        <v>656</v>
      </c>
      <c r="I361" s="822" t="s">
        <v>2700</v>
      </c>
      <c r="J361" s="822" t="s">
        <v>2533</v>
      </c>
      <c r="K361" s="822" t="s">
        <v>2469</v>
      </c>
      <c r="L361" s="825">
        <v>552.64</v>
      </c>
      <c r="M361" s="825">
        <v>13263.36</v>
      </c>
      <c r="N361" s="822">
        <v>24</v>
      </c>
      <c r="O361" s="826">
        <v>7</v>
      </c>
      <c r="P361" s="825">
        <v>9947.52</v>
      </c>
      <c r="Q361" s="827">
        <v>0.75</v>
      </c>
      <c r="R361" s="822">
        <v>18</v>
      </c>
      <c r="S361" s="827">
        <v>0.75</v>
      </c>
      <c r="T361" s="826">
        <v>6</v>
      </c>
      <c r="U361" s="828">
        <v>0.8571428571428571</v>
      </c>
    </row>
    <row r="362" spans="1:21" ht="14.45" customHeight="1" x14ac:dyDescent="0.2">
      <c r="A362" s="821">
        <v>7</v>
      </c>
      <c r="B362" s="822" t="s">
        <v>2342</v>
      </c>
      <c r="C362" s="822" t="s">
        <v>2346</v>
      </c>
      <c r="D362" s="823" t="s">
        <v>3941</v>
      </c>
      <c r="E362" s="824" t="s">
        <v>2381</v>
      </c>
      <c r="F362" s="822" t="s">
        <v>2343</v>
      </c>
      <c r="G362" s="822" t="s">
        <v>2466</v>
      </c>
      <c r="H362" s="822" t="s">
        <v>656</v>
      </c>
      <c r="I362" s="822" t="s">
        <v>2701</v>
      </c>
      <c r="J362" s="822" t="s">
        <v>2533</v>
      </c>
      <c r="K362" s="822" t="s">
        <v>2531</v>
      </c>
      <c r="L362" s="825">
        <v>1019.46</v>
      </c>
      <c r="M362" s="825">
        <v>13252.98</v>
      </c>
      <c r="N362" s="822">
        <v>13</v>
      </c>
      <c r="O362" s="826">
        <v>4</v>
      </c>
      <c r="P362" s="825">
        <v>13252.98</v>
      </c>
      <c r="Q362" s="827">
        <v>1</v>
      </c>
      <c r="R362" s="822">
        <v>13</v>
      </c>
      <c r="S362" s="827">
        <v>1</v>
      </c>
      <c r="T362" s="826">
        <v>4</v>
      </c>
      <c r="U362" s="828">
        <v>1</v>
      </c>
    </row>
    <row r="363" spans="1:21" ht="14.45" customHeight="1" x14ac:dyDescent="0.2">
      <c r="A363" s="821">
        <v>7</v>
      </c>
      <c r="B363" s="822" t="s">
        <v>2342</v>
      </c>
      <c r="C363" s="822" t="s">
        <v>2346</v>
      </c>
      <c r="D363" s="823" t="s">
        <v>3941</v>
      </c>
      <c r="E363" s="824" t="s">
        <v>2381</v>
      </c>
      <c r="F363" s="822" t="s">
        <v>2343</v>
      </c>
      <c r="G363" s="822" t="s">
        <v>2466</v>
      </c>
      <c r="H363" s="822" t="s">
        <v>329</v>
      </c>
      <c r="I363" s="822" t="s">
        <v>2702</v>
      </c>
      <c r="J363" s="822" t="s">
        <v>2703</v>
      </c>
      <c r="K363" s="822" t="s">
        <v>2471</v>
      </c>
      <c r="L363" s="825">
        <v>355.79</v>
      </c>
      <c r="M363" s="825">
        <v>1423.16</v>
      </c>
      <c r="N363" s="822">
        <v>4</v>
      </c>
      <c r="O363" s="826">
        <v>1</v>
      </c>
      <c r="P363" s="825">
        <v>1423.16</v>
      </c>
      <c r="Q363" s="827">
        <v>1</v>
      </c>
      <c r="R363" s="822">
        <v>4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7</v>
      </c>
      <c r="B364" s="822" t="s">
        <v>2342</v>
      </c>
      <c r="C364" s="822" t="s">
        <v>2346</v>
      </c>
      <c r="D364" s="823" t="s">
        <v>3941</v>
      </c>
      <c r="E364" s="824" t="s">
        <v>2381</v>
      </c>
      <c r="F364" s="822" t="s">
        <v>2343</v>
      </c>
      <c r="G364" s="822" t="s">
        <v>2466</v>
      </c>
      <c r="H364" s="822" t="s">
        <v>329</v>
      </c>
      <c r="I364" s="822" t="s">
        <v>2704</v>
      </c>
      <c r="J364" s="822" t="s">
        <v>2473</v>
      </c>
      <c r="K364" s="822" t="s">
        <v>2705</v>
      </c>
      <c r="L364" s="825">
        <v>254.86</v>
      </c>
      <c r="M364" s="825">
        <v>254.86</v>
      </c>
      <c r="N364" s="822">
        <v>1</v>
      </c>
      <c r="O364" s="826">
        <v>1</v>
      </c>
      <c r="P364" s="825">
        <v>254.86</v>
      </c>
      <c r="Q364" s="827">
        <v>1</v>
      </c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7</v>
      </c>
      <c r="B365" s="822" t="s">
        <v>2342</v>
      </c>
      <c r="C365" s="822" t="s">
        <v>2346</v>
      </c>
      <c r="D365" s="823" t="s">
        <v>3941</v>
      </c>
      <c r="E365" s="824" t="s">
        <v>2381</v>
      </c>
      <c r="F365" s="822" t="s">
        <v>2343</v>
      </c>
      <c r="G365" s="822" t="s">
        <v>2484</v>
      </c>
      <c r="H365" s="822" t="s">
        <v>329</v>
      </c>
      <c r="I365" s="822" t="s">
        <v>2825</v>
      </c>
      <c r="J365" s="822" t="s">
        <v>2486</v>
      </c>
      <c r="K365" s="822" t="s">
        <v>2826</v>
      </c>
      <c r="L365" s="825">
        <v>775.17</v>
      </c>
      <c r="M365" s="825">
        <v>1550.34</v>
      </c>
      <c r="N365" s="822">
        <v>2</v>
      </c>
      <c r="O365" s="826">
        <v>1</v>
      </c>
      <c r="P365" s="825">
        <v>1550.34</v>
      </c>
      <c r="Q365" s="827">
        <v>1</v>
      </c>
      <c r="R365" s="822">
        <v>2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7</v>
      </c>
      <c r="B366" s="822" t="s">
        <v>2342</v>
      </c>
      <c r="C366" s="822" t="s">
        <v>2346</v>
      </c>
      <c r="D366" s="823" t="s">
        <v>3941</v>
      </c>
      <c r="E366" s="824" t="s">
        <v>2428</v>
      </c>
      <c r="F366" s="822" t="s">
        <v>2343</v>
      </c>
      <c r="G366" s="822" t="s">
        <v>3106</v>
      </c>
      <c r="H366" s="822" t="s">
        <v>656</v>
      </c>
      <c r="I366" s="822" t="s">
        <v>3107</v>
      </c>
      <c r="J366" s="822" t="s">
        <v>1499</v>
      </c>
      <c r="K366" s="822" t="s">
        <v>3108</v>
      </c>
      <c r="L366" s="825">
        <v>247.17</v>
      </c>
      <c r="M366" s="825">
        <v>247.17</v>
      </c>
      <c r="N366" s="822">
        <v>1</v>
      </c>
      <c r="O366" s="826">
        <v>0.5</v>
      </c>
      <c r="P366" s="825">
        <v>247.17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7</v>
      </c>
      <c r="B367" s="822" t="s">
        <v>2342</v>
      </c>
      <c r="C367" s="822" t="s">
        <v>2346</v>
      </c>
      <c r="D367" s="823" t="s">
        <v>3941</v>
      </c>
      <c r="E367" s="824" t="s">
        <v>2428</v>
      </c>
      <c r="F367" s="822" t="s">
        <v>2343</v>
      </c>
      <c r="G367" s="822" t="s">
        <v>3106</v>
      </c>
      <c r="H367" s="822" t="s">
        <v>329</v>
      </c>
      <c r="I367" s="822" t="s">
        <v>3109</v>
      </c>
      <c r="J367" s="822" t="s">
        <v>3110</v>
      </c>
      <c r="K367" s="822" t="s">
        <v>3111</v>
      </c>
      <c r="L367" s="825">
        <v>0</v>
      </c>
      <c r="M367" s="825">
        <v>0</v>
      </c>
      <c r="N367" s="822">
        <v>1</v>
      </c>
      <c r="O367" s="826">
        <v>0.5</v>
      </c>
      <c r="P367" s="825">
        <v>0</v>
      </c>
      <c r="Q367" s="827"/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7</v>
      </c>
      <c r="B368" s="822" t="s">
        <v>2342</v>
      </c>
      <c r="C368" s="822" t="s">
        <v>2346</v>
      </c>
      <c r="D368" s="823" t="s">
        <v>3941</v>
      </c>
      <c r="E368" s="824" t="s">
        <v>2428</v>
      </c>
      <c r="F368" s="822" t="s">
        <v>2343</v>
      </c>
      <c r="G368" s="822" t="s">
        <v>3073</v>
      </c>
      <c r="H368" s="822" t="s">
        <v>656</v>
      </c>
      <c r="I368" s="822" t="s">
        <v>3112</v>
      </c>
      <c r="J368" s="822" t="s">
        <v>3075</v>
      </c>
      <c r="K368" s="822" t="s">
        <v>2461</v>
      </c>
      <c r="L368" s="825">
        <v>176.32</v>
      </c>
      <c r="M368" s="825">
        <v>176.32</v>
      </c>
      <c r="N368" s="822">
        <v>1</v>
      </c>
      <c r="O368" s="826">
        <v>1</v>
      </c>
      <c r="P368" s="825">
        <v>176.32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7</v>
      </c>
      <c r="B369" s="822" t="s">
        <v>2342</v>
      </c>
      <c r="C369" s="822" t="s">
        <v>2346</v>
      </c>
      <c r="D369" s="823" t="s">
        <v>3941</v>
      </c>
      <c r="E369" s="824" t="s">
        <v>2428</v>
      </c>
      <c r="F369" s="822" t="s">
        <v>2343</v>
      </c>
      <c r="G369" s="822" t="s">
        <v>2496</v>
      </c>
      <c r="H369" s="822" t="s">
        <v>329</v>
      </c>
      <c r="I369" s="822" t="s">
        <v>3113</v>
      </c>
      <c r="J369" s="822" t="s">
        <v>1265</v>
      </c>
      <c r="K369" s="822" t="s">
        <v>1266</v>
      </c>
      <c r="L369" s="825">
        <v>147.85</v>
      </c>
      <c r="M369" s="825">
        <v>147.85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7</v>
      </c>
      <c r="B370" s="822" t="s">
        <v>2342</v>
      </c>
      <c r="C370" s="822" t="s">
        <v>2346</v>
      </c>
      <c r="D370" s="823" t="s">
        <v>3941</v>
      </c>
      <c r="E370" s="824" t="s">
        <v>2428</v>
      </c>
      <c r="F370" s="822" t="s">
        <v>2343</v>
      </c>
      <c r="G370" s="822" t="s">
        <v>2627</v>
      </c>
      <c r="H370" s="822" t="s">
        <v>329</v>
      </c>
      <c r="I370" s="822" t="s">
        <v>3114</v>
      </c>
      <c r="J370" s="822" t="s">
        <v>1186</v>
      </c>
      <c r="K370" s="822" t="s">
        <v>1188</v>
      </c>
      <c r="L370" s="825">
        <v>52.78</v>
      </c>
      <c r="M370" s="825">
        <v>52.78</v>
      </c>
      <c r="N370" s="822">
        <v>1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7</v>
      </c>
      <c r="B371" s="822" t="s">
        <v>2342</v>
      </c>
      <c r="C371" s="822" t="s">
        <v>2346</v>
      </c>
      <c r="D371" s="823" t="s">
        <v>3941</v>
      </c>
      <c r="E371" s="824" t="s">
        <v>2428</v>
      </c>
      <c r="F371" s="822" t="s">
        <v>2343</v>
      </c>
      <c r="G371" s="822" t="s">
        <v>2597</v>
      </c>
      <c r="H371" s="822" t="s">
        <v>329</v>
      </c>
      <c r="I371" s="822" t="s">
        <v>2720</v>
      </c>
      <c r="J371" s="822" t="s">
        <v>892</v>
      </c>
      <c r="K371" s="822" t="s">
        <v>2721</v>
      </c>
      <c r="L371" s="825">
        <v>91.11</v>
      </c>
      <c r="M371" s="825">
        <v>91.11</v>
      </c>
      <c r="N371" s="822">
        <v>1</v>
      </c>
      <c r="O371" s="826">
        <v>1</v>
      </c>
      <c r="P371" s="825">
        <v>91.11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7</v>
      </c>
      <c r="B372" s="822" t="s">
        <v>2342</v>
      </c>
      <c r="C372" s="822" t="s">
        <v>2346</v>
      </c>
      <c r="D372" s="823" t="s">
        <v>3941</v>
      </c>
      <c r="E372" s="824" t="s">
        <v>2428</v>
      </c>
      <c r="F372" s="822" t="s">
        <v>2343</v>
      </c>
      <c r="G372" s="822" t="s">
        <v>3115</v>
      </c>
      <c r="H372" s="822" t="s">
        <v>329</v>
      </c>
      <c r="I372" s="822" t="s">
        <v>3116</v>
      </c>
      <c r="J372" s="822" t="s">
        <v>3117</v>
      </c>
      <c r="K372" s="822" t="s">
        <v>3118</v>
      </c>
      <c r="L372" s="825">
        <v>88.16</v>
      </c>
      <c r="M372" s="825">
        <v>440.8</v>
      </c>
      <c r="N372" s="822">
        <v>5</v>
      </c>
      <c r="O372" s="826">
        <v>2</v>
      </c>
      <c r="P372" s="825">
        <v>264.48</v>
      </c>
      <c r="Q372" s="827">
        <v>0.6</v>
      </c>
      <c r="R372" s="822">
        <v>3</v>
      </c>
      <c r="S372" s="827">
        <v>0.6</v>
      </c>
      <c r="T372" s="826">
        <v>1</v>
      </c>
      <c r="U372" s="828">
        <v>0.5</v>
      </c>
    </row>
    <row r="373" spans="1:21" ht="14.45" customHeight="1" x14ac:dyDescent="0.2">
      <c r="A373" s="821">
        <v>7</v>
      </c>
      <c r="B373" s="822" t="s">
        <v>2342</v>
      </c>
      <c r="C373" s="822" t="s">
        <v>2346</v>
      </c>
      <c r="D373" s="823" t="s">
        <v>3941</v>
      </c>
      <c r="E373" s="824" t="s">
        <v>2428</v>
      </c>
      <c r="F373" s="822" t="s">
        <v>2343</v>
      </c>
      <c r="G373" s="822" t="s">
        <v>2644</v>
      </c>
      <c r="H373" s="822" t="s">
        <v>329</v>
      </c>
      <c r="I373" s="822" t="s">
        <v>2645</v>
      </c>
      <c r="J373" s="822" t="s">
        <v>1688</v>
      </c>
      <c r="K373" s="822" t="s">
        <v>2646</v>
      </c>
      <c r="L373" s="825">
        <v>61.97</v>
      </c>
      <c r="M373" s="825">
        <v>123.94</v>
      </c>
      <c r="N373" s="822">
        <v>2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7</v>
      </c>
      <c r="B374" s="822" t="s">
        <v>2342</v>
      </c>
      <c r="C374" s="822" t="s">
        <v>2346</v>
      </c>
      <c r="D374" s="823" t="s">
        <v>3941</v>
      </c>
      <c r="E374" s="824" t="s">
        <v>2428</v>
      </c>
      <c r="F374" s="822" t="s">
        <v>2343</v>
      </c>
      <c r="G374" s="822" t="s">
        <v>2462</v>
      </c>
      <c r="H374" s="822" t="s">
        <v>329</v>
      </c>
      <c r="I374" s="822" t="s">
        <v>2463</v>
      </c>
      <c r="J374" s="822" t="s">
        <v>2464</v>
      </c>
      <c r="K374" s="822" t="s">
        <v>2465</v>
      </c>
      <c r="L374" s="825">
        <v>141.25</v>
      </c>
      <c r="M374" s="825">
        <v>282.5</v>
      </c>
      <c r="N374" s="822">
        <v>2</v>
      </c>
      <c r="O374" s="826">
        <v>1.5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7</v>
      </c>
      <c r="B375" s="822" t="s">
        <v>2342</v>
      </c>
      <c r="C375" s="822" t="s">
        <v>2346</v>
      </c>
      <c r="D375" s="823" t="s">
        <v>3941</v>
      </c>
      <c r="E375" s="824" t="s">
        <v>2428</v>
      </c>
      <c r="F375" s="822" t="s">
        <v>2343</v>
      </c>
      <c r="G375" s="822" t="s">
        <v>2971</v>
      </c>
      <c r="H375" s="822" t="s">
        <v>329</v>
      </c>
      <c r="I375" s="822" t="s">
        <v>2972</v>
      </c>
      <c r="J375" s="822" t="s">
        <v>2973</v>
      </c>
      <c r="K375" s="822" t="s">
        <v>2974</v>
      </c>
      <c r="L375" s="825">
        <v>83.82</v>
      </c>
      <c r="M375" s="825">
        <v>83.82</v>
      </c>
      <c r="N375" s="822">
        <v>1</v>
      </c>
      <c r="O375" s="826">
        <v>0.5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7</v>
      </c>
      <c r="B376" s="822" t="s">
        <v>2342</v>
      </c>
      <c r="C376" s="822" t="s">
        <v>2346</v>
      </c>
      <c r="D376" s="823" t="s">
        <v>3941</v>
      </c>
      <c r="E376" s="824" t="s">
        <v>2425</v>
      </c>
      <c r="F376" s="822" t="s">
        <v>2343</v>
      </c>
      <c r="G376" s="822" t="s">
        <v>3119</v>
      </c>
      <c r="H376" s="822" t="s">
        <v>329</v>
      </c>
      <c r="I376" s="822" t="s">
        <v>3120</v>
      </c>
      <c r="J376" s="822" t="s">
        <v>769</v>
      </c>
      <c r="K376" s="822" t="s">
        <v>3121</v>
      </c>
      <c r="L376" s="825">
        <v>46.03</v>
      </c>
      <c r="M376" s="825">
        <v>46.03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7</v>
      </c>
      <c r="B377" s="822" t="s">
        <v>2342</v>
      </c>
      <c r="C377" s="822" t="s">
        <v>2346</v>
      </c>
      <c r="D377" s="823" t="s">
        <v>3941</v>
      </c>
      <c r="E377" s="824" t="s">
        <v>2425</v>
      </c>
      <c r="F377" s="822" t="s">
        <v>2343</v>
      </c>
      <c r="G377" s="822" t="s">
        <v>3119</v>
      </c>
      <c r="H377" s="822" t="s">
        <v>329</v>
      </c>
      <c r="I377" s="822" t="s">
        <v>3122</v>
      </c>
      <c r="J377" s="822" t="s">
        <v>3123</v>
      </c>
      <c r="K377" s="822" t="s">
        <v>3124</v>
      </c>
      <c r="L377" s="825">
        <v>28.03</v>
      </c>
      <c r="M377" s="825">
        <v>28.03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7</v>
      </c>
      <c r="B378" s="822" t="s">
        <v>2342</v>
      </c>
      <c r="C378" s="822" t="s">
        <v>2346</v>
      </c>
      <c r="D378" s="823" t="s">
        <v>3941</v>
      </c>
      <c r="E378" s="824" t="s">
        <v>2425</v>
      </c>
      <c r="F378" s="822" t="s">
        <v>2343</v>
      </c>
      <c r="G378" s="822" t="s">
        <v>3119</v>
      </c>
      <c r="H378" s="822" t="s">
        <v>329</v>
      </c>
      <c r="I378" s="822" t="s">
        <v>3125</v>
      </c>
      <c r="J378" s="822" t="s">
        <v>771</v>
      </c>
      <c r="K378" s="822" t="s">
        <v>3126</v>
      </c>
      <c r="L378" s="825">
        <v>186.84</v>
      </c>
      <c r="M378" s="825">
        <v>747.36</v>
      </c>
      <c r="N378" s="822">
        <v>4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7</v>
      </c>
      <c r="B379" s="822" t="s">
        <v>2342</v>
      </c>
      <c r="C379" s="822" t="s">
        <v>2346</v>
      </c>
      <c r="D379" s="823" t="s">
        <v>3941</v>
      </c>
      <c r="E379" s="824" t="s">
        <v>2425</v>
      </c>
      <c r="F379" s="822" t="s">
        <v>2343</v>
      </c>
      <c r="G379" s="822" t="s">
        <v>3127</v>
      </c>
      <c r="H379" s="822" t="s">
        <v>329</v>
      </c>
      <c r="I379" s="822" t="s">
        <v>3128</v>
      </c>
      <c r="J379" s="822" t="s">
        <v>3129</v>
      </c>
      <c r="K379" s="822" t="s">
        <v>3130</v>
      </c>
      <c r="L379" s="825">
        <v>449.99</v>
      </c>
      <c r="M379" s="825">
        <v>1349.97</v>
      </c>
      <c r="N379" s="822">
        <v>3</v>
      </c>
      <c r="O379" s="826">
        <v>1</v>
      </c>
      <c r="P379" s="825">
        <v>1349.97</v>
      </c>
      <c r="Q379" s="827">
        <v>1</v>
      </c>
      <c r="R379" s="822">
        <v>3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7</v>
      </c>
      <c r="B380" s="822" t="s">
        <v>2342</v>
      </c>
      <c r="C380" s="822" t="s">
        <v>2346</v>
      </c>
      <c r="D380" s="823" t="s">
        <v>3941</v>
      </c>
      <c r="E380" s="824" t="s">
        <v>2425</v>
      </c>
      <c r="F380" s="822" t="s">
        <v>2343</v>
      </c>
      <c r="G380" s="822" t="s">
        <v>3131</v>
      </c>
      <c r="H380" s="822" t="s">
        <v>329</v>
      </c>
      <c r="I380" s="822" t="s">
        <v>3132</v>
      </c>
      <c r="J380" s="822" t="s">
        <v>3133</v>
      </c>
      <c r="K380" s="822" t="s">
        <v>3134</v>
      </c>
      <c r="L380" s="825">
        <v>0</v>
      </c>
      <c r="M380" s="825">
        <v>0</v>
      </c>
      <c r="N380" s="822">
        <v>1</v>
      </c>
      <c r="O380" s="826">
        <v>0.5</v>
      </c>
      <c r="P380" s="825">
        <v>0</v>
      </c>
      <c r="Q380" s="827"/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7</v>
      </c>
      <c r="B381" s="822" t="s">
        <v>2342</v>
      </c>
      <c r="C381" s="822" t="s">
        <v>2346</v>
      </c>
      <c r="D381" s="823" t="s">
        <v>3941</v>
      </c>
      <c r="E381" s="824" t="s">
        <v>2425</v>
      </c>
      <c r="F381" s="822" t="s">
        <v>2343</v>
      </c>
      <c r="G381" s="822" t="s">
        <v>2775</v>
      </c>
      <c r="H381" s="822" t="s">
        <v>329</v>
      </c>
      <c r="I381" s="822" t="s">
        <v>2776</v>
      </c>
      <c r="J381" s="822" t="s">
        <v>2777</v>
      </c>
      <c r="K381" s="822" t="s">
        <v>2778</v>
      </c>
      <c r="L381" s="825">
        <v>49.04</v>
      </c>
      <c r="M381" s="825">
        <v>49.04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7</v>
      </c>
      <c r="B382" s="822" t="s">
        <v>2342</v>
      </c>
      <c r="C382" s="822" t="s">
        <v>2346</v>
      </c>
      <c r="D382" s="823" t="s">
        <v>3941</v>
      </c>
      <c r="E382" s="824" t="s">
        <v>2425</v>
      </c>
      <c r="F382" s="822" t="s">
        <v>2343</v>
      </c>
      <c r="G382" s="822" t="s">
        <v>3135</v>
      </c>
      <c r="H382" s="822" t="s">
        <v>329</v>
      </c>
      <c r="I382" s="822" t="s">
        <v>3136</v>
      </c>
      <c r="J382" s="822" t="s">
        <v>3137</v>
      </c>
      <c r="K382" s="822" t="s">
        <v>3138</v>
      </c>
      <c r="L382" s="825">
        <v>78.33</v>
      </c>
      <c r="M382" s="825">
        <v>78.33</v>
      </c>
      <c r="N382" s="822">
        <v>1</v>
      </c>
      <c r="O382" s="826">
        <v>0.5</v>
      </c>
      <c r="P382" s="825">
        <v>78.33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7</v>
      </c>
      <c r="B383" s="822" t="s">
        <v>2342</v>
      </c>
      <c r="C383" s="822" t="s">
        <v>2346</v>
      </c>
      <c r="D383" s="823" t="s">
        <v>3941</v>
      </c>
      <c r="E383" s="824" t="s">
        <v>2425</v>
      </c>
      <c r="F383" s="822" t="s">
        <v>2343</v>
      </c>
      <c r="G383" s="822" t="s">
        <v>2658</v>
      </c>
      <c r="H383" s="822" t="s">
        <v>329</v>
      </c>
      <c r="I383" s="822" t="s">
        <v>2740</v>
      </c>
      <c r="J383" s="822" t="s">
        <v>2660</v>
      </c>
      <c r="K383" s="822" t="s">
        <v>2661</v>
      </c>
      <c r="L383" s="825">
        <v>87.98</v>
      </c>
      <c r="M383" s="825">
        <v>87.98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7</v>
      </c>
      <c r="B384" s="822" t="s">
        <v>2342</v>
      </c>
      <c r="C384" s="822" t="s">
        <v>2346</v>
      </c>
      <c r="D384" s="823" t="s">
        <v>3941</v>
      </c>
      <c r="E384" s="824" t="s">
        <v>2425</v>
      </c>
      <c r="F384" s="822" t="s">
        <v>2343</v>
      </c>
      <c r="G384" s="822" t="s">
        <v>2534</v>
      </c>
      <c r="H384" s="822" t="s">
        <v>656</v>
      </c>
      <c r="I384" s="822" t="s">
        <v>2535</v>
      </c>
      <c r="J384" s="822" t="s">
        <v>1302</v>
      </c>
      <c r="K384" s="822" t="s">
        <v>2536</v>
      </c>
      <c r="L384" s="825">
        <v>206.78</v>
      </c>
      <c r="M384" s="825">
        <v>206.78</v>
      </c>
      <c r="N384" s="822">
        <v>1</v>
      </c>
      <c r="O384" s="826">
        <v>1</v>
      </c>
      <c r="P384" s="825">
        <v>206.78</v>
      </c>
      <c r="Q384" s="827">
        <v>1</v>
      </c>
      <c r="R384" s="822">
        <v>1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7</v>
      </c>
      <c r="B385" s="822" t="s">
        <v>2342</v>
      </c>
      <c r="C385" s="822" t="s">
        <v>2346</v>
      </c>
      <c r="D385" s="823" t="s">
        <v>3941</v>
      </c>
      <c r="E385" s="824" t="s">
        <v>2425</v>
      </c>
      <c r="F385" s="822" t="s">
        <v>2343</v>
      </c>
      <c r="G385" s="822" t="s">
        <v>2741</v>
      </c>
      <c r="H385" s="822" t="s">
        <v>329</v>
      </c>
      <c r="I385" s="822" t="s">
        <v>3139</v>
      </c>
      <c r="J385" s="822" t="s">
        <v>3140</v>
      </c>
      <c r="K385" s="822" t="s">
        <v>3141</v>
      </c>
      <c r="L385" s="825">
        <v>79.489999999999995</v>
      </c>
      <c r="M385" s="825">
        <v>158.97999999999999</v>
      </c>
      <c r="N385" s="822">
        <v>2</v>
      </c>
      <c r="O385" s="826">
        <v>1</v>
      </c>
      <c r="P385" s="825">
        <v>158.97999999999999</v>
      </c>
      <c r="Q385" s="827">
        <v>1</v>
      </c>
      <c r="R385" s="822">
        <v>2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7</v>
      </c>
      <c r="B386" s="822" t="s">
        <v>2342</v>
      </c>
      <c r="C386" s="822" t="s">
        <v>2346</v>
      </c>
      <c r="D386" s="823" t="s">
        <v>3941</v>
      </c>
      <c r="E386" s="824" t="s">
        <v>2425</v>
      </c>
      <c r="F386" s="822" t="s">
        <v>2343</v>
      </c>
      <c r="G386" s="822" t="s">
        <v>2975</v>
      </c>
      <c r="H386" s="822" t="s">
        <v>329</v>
      </c>
      <c r="I386" s="822" t="s">
        <v>2978</v>
      </c>
      <c r="J386" s="822" t="s">
        <v>1729</v>
      </c>
      <c r="K386" s="822" t="s">
        <v>2979</v>
      </c>
      <c r="L386" s="825">
        <v>61.97</v>
      </c>
      <c r="M386" s="825">
        <v>61.97</v>
      </c>
      <c r="N386" s="822">
        <v>1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7</v>
      </c>
      <c r="B387" s="822" t="s">
        <v>2342</v>
      </c>
      <c r="C387" s="822" t="s">
        <v>2346</v>
      </c>
      <c r="D387" s="823" t="s">
        <v>3941</v>
      </c>
      <c r="E387" s="824" t="s">
        <v>2425</v>
      </c>
      <c r="F387" s="822" t="s">
        <v>2343</v>
      </c>
      <c r="G387" s="822" t="s">
        <v>2975</v>
      </c>
      <c r="H387" s="822" t="s">
        <v>329</v>
      </c>
      <c r="I387" s="822" t="s">
        <v>2980</v>
      </c>
      <c r="J387" s="822" t="s">
        <v>1729</v>
      </c>
      <c r="K387" s="822" t="s">
        <v>2977</v>
      </c>
      <c r="L387" s="825">
        <v>61.97</v>
      </c>
      <c r="M387" s="825">
        <v>61.97</v>
      </c>
      <c r="N387" s="822">
        <v>1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7</v>
      </c>
      <c r="B388" s="822" t="s">
        <v>2342</v>
      </c>
      <c r="C388" s="822" t="s">
        <v>2346</v>
      </c>
      <c r="D388" s="823" t="s">
        <v>3941</v>
      </c>
      <c r="E388" s="824" t="s">
        <v>2425</v>
      </c>
      <c r="F388" s="822" t="s">
        <v>2343</v>
      </c>
      <c r="G388" s="822" t="s">
        <v>2681</v>
      </c>
      <c r="H388" s="822" t="s">
        <v>329</v>
      </c>
      <c r="I388" s="822" t="s">
        <v>2682</v>
      </c>
      <c r="J388" s="822" t="s">
        <v>1182</v>
      </c>
      <c r="K388" s="822" t="s">
        <v>1183</v>
      </c>
      <c r="L388" s="825">
        <v>121.92</v>
      </c>
      <c r="M388" s="825">
        <v>2072.64</v>
      </c>
      <c r="N388" s="822">
        <v>17</v>
      </c>
      <c r="O388" s="826">
        <v>4</v>
      </c>
      <c r="P388" s="825">
        <v>975.36</v>
      </c>
      <c r="Q388" s="827">
        <v>0.4705882352941177</v>
      </c>
      <c r="R388" s="822">
        <v>8</v>
      </c>
      <c r="S388" s="827">
        <v>0.47058823529411764</v>
      </c>
      <c r="T388" s="826">
        <v>2</v>
      </c>
      <c r="U388" s="828">
        <v>0.5</v>
      </c>
    </row>
    <row r="389" spans="1:21" ht="14.45" customHeight="1" x14ac:dyDescent="0.2">
      <c r="A389" s="821">
        <v>7</v>
      </c>
      <c r="B389" s="822" t="s">
        <v>2342</v>
      </c>
      <c r="C389" s="822" t="s">
        <v>2346</v>
      </c>
      <c r="D389" s="823" t="s">
        <v>3941</v>
      </c>
      <c r="E389" s="824" t="s">
        <v>2425</v>
      </c>
      <c r="F389" s="822" t="s">
        <v>2344</v>
      </c>
      <c r="G389" s="822" t="s">
        <v>2706</v>
      </c>
      <c r="H389" s="822" t="s">
        <v>329</v>
      </c>
      <c r="I389" s="822" t="s">
        <v>3142</v>
      </c>
      <c r="J389" s="822" t="s">
        <v>2708</v>
      </c>
      <c r="K389" s="822"/>
      <c r="L389" s="825">
        <v>0</v>
      </c>
      <c r="M389" s="825">
        <v>0</v>
      </c>
      <c r="N389" s="822">
        <v>1</v>
      </c>
      <c r="O389" s="826">
        <v>1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7</v>
      </c>
      <c r="B390" s="822" t="s">
        <v>2342</v>
      </c>
      <c r="C390" s="822" t="s">
        <v>2346</v>
      </c>
      <c r="D390" s="823" t="s">
        <v>3941</v>
      </c>
      <c r="E390" s="824" t="s">
        <v>2411</v>
      </c>
      <c r="F390" s="822" t="s">
        <v>2343</v>
      </c>
      <c r="G390" s="822" t="s">
        <v>3143</v>
      </c>
      <c r="H390" s="822" t="s">
        <v>329</v>
      </c>
      <c r="I390" s="822" t="s">
        <v>3144</v>
      </c>
      <c r="J390" s="822" t="s">
        <v>3145</v>
      </c>
      <c r="K390" s="822" t="s">
        <v>3146</v>
      </c>
      <c r="L390" s="825">
        <v>0</v>
      </c>
      <c r="M390" s="825">
        <v>0</v>
      </c>
      <c r="N390" s="822">
        <v>1</v>
      </c>
      <c r="O390" s="826">
        <v>1</v>
      </c>
      <c r="P390" s="825"/>
      <c r="Q390" s="827"/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7</v>
      </c>
      <c r="B391" s="822" t="s">
        <v>2342</v>
      </c>
      <c r="C391" s="822" t="s">
        <v>2346</v>
      </c>
      <c r="D391" s="823" t="s">
        <v>3941</v>
      </c>
      <c r="E391" s="824" t="s">
        <v>2411</v>
      </c>
      <c r="F391" s="822" t="s">
        <v>2343</v>
      </c>
      <c r="G391" s="822" t="s">
        <v>2595</v>
      </c>
      <c r="H391" s="822" t="s">
        <v>656</v>
      </c>
      <c r="I391" s="822" t="s">
        <v>3147</v>
      </c>
      <c r="J391" s="822" t="s">
        <v>857</v>
      </c>
      <c r="K391" s="822" t="s">
        <v>858</v>
      </c>
      <c r="L391" s="825">
        <v>264</v>
      </c>
      <c r="M391" s="825">
        <v>264</v>
      </c>
      <c r="N391" s="822">
        <v>1</v>
      </c>
      <c r="O391" s="826">
        <v>1</v>
      </c>
      <c r="P391" s="825">
        <v>264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7</v>
      </c>
      <c r="B392" s="822" t="s">
        <v>2342</v>
      </c>
      <c r="C392" s="822" t="s">
        <v>2346</v>
      </c>
      <c r="D392" s="823" t="s">
        <v>3941</v>
      </c>
      <c r="E392" s="824" t="s">
        <v>2411</v>
      </c>
      <c r="F392" s="822" t="s">
        <v>2343</v>
      </c>
      <c r="G392" s="822" t="s">
        <v>2775</v>
      </c>
      <c r="H392" s="822" t="s">
        <v>329</v>
      </c>
      <c r="I392" s="822" t="s">
        <v>2776</v>
      </c>
      <c r="J392" s="822" t="s">
        <v>2777</v>
      </c>
      <c r="K392" s="822" t="s">
        <v>2778</v>
      </c>
      <c r="L392" s="825">
        <v>49.04</v>
      </c>
      <c r="M392" s="825">
        <v>49.04</v>
      </c>
      <c r="N392" s="822">
        <v>1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7</v>
      </c>
      <c r="B393" s="822" t="s">
        <v>2342</v>
      </c>
      <c r="C393" s="822" t="s">
        <v>2346</v>
      </c>
      <c r="D393" s="823" t="s">
        <v>3941</v>
      </c>
      <c r="E393" s="824" t="s">
        <v>2411</v>
      </c>
      <c r="F393" s="822" t="s">
        <v>2343</v>
      </c>
      <c r="G393" s="822" t="s">
        <v>2516</v>
      </c>
      <c r="H393" s="822" t="s">
        <v>329</v>
      </c>
      <c r="I393" s="822" t="s">
        <v>2517</v>
      </c>
      <c r="J393" s="822" t="s">
        <v>2518</v>
      </c>
      <c r="K393" s="822" t="s">
        <v>2519</v>
      </c>
      <c r="L393" s="825">
        <v>78.48</v>
      </c>
      <c r="M393" s="825">
        <v>78.48</v>
      </c>
      <c r="N393" s="822">
        <v>1</v>
      </c>
      <c r="O393" s="826">
        <v>0.5</v>
      </c>
      <c r="P393" s="825">
        <v>78.48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7</v>
      </c>
      <c r="B394" s="822" t="s">
        <v>2342</v>
      </c>
      <c r="C394" s="822" t="s">
        <v>2346</v>
      </c>
      <c r="D394" s="823" t="s">
        <v>3941</v>
      </c>
      <c r="E394" s="824" t="s">
        <v>2411</v>
      </c>
      <c r="F394" s="822" t="s">
        <v>2343</v>
      </c>
      <c r="G394" s="822" t="s">
        <v>2789</v>
      </c>
      <c r="H394" s="822" t="s">
        <v>329</v>
      </c>
      <c r="I394" s="822" t="s">
        <v>3001</v>
      </c>
      <c r="J394" s="822" t="s">
        <v>765</v>
      </c>
      <c r="K394" s="822" t="s">
        <v>3002</v>
      </c>
      <c r="L394" s="825">
        <v>35.25</v>
      </c>
      <c r="M394" s="825">
        <v>35.25</v>
      </c>
      <c r="N394" s="822">
        <v>1</v>
      </c>
      <c r="O394" s="826">
        <v>0.5</v>
      </c>
      <c r="P394" s="825">
        <v>35.25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7</v>
      </c>
      <c r="B395" s="822" t="s">
        <v>2342</v>
      </c>
      <c r="C395" s="822" t="s">
        <v>2346</v>
      </c>
      <c r="D395" s="823" t="s">
        <v>3941</v>
      </c>
      <c r="E395" s="824" t="s">
        <v>2411</v>
      </c>
      <c r="F395" s="822" t="s">
        <v>2343</v>
      </c>
      <c r="G395" s="822" t="s">
        <v>2579</v>
      </c>
      <c r="H395" s="822" t="s">
        <v>656</v>
      </c>
      <c r="I395" s="822" t="s">
        <v>2580</v>
      </c>
      <c r="J395" s="822" t="s">
        <v>659</v>
      </c>
      <c r="K395" s="822" t="s">
        <v>2581</v>
      </c>
      <c r="L395" s="825">
        <v>0</v>
      </c>
      <c r="M395" s="825">
        <v>0</v>
      </c>
      <c r="N395" s="822">
        <v>1</v>
      </c>
      <c r="O395" s="826">
        <v>1</v>
      </c>
      <c r="P395" s="825"/>
      <c r="Q395" s="827"/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7</v>
      </c>
      <c r="B396" s="822" t="s">
        <v>2342</v>
      </c>
      <c r="C396" s="822" t="s">
        <v>2346</v>
      </c>
      <c r="D396" s="823" t="s">
        <v>3941</v>
      </c>
      <c r="E396" s="824" t="s">
        <v>2411</v>
      </c>
      <c r="F396" s="822" t="s">
        <v>2343</v>
      </c>
      <c r="G396" s="822" t="s">
        <v>3148</v>
      </c>
      <c r="H396" s="822" t="s">
        <v>329</v>
      </c>
      <c r="I396" s="822" t="s">
        <v>3149</v>
      </c>
      <c r="J396" s="822" t="s">
        <v>3150</v>
      </c>
      <c r="K396" s="822" t="s">
        <v>3151</v>
      </c>
      <c r="L396" s="825">
        <v>239.79</v>
      </c>
      <c r="M396" s="825">
        <v>239.79</v>
      </c>
      <c r="N396" s="822">
        <v>1</v>
      </c>
      <c r="O396" s="826">
        <v>0.5</v>
      </c>
      <c r="P396" s="825">
        <v>239.79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7</v>
      </c>
      <c r="B397" s="822" t="s">
        <v>2342</v>
      </c>
      <c r="C397" s="822" t="s">
        <v>2346</v>
      </c>
      <c r="D397" s="823" t="s">
        <v>3941</v>
      </c>
      <c r="E397" s="824" t="s">
        <v>2411</v>
      </c>
      <c r="F397" s="822" t="s">
        <v>2343</v>
      </c>
      <c r="G397" s="822" t="s">
        <v>2745</v>
      </c>
      <c r="H397" s="822" t="s">
        <v>656</v>
      </c>
      <c r="I397" s="822" t="s">
        <v>2981</v>
      </c>
      <c r="J397" s="822" t="s">
        <v>2747</v>
      </c>
      <c r="K397" s="822" t="s">
        <v>2982</v>
      </c>
      <c r="L397" s="825">
        <v>154.36000000000001</v>
      </c>
      <c r="M397" s="825">
        <v>308.72000000000003</v>
      </c>
      <c r="N397" s="822">
        <v>2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7</v>
      </c>
      <c r="B398" s="822" t="s">
        <v>2342</v>
      </c>
      <c r="C398" s="822" t="s">
        <v>2346</v>
      </c>
      <c r="D398" s="823" t="s">
        <v>3941</v>
      </c>
      <c r="E398" s="824" t="s">
        <v>2411</v>
      </c>
      <c r="F398" s="822" t="s">
        <v>2343</v>
      </c>
      <c r="G398" s="822" t="s">
        <v>2745</v>
      </c>
      <c r="H398" s="822" t="s">
        <v>329</v>
      </c>
      <c r="I398" s="822" t="s">
        <v>2746</v>
      </c>
      <c r="J398" s="822" t="s">
        <v>2747</v>
      </c>
      <c r="K398" s="822" t="s">
        <v>2748</v>
      </c>
      <c r="L398" s="825">
        <v>225.06</v>
      </c>
      <c r="M398" s="825">
        <v>225.06</v>
      </c>
      <c r="N398" s="822">
        <v>1</v>
      </c>
      <c r="O398" s="826">
        <v>0.5</v>
      </c>
      <c r="P398" s="825">
        <v>225.06</v>
      </c>
      <c r="Q398" s="827">
        <v>1</v>
      </c>
      <c r="R398" s="822">
        <v>1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7</v>
      </c>
      <c r="B399" s="822" t="s">
        <v>2342</v>
      </c>
      <c r="C399" s="822" t="s">
        <v>2346</v>
      </c>
      <c r="D399" s="823" t="s">
        <v>3941</v>
      </c>
      <c r="E399" s="824" t="s">
        <v>2411</v>
      </c>
      <c r="F399" s="822" t="s">
        <v>2343</v>
      </c>
      <c r="G399" s="822" t="s">
        <v>2681</v>
      </c>
      <c r="H399" s="822" t="s">
        <v>329</v>
      </c>
      <c r="I399" s="822" t="s">
        <v>2682</v>
      </c>
      <c r="J399" s="822" t="s">
        <v>1182</v>
      </c>
      <c r="K399" s="822" t="s">
        <v>1183</v>
      </c>
      <c r="L399" s="825">
        <v>121.92</v>
      </c>
      <c r="M399" s="825">
        <v>365.76</v>
      </c>
      <c r="N399" s="822">
        <v>3</v>
      </c>
      <c r="O399" s="826">
        <v>1.5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7</v>
      </c>
      <c r="B400" s="822" t="s">
        <v>2342</v>
      </c>
      <c r="C400" s="822" t="s">
        <v>2346</v>
      </c>
      <c r="D400" s="823" t="s">
        <v>3941</v>
      </c>
      <c r="E400" s="824" t="s">
        <v>2406</v>
      </c>
      <c r="F400" s="822" t="s">
        <v>2343</v>
      </c>
      <c r="G400" s="822" t="s">
        <v>2718</v>
      </c>
      <c r="H400" s="822" t="s">
        <v>329</v>
      </c>
      <c r="I400" s="822" t="s">
        <v>2949</v>
      </c>
      <c r="J400" s="822" t="s">
        <v>2950</v>
      </c>
      <c r="K400" s="822" t="s">
        <v>1361</v>
      </c>
      <c r="L400" s="825">
        <v>35.25</v>
      </c>
      <c r="M400" s="825">
        <v>35.25</v>
      </c>
      <c r="N400" s="822">
        <v>1</v>
      </c>
      <c r="O400" s="826">
        <v>0.5</v>
      </c>
      <c r="P400" s="825">
        <v>35.25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7</v>
      </c>
      <c r="B401" s="822" t="s">
        <v>2342</v>
      </c>
      <c r="C401" s="822" t="s">
        <v>2346</v>
      </c>
      <c r="D401" s="823" t="s">
        <v>3941</v>
      </c>
      <c r="E401" s="824" t="s">
        <v>2406</v>
      </c>
      <c r="F401" s="822" t="s">
        <v>2343</v>
      </c>
      <c r="G401" s="822" t="s">
        <v>2990</v>
      </c>
      <c r="H401" s="822" t="s">
        <v>329</v>
      </c>
      <c r="I401" s="822" t="s">
        <v>2991</v>
      </c>
      <c r="J401" s="822" t="s">
        <v>2992</v>
      </c>
      <c r="K401" s="822" t="s">
        <v>2993</v>
      </c>
      <c r="L401" s="825">
        <v>0</v>
      </c>
      <c r="M401" s="825">
        <v>0</v>
      </c>
      <c r="N401" s="822">
        <v>1</v>
      </c>
      <c r="O401" s="826">
        <v>1</v>
      </c>
      <c r="P401" s="825">
        <v>0</v>
      </c>
      <c r="Q401" s="827"/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7</v>
      </c>
      <c r="B402" s="822" t="s">
        <v>2342</v>
      </c>
      <c r="C402" s="822" t="s">
        <v>2346</v>
      </c>
      <c r="D402" s="823" t="s">
        <v>3941</v>
      </c>
      <c r="E402" s="824" t="s">
        <v>2406</v>
      </c>
      <c r="F402" s="822" t="s">
        <v>2343</v>
      </c>
      <c r="G402" s="822" t="s">
        <v>2605</v>
      </c>
      <c r="H402" s="822" t="s">
        <v>329</v>
      </c>
      <c r="I402" s="822" t="s">
        <v>2842</v>
      </c>
      <c r="J402" s="822" t="s">
        <v>1117</v>
      </c>
      <c r="K402" s="822" t="s">
        <v>2843</v>
      </c>
      <c r="L402" s="825">
        <v>59.33</v>
      </c>
      <c r="M402" s="825">
        <v>59.33</v>
      </c>
      <c r="N402" s="822">
        <v>1</v>
      </c>
      <c r="O402" s="826">
        <v>1</v>
      </c>
      <c r="P402" s="825">
        <v>59.33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7</v>
      </c>
      <c r="B403" s="822" t="s">
        <v>2342</v>
      </c>
      <c r="C403" s="822" t="s">
        <v>2346</v>
      </c>
      <c r="D403" s="823" t="s">
        <v>3941</v>
      </c>
      <c r="E403" s="824" t="s">
        <v>2406</v>
      </c>
      <c r="F403" s="822" t="s">
        <v>2343</v>
      </c>
      <c r="G403" s="822" t="s">
        <v>2516</v>
      </c>
      <c r="H403" s="822" t="s">
        <v>329</v>
      </c>
      <c r="I403" s="822" t="s">
        <v>2517</v>
      </c>
      <c r="J403" s="822" t="s">
        <v>2518</v>
      </c>
      <c r="K403" s="822" t="s">
        <v>2519</v>
      </c>
      <c r="L403" s="825">
        <v>78.48</v>
      </c>
      <c r="M403" s="825">
        <v>78.48</v>
      </c>
      <c r="N403" s="822">
        <v>1</v>
      </c>
      <c r="O403" s="826">
        <v>1</v>
      </c>
      <c r="P403" s="825">
        <v>78.48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7</v>
      </c>
      <c r="B404" s="822" t="s">
        <v>2342</v>
      </c>
      <c r="C404" s="822" t="s">
        <v>2346</v>
      </c>
      <c r="D404" s="823" t="s">
        <v>3941</v>
      </c>
      <c r="E404" s="824" t="s">
        <v>2406</v>
      </c>
      <c r="F404" s="822" t="s">
        <v>2343</v>
      </c>
      <c r="G404" s="822" t="s">
        <v>2789</v>
      </c>
      <c r="H404" s="822" t="s">
        <v>329</v>
      </c>
      <c r="I404" s="822" t="s">
        <v>3001</v>
      </c>
      <c r="J404" s="822" t="s">
        <v>765</v>
      </c>
      <c r="K404" s="822" t="s">
        <v>3002</v>
      </c>
      <c r="L404" s="825">
        <v>35.25</v>
      </c>
      <c r="M404" s="825">
        <v>35.25</v>
      </c>
      <c r="N404" s="822">
        <v>1</v>
      </c>
      <c r="O404" s="826">
        <v>0.5</v>
      </c>
      <c r="P404" s="825">
        <v>35.25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7</v>
      </c>
      <c r="B405" s="822" t="s">
        <v>2342</v>
      </c>
      <c r="C405" s="822" t="s">
        <v>2346</v>
      </c>
      <c r="D405" s="823" t="s">
        <v>3941</v>
      </c>
      <c r="E405" s="824" t="s">
        <v>2406</v>
      </c>
      <c r="F405" s="822" t="s">
        <v>2343</v>
      </c>
      <c r="G405" s="822" t="s">
        <v>2579</v>
      </c>
      <c r="H405" s="822" t="s">
        <v>656</v>
      </c>
      <c r="I405" s="822" t="s">
        <v>2580</v>
      </c>
      <c r="J405" s="822" t="s">
        <v>659</v>
      </c>
      <c r="K405" s="822" t="s">
        <v>2581</v>
      </c>
      <c r="L405" s="825">
        <v>0</v>
      </c>
      <c r="M405" s="825">
        <v>0</v>
      </c>
      <c r="N405" s="822">
        <v>1</v>
      </c>
      <c r="O405" s="826">
        <v>1</v>
      </c>
      <c r="P405" s="825">
        <v>0</v>
      </c>
      <c r="Q405" s="827"/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7</v>
      </c>
      <c r="B406" s="822" t="s">
        <v>2342</v>
      </c>
      <c r="C406" s="822" t="s">
        <v>2346</v>
      </c>
      <c r="D406" s="823" t="s">
        <v>3941</v>
      </c>
      <c r="E406" s="824" t="s">
        <v>2424</v>
      </c>
      <c r="F406" s="822" t="s">
        <v>2343</v>
      </c>
      <c r="G406" s="822" t="s">
        <v>3152</v>
      </c>
      <c r="H406" s="822" t="s">
        <v>329</v>
      </c>
      <c r="I406" s="822" t="s">
        <v>3153</v>
      </c>
      <c r="J406" s="822" t="s">
        <v>3154</v>
      </c>
      <c r="K406" s="822" t="s">
        <v>3155</v>
      </c>
      <c r="L406" s="825">
        <v>0</v>
      </c>
      <c r="M406" s="825">
        <v>0</v>
      </c>
      <c r="N406" s="822">
        <v>1</v>
      </c>
      <c r="O406" s="826">
        <v>1</v>
      </c>
      <c r="P406" s="825"/>
      <c r="Q406" s="827"/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7</v>
      </c>
      <c r="B407" s="822" t="s">
        <v>2342</v>
      </c>
      <c r="C407" s="822" t="s">
        <v>2346</v>
      </c>
      <c r="D407" s="823" t="s">
        <v>3941</v>
      </c>
      <c r="E407" s="824" t="s">
        <v>2407</v>
      </c>
      <c r="F407" s="822" t="s">
        <v>2343</v>
      </c>
      <c r="G407" s="822" t="s">
        <v>2931</v>
      </c>
      <c r="H407" s="822" t="s">
        <v>329</v>
      </c>
      <c r="I407" s="822" t="s">
        <v>2935</v>
      </c>
      <c r="J407" s="822" t="s">
        <v>2933</v>
      </c>
      <c r="K407" s="822" t="s">
        <v>1324</v>
      </c>
      <c r="L407" s="825">
        <v>70.48</v>
      </c>
      <c r="M407" s="825">
        <v>70.48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7</v>
      </c>
      <c r="B408" s="822" t="s">
        <v>2342</v>
      </c>
      <c r="C408" s="822" t="s">
        <v>2346</v>
      </c>
      <c r="D408" s="823" t="s">
        <v>3941</v>
      </c>
      <c r="E408" s="824" t="s">
        <v>2407</v>
      </c>
      <c r="F408" s="822" t="s">
        <v>2343</v>
      </c>
      <c r="G408" s="822" t="s">
        <v>2438</v>
      </c>
      <c r="H408" s="822" t="s">
        <v>656</v>
      </c>
      <c r="I408" s="822" t="s">
        <v>2439</v>
      </c>
      <c r="J408" s="822" t="s">
        <v>2440</v>
      </c>
      <c r="K408" s="822" t="s">
        <v>2441</v>
      </c>
      <c r="L408" s="825">
        <v>505.86</v>
      </c>
      <c r="M408" s="825">
        <v>9105.48</v>
      </c>
      <c r="N408" s="822">
        <v>18</v>
      </c>
      <c r="O408" s="826">
        <v>3</v>
      </c>
      <c r="P408" s="825">
        <v>6070.32</v>
      </c>
      <c r="Q408" s="827">
        <v>0.66666666666666663</v>
      </c>
      <c r="R408" s="822">
        <v>12</v>
      </c>
      <c r="S408" s="827">
        <v>0.66666666666666663</v>
      </c>
      <c r="T408" s="826">
        <v>2</v>
      </c>
      <c r="U408" s="828">
        <v>0.66666666666666663</v>
      </c>
    </row>
    <row r="409" spans="1:21" ht="14.45" customHeight="1" x14ac:dyDescent="0.2">
      <c r="A409" s="821">
        <v>7</v>
      </c>
      <c r="B409" s="822" t="s">
        <v>2342</v>
      </c>
      <c r="C409" s="822" t="s">
        <v>2346</v>
      </c>
      <c r="D409" s="823" t="s">
        <v>3941</v>
      </c>
      <c r="E409" s="824" t="s">
        <v>2407</v>
      </c>
      <c r="F409" s="822" t="s">
        <v>2343</v>
      </c>
      <c r="G409" s="822" t="s">
        <v>2438</v>
      </c>
      <c r="H409" s="822" t="s">
        <v>656</v>
      </c>
      <c r="I409" s="822" t="s">
        <v>2683</v>
      </c>
      <c r="J409" s="822" t="s">
        <v>2440</v>
      </c>
      <c r="K409" s="822" t="s">
        <v>2684</v>
      </c>
      <c r="L409" s="825">
        <v>1011.73</v>
      </c>
      <c r="M409" s="825">
        <v>12140.76</v>
      </c>
      <c r="N409" s="822">
        <v>12</v>
      </c>
      <c r="O409" s="826">
        <v>2</v>
      </c>
      <c r="P409" s="825">
        <v>12140.76</v>
      </c>
      <c r="Q409" s="827">
        <v>1</v>
      </c>
      <c r="R409" s="822">
        <v>12</v>
      </c>
      <c r="S409" s="827">
        <v>1</v>
      </c>
      <c r="T409" s="826">
        <v>2</v>
      </c>
      <c r="U409" s="828">
        <v>1</v>
      </c>
    </row>
    <row r="410" spans="1:21" ht="14.45" customHeight="1" x14ac:dyDescent="0.2">
      <c r="A410" s="821">
        <v>7</v>
      </c>
      <c r="B410" s="822" t="s">
        <v>2342</v>
      </c>
      <c r="C410" s="822" t="s">
        <v>2346</v>
      </c>
      <c r="D410" s="823" t="s">
        <v>3941</v>
      </c>
      <c r="E410" s="824" t="s">
        <v>2407</v>
      </c>
      <c r="F410" s="822" t="s">
        <v>2343</v>
      </c>
      <c r="G410" s="822" t="s">
        <v>2454</v>
      </c>
      <c r="H410" s="822" t="s">
        <v>656</v>
      </c>
      <c r="I410" s="822" t="s">
        <v>2194</v>
      </c>
      <c r="J410" s="822" t="s">
        <v>2195</v>
      </c>
      <c r="K410" s="822" t="s">
        <v>2196</v>
      </c>
      <c r="L410" s="825">
        <v>975.59</v>
      </c>
      <c r="M410" s="825">
        <v>5853.54</v>
      </c>
      <c r="N410" s="822">
        <v>6</v>
      </c>
      <c r="O410" s="826">
        <v>1</v>
      </c>
      <c r="P410" s="825">
        <v>5853.54</v>
      </c>
      <c r="Q410" s="827">
        <v>1</v>
      </c>
      <c r="R410" s="822">
        <v>6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7</v>
      </c>
      <c r="B411" s="822" t="s">
        <v>2342</v>
      </c>
      <c r="C411" s="822" t="s">
        <v>2346</v>
      </c>
      <c r="D411" s="823" t="s">
        <v>3941</v>
      </c>
      <c r="E411" s="824" t="s">
        <v>2407</v>
      </c>
      <c r="F411" s="822" t="s">
        <v>2343</v>
      </c>
      <c r="G411" s="822" t="s">
        <v>2454</v>
      </c>
      <c r="H411" s="822" t="s">
        <v>656</v>
      </c>
      <c r="I411" s="822" t="s">
        <v>2561</v>
      </c>
      <c r="J411" s="822" t="s">
        <v>2195</v>
      </c>
      <c r="K411" s="822" t="s">
        <v>2562</v>
      </c>
      <c r="L411" s="825">
        <v>325.2</v>
      </c>
      <c r="M411" s="825">
        <v>1951.1999999999998</v>
      </c>
      <c r="N411" s="822">
        <v>6</v>
      </c>
      <c r="O411" s="826">
        <v>1</v>
      </c>
      <c r="P411" s="825">
        <v>1951.1999999999998</v>
      </c>
      <c r="Q411" s="827">
        <v>1</v>
      </c>
      <c r="R411" s="822">
        <v>6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7</v>
      </c>
      <c r="B412" s="822" t="s">
        <v>2342</v>
      </c>
      <c r="C412" s="822" t="s">
        <v>2346</v>
      </c>
      <c r="D412" s="823" t="s">
        <v>3941</v>
      </c>
      <c r="E412" s="824" t="s">
        <v>2407</v>
      </c>
      <c r="F412" s="822" t="s">
        <v>2343</v>
      </c>
      <c r="G412" s="822" t="s">
        <v>2454</v>
      </c>
      <c r="H412" s="822" t="s">
        <v>656</v>
      </c>
      <c r="I412" s="822" t="s">
        <v>2694</v>
      </c>
      <c r="J412" s="822" t="s">
        <v>2456</v>
      </c>
      <c r="K412" s="822" t="s">
        <v>2689</v>
      </c>
      <c r="L412" s="825">
        <v>325.2</v>
      </c>
      <c r="M412" s="825">
        <v>7804.7999999999993</v>
      </c>
      <c r="N412" s="822">
        <v>24</v>
      </c>
      <c r="O412" s="826">
        <v>4</v>
      </c>
      <c r="P412" s="825">
        <v>7804.7999999999993</v>
      </c>
      <c r="Q412" s="827">
        <v>1</v>
      </c>
      <c r="R412" s="822">
        <v>24</v>
      </c>
      <c r="S412" s="827">
        <v>1</v>
      </c>
      <c r="T412" s="826">
        <v>4</v>
      </c>
      <c r="U412" s="828">
        <v>1</v>
      </c>
    </row>
    <row r="413" spans="1:21" ht="14.45" customHeight="1" x14ac:dyDescent="0.2">
      <c r="A413" s="821">
        <v>7</v>
      </c>
      <c r="B413" s="822" t="s">
        <v>2342</v>
      </c>
      <c r="C413" s="822" t="s">
        <v>2346</v>
      </c>
      <c r="D413" s="823" t="s">
        <v>3941</v>
      </c>
      <c r="E413" s="824" t="s">
        <v>2407</v>
      </c>
      <c r="F413" s="822" t="s">
        <v>2343</v>
      </c>
      <c r="G413" s="822" t="s">
        <v>2454</v>
      </c>
      <c r="H413" s="822" t="s">
        <v>656</v>
      </c>
      <c r="I413" s="822" t="s">
        <v>2505</v>
      </c>
      <c r="J413" s="822" t="s">
        <v>2456</v>
      </c>
      <c r="K413" s="822" t="s">
        <v>2506</v>
      </c>
      <c r="L413" s="825">
        <v>162.61000000000001</v>
      </c>
      <c r="M413" s="825">
        <v>1951.3200000000002</v>
      </c>
      <c r="N413" s="822">
        <v>12</v>
      </c>
      <c r="O413" s="826">
        <v>2</v>
      </c>
      <c r="P413" s="825">
        <v>1951.3200000000002</v>
      </c>
      <c r="Q413" s="827">
        <v>1</v>
      </c>
      <c r="R413" s="822">
        <v>12</v>
      </c>
      <c r="S413" s="827">
        <v>1</v>
      </c>
      <c r="T413" s="826">
        <v>2</v>
      </c>
      <c r="U413" s="828">
        <v>1</v>
      </c>
    </row>
    <row r="414" spans="1:21" ht="14.45" customHeight="1" x14ac:dyDescent="0.2">
      <c r="A414" s="821">
        <v>7</v>
      </c>
      <c r="B414" s="822" t="s">
        <v>2342</v>
      </c>
      <c r="C414" s="822" t="s">
        <v>2346</v>
      </c>
      <c r="D414" s="823" t="s">
        <v>3941</v>
      </c>
      <c r="E414" s="824" t="s">
        <v>2407</v>
      </c>
      <c r="F414" s="822" t="s">
        <v>2343</v>
      </c>
      <c r="G414" s="822" t="s">
        <v>2454</v>
      </c>
      <c r="H414" s="822" t="s">
        <v>656</v>
      </c>
      <c r="I414" s="822" t="s">
        <v>2455</v>
      </c>
      <c r="J414" s="822" t="s">
        <v>2456</v>
      </c>
      <c r="K414" s="822" t="s">
        <v>2457</v>
      </c>
      <c r="L414" s="825">
        <v>975.59</v>
      </c>
      <c r="M414" s="825">
        <v>5853.54</v>
      </c>
      <c r="N414" s="822">
        <v>6</v>
      </c>
      <c r="O414" s="826">
        <v>1</v>
      </c>
      <c r="P414" s="825">
        <v>5853.54</v>
      </c>
      <c r="Q414" s="827">
        <v>1</v>
      </c>
      <c r="R414" s="822">
        <v>6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7</v>
      </c>
      <c r="B415" s="822" t="s">
        <v>2342</v>
      </c>
      <c r="C415" s="822" t="s">
        <v>2346</v>
      </c>
      <c r="D415" s="823" t="s">
        <v>3941</v>
      </c>
      <c r="E415" s="824" t="s">
        <v>2407</v>
      </c>
      <c r="F415" s="822" t="s">
        <v>2343</v>
      </c>
      <c r="G415" s="822" t="s">
        <v>2507</v>
      </c>
      <c r="H415" s="822" t="s">
        <v>329</v>
      </c>
      <c r="I415" s="822" t="s">
        <v>3156</v>
      </c>
      <c r="J415" s="822" t="s">
        <v>2509</v>
      </c>
      <c r="K415" s="822" t="s">
        <v>3157</v>
      </c>
      <c r="L415" s="825">
        <v>2863.58</v>
      </c>
      <c r="M415" s="825">
        <v>8590.74</v>
      </c>
      <c r="N415" s="822">
        <v>3</v>
      </c>
      <c r="O415" s="826">
        <v>1</v>
      </c>
      <c r="P415" s="825">
        <v>8590.74</v>
      </c>
      <c r="Q415" s="827">
        <v>1</v>
      </c>
      <c r="R415" s="822">
        <v>3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7</v>
      </c>
      <c r="B416" s="822" t="s">
        <v>2342</v>
      </c>
      <c r="C416" s="822" t="s">
        <v>2346</v>
      </c>
      <c r="D416" s="823" t="s">
        <v>3941</v>
      </c>
      <c r="E416" s="824" t="s">
        <v>2407</v>
      </c>
      <c r="F416" s="822" t="s">
        <v>2343</v>
      </c>
      <c r="G416" s="822" t="s">
        <v>2466</v>
      </c>
      <c r="H416" s="822" t="s">
        <v>329</v>
      </c>
      <c r="I416" s="822" t="s">
        <v>2528</v>
      </c>
      <c r="J416" s="822" t="s">
        <v>2468</v>
      </c>
      <c r="K416" s="822" t="s">
        <v>2529</v>
      </c>
      <c r="L416" s="825">
        <v>2038.93</v>
      </c>
      <c r="M416" s="825">
        <v>10194.65</v>
      </c>
      <c r="N416" s="822">
        <v>5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7</v>
      </c>
      <c r="B417" s="822" t="s">
        <v>2342</v>
      </c>
      <c r="C417" s="822" t="s">
        <v>2346</v>
      </c>
      <c r="D417" s="823" t="s">
        <v>3941</v>
      </c>
      <c r="E417" s="824" t="s">
        <v>2407</v>
      </c>
      <c r="F417" s="822" t="s">
        <v>2343</v>
      </c>
      <c r="G417" s="822" t="s">
        <v>2466</v>
      </c>
      <c r="H417" s="822" t="s">
        <v>656</v>
      </c>
      <c r="I417" s="822" t="s">
        <v>2532</v>
      </c>
      <c r="J417" s="822" t="s">
        <v>2533</v>
      </c>
      <c r="K417" s="822" t="s">
        <v>2471</v>
      </c>
      <c r="L417" s="825">
        <v>355.79</v>
      </c>
      <c r="M417" s="825">
        <v>355.79</v>
      </c>
      <c r="N417" s="822">
        <v>1</v>
      </c>
      <c r="O417" s="826">
        <v>1</v>
      </c>
      <c r="P417" s="825">
        <v>355.79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7</v>
      </c>
      <c r="B418" s="822" t="s">
        <v>2342</v>
      </c>
      <c r="C418" s="822" t="s">
        <v>2346</v>
      </c>
      <c r="D418" s="823" t="s">
        <v>3941</v>
      </c>
      <c r="E418" s="824" t="s">
        <v>2407</v>
      </c>
      <c r="F418" s="822" t="s">
        <v>2343</v>
      </c>
      <c r="G418" s="822" t="s">
        <v>2466</v>
      </c>
      <c r="H418" s="822" t="s">
        <v>656</v>
      </c>
      <c r="I418" s="822" t="s">
        <v>2700</v>
      </c>
      <c r="J418" s="822" t="s">
        <v>2533</v>
      </c>
      <c r="K418" s="822" t="s">
        <v>2469</v>
      </c>
      <c r="L418" s="825">
        <v>552.64</v>
      </c>
      <c r="M418" s="825">
        <v>4421.12</v>
      </c>
      <c r="N418" s="822">
        <v>8</v>
      </c>
      <c r="O418" s="826">
        <v>2</v>
      </c>
      <c r="P418" s="825">
        <v>4421.12</v>
      </c>
      <c r="Q418" s="827">
        <v>1</v>
      </c>
      <c r="R418" s="822">
        <v>8</v>
      </c>
      <c r="S418" s="827">
        <v>1</v>
      </c>
      <c r="T418" s="826">
        <v>2</v>
      </c>
      <c r="U418" s="828">
        <v>1</v>
      </c>
    </row>
    <row r="419" spans="1:21" ht="14.45" customHeight="1" x14ac:dyDescent="0.2">
      <c r="A419" s="821">
        <v>7</v>
      </c>
      <c r="B419" s="822" t="s">
        <v>2342</v>
      </c>
      <c r="C419" s="822" t="s">
        <v>2346</v>
      </c>
      <c r="D419" s="823" t="s">
        <v>3941</v>
      </c>
      <c r="E419" s="824" t="s">
        <v>2407</v>
      </c>
      <c r="F419" s="822" t="s">
        <v>2343</v>
      </c>
      <c r="G419" s="822" t="s">
        <v>2466</v>
      </c>
      <c r="H419" s="822" t="s">
        <v>656</v>
      </c>
      <c r="I419" s="822" t="s">
        <v>2701</v>
      </c>
      <c r="J419" s="822" t="s">
        <v>2533</v>
      </c>
      <c r="K419" s="822" t="s">
        <v>2531</v>
      </c>
      <c r="L419" s="825">
        <v>1019.46</v>
      </c>
      <c r="M419" s="825">
        <v>10194.6</v>
      </c>
      <c r="N419" s="822">
        <v>10</v>
      </c>
      <c r="O419" s="826">
        <v>2</v>
      </c>
      <c r="P419" s="825">
        <v>10194.6</v>
      </c>
      <c r="Q419" s="827">
        <v>1</v>
      </c>
      <c r="R419" s="822">
        <v>10</v>
      </c>
      <c r="S419" s="827">
        <v>1</v>
      </c>
      <c r="T419" s="826">
        <v>2</v>
      </c>
      <c r="U419" s="828">
        <v>1</v>
      </c>
    </row>
    <row r="420" spans="1:21" ht="14.45" customHeight="1" x14ac:dyDescent="0.2">
      <c r="A420" s="821">
        <v>7</v>
      </c>
      <c r="B420" s="822" t="s">
        <v>2342</v>
      </c>
      <c r="C420" s="822" t="s">
        <v>2346</v>
      </c>
      <c r="D420" s="823" t="s">
        <v>3941</v>
      </c>
      <c r="E420" s="824" t="s">
        <v>2407</v>
      </c>
      <c r="F420" s="822" t="s">
        <v>2343</v>
      </c>
      <c r="G420" s="822" t="s">
        <v>2466</v>
      </c>
      <c r="H420" s="822" t="s">
        <v>329</v>
      </c>
      <c r="I420" s="822" t="s">
        <v>2702</v>
      </c>
      <c r="J420" s="822" t="s">
        <v>2703</v>
      </c>
      <c r="K420" s="822" t="s">
        <v>2471</v>
      </c>
      <c r="L420" s="825">
        <v>355.79</v>
      </c>
      <c r="M420" s="825">
        <v>1423.16</v>
      </c>
      <c r="N420" s="822">
        <v>4</v>
      </c>
      <c r="O420" s="826">
        <v>2</v>
      </c>
      <c r="P420" s="825">
        <v>1423.16</v>
      </c>
      <c r="Q420" s="827">
        <v>1</v>
      </c>
      <c r="R420" s="822">
        <v>4</v>
      </c>
      <c r="S420" s="827">
        <v>1</v>
      </c>
      <c r="T420" s="826">
        <v>2</v>
      </c>
      <c r="U420" s="828">
        <v>1</v>
      </c>
    </row>
    <row r="421" spans="1:21" ht="14.45" customHeight="1" x14ac:dyDescent="0.2">
      <c r="A421" s="821">
        <v>7</v>
      </c>
      <c r="B421" s="822" t="s">
        <v>2342</v>
      </c>
      <c r="C421" s="822" t="s">
        <v>2346</v>
      </c>
      <c r="D421" s="823" t="s">
        <v>3941</v>
      </c>
      <c r="E421" s="824" t="s">
        <v>2407</v>
      </c>
      <c r="F421" s="822" t="s">
        <v>2343</v>
      </c>
      <c r="G421" s="822" t="s">
        <v>2537</v>
      </c>
      <c r="H421" s="822" t="s">
        <v>329</v>
      </c>
      <c r="I421" s="822" t="s">
        <v>2820</v>
      </c>
      <c r="J421" s="822" t="s">
        <v>2539</v>
      </c>
      <c r="K421" s="822" t="s">
        <v>2821</v>
      </c>
      <c r="L421" s="825">
        <v>355.79</v>
      </c>
      <c r="M421" s="825">
        <v>1067.3700000000001</v>
      </c>
      <c r="N421" s="822">
        <v>3</v>
      </c>
      <c r="O421" s="826">
        <v>2</v>
      </c>
      <c r="P421" s="825">
        <v>1067.3700000000001</v>
      </c>
      <c r="Q421" s="827">
        <v>1</v>
      </c>
      <c r="R421" s="822">
        <v>3</v>
      </c>
      <c r="S421" s="827">
        <v>1</v>
      </c>
      <c r="T421" s="826">
        <v>2</v>
      </c>
      <c r="U421" s="828">
        <v>1</v>
      </c>
    </row>
    <row r="422" spans="1:21" ht="14.45" customHeight="1" x14ac:dyDescent="0.2">
      <c r="A422" s="821">
        <v>7</v>
      </c>
      <c r="B422" s="822" t="s">
        <v>2342</v>
      </c>
      <c r="C422" s="822" t="s">
        <v>2346</v>
      </c>
      <c r="D422" s="823" t="s">
        <v>3941</v>
      </c>
      <c r="E422" s="824" t="s">
        <v>2407</v>
      </c>
      <c r="F422" s="822" t="s">
        <v>2343</v>
      </c>
      <c r="G422" s="822" t="s">
        <v>2537</v>
      </c>
      <c r="H422" s="822" t="s">
        <v>329</v>
      </c>
      <c r="I422" s="822" t="s">
        <v>2538</v>
      </c>
      <c r="J422" s="822" t="s">
        <v>2539</v>
      </c>
      <c r="K422" s="822" t="s">
        <v>2540</v>
      </c>
      <c r="L422" s="825">
        <v>552.64</v>
      </c>
      <c r="M422" s="825">
        <v>552.64</v>
      </c>
      <c r="N422" s="822">
        <v>1</v>
      </c>
      <c r="O422" s="826">
        <v>1</v>
      </c>
      <c r="P422" s="825">
        <v>552.64</v>
      </c>
      <c r="Q422" s="827">
        <v>1</v>
      </c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7</v>
      </c>
      <c r="B423" s="822" t="s">
        <v>2342</v>
      </c>
      <c r="C423" s="822" t="s">
        <v>2346</v>
      </c>
      <c r="D423" s="823" t="s">
        <v>3941</v>
      </c>
      <c r="E423" s="824" t="s">
        <v>2407</v>
      </c>
      <c r="F423" s="822" t="s">
        <v>2343</v>
      </c>
      <c r="G423" s="822" t="s">
        <v>2537</v>
      </c>
      <c r="H423" s="822" t="s">
        <v>329</v>
      </c>
      <c r="I423" s="822" t="s">
        <v>2543</v>
      </c>
      <c r="J423" s="822" t="s">
        <v>2539</v>
      </c>
      <c r="K423" s="822" t="s">
        <v>2544</v>
      </c>
      <c r="L423" s="825">
        <v>764.6</v>
      </c>
      <c r="M423" s="825">
        <v>2293.8000000000002</v>
      </c>
      <c r="N423" s="822">
        <v>3</v>
      </c>
      <c r="O423" s="826">
        <v>1</v>
      </c>
      <c r="P423" s="825">
        <v>2293.8000000000002</v>
      </c>
      <c r="Q423" s="827">
        <v>1</v>
      </c>
      <c r="R423" s="822">
        <v>3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7</v>
      </c>
      <c r="B424" s="822" t="s">
        <v>2342</v>
      </c>
      <c r="C424" s="822" t="s">
        <v>2346</v>
      </c>
      <c r="D424" s="823" t="s">
        <v>3941</v>
      </c>
      <c r="E424" s="824" t="s">
        <v>2407</v>
      </c>
      <c r="F424" s="822" t="s">
        <v>2343</v>
      </c>
      <c r="G424" s="822" t="s">
        <v>2537</v>
      </c>
      <c r="H424" s="822" t="s">
        <v>329</v>
      </c>
      <c r="I424" s="822" t="s">
        <v>3082</v>
      </c>
      <c r="J424" s="822" t="s">
        <v>2546</v>
      </c>
      <c r="K424" s="822" t="s">
        <v>3083</v>
      </c>
      <c r="L424" s="825">
        <v>92.11</v>
      </c>
      <c r="M424" s="825">
        <v>184.22</v>
      </c>
      <c r="N424" s="822">
        <v>2</v>
      </c>
      <c r="O424" s="826">
        <v>1</v>
      </c>
      <c r="P424" s="825">
        <v>184.22</v>
      </c>
      <c r="Q424" s="827">
        <v>1</v>
      </c>
      <c r="R424" s="822">
        <v>2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7</v>
      </c>
      <c r="B425" s="822" t="s">
        <v>2342</v>
      </c>
      <c r="C425" s="822" t="s">
        <v>2346</v>
      </c>
      <c r="D425" s="823" t="s">
        <v>3941</v>
      </c>
      <c r="E425" s="824" t="s">
        <v>2407</v>
      </c>
      <c r="F425" s="822" t="s">
        <v>2343</v>
      </c>
      <c r="G425" s="822" t="s">
        <v>2537</v>
      </c>
      <c r="H425" s="822" t="s">
        <v>329</v>
      </c>
      <c r="I425" s="822" t="s">
        <v>2822</v>
      </c>
      <c r="J425" s="822" t="s">
        <v>2539</v>
      </c>
      <c r="K425" s="822" t="s">
        <v>2823</v>
      </c>
      <c r="L425" s="825">
        <v>1274.33</v>
      </c>
      <c r="M425" s="825">
        <v>3822.99</v>
      </c>
      <c r="N425" s="822">
        <v>3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7</v>
      </c>
      <c r="B426" s="822" t="s">
        <v>2342</v>
      </c>
      <c r="C426" s="822" t="s">
        <v>2346</v>
      </c>
      <c r="D426" s="823" t="s">
        <v>3941</v>
      </c>
      <c r="E426" s="824" t="s">
        <v>2407</v>
      </c>
      <c r="F426" s="822" t="s">
        <v>2343</v>
      </c>
      <c r="G426" s="822" t="s">
        <v>3158</v>
      </c>
      <c r="H426" s="822" t="s">
        <v>329</v>
      </c>
      <c r="I426" s="822" t="s">
        <v>3159</v>
      </c>
      <c r="J426" s="822" t="s">
        <v>3160</v>
      </c>
      <c r="K426" s="822" t="s">
        <v>3161</v>
      </c>
      <c r="L426" s="825">
        <v>311.02</v>
      </c>
      <c r="M426" s="825">
        <v>311.02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7</v>
      </c>
      <c r="B427" s="822" t="s">
        <v>2342</v>
      </c>
      <c r="C427" s="822" t="s">
        <v>2346</v>
      </c>
      <c r="D427" s="823" t="s">
        <v>3941</v>
      </c>
      <c r="E427" s="824" t="s">
        <v>2407</v>
      </c>
      <c r="F427" s="822" t="s">
        <v>2343</v>
      </c>
      <c r="G427" s="822" t="s">
        <v>2484</v>
      </c>
      <c r="H427" s="822" t="s">
        <v>329</v>
      </c>
      <c r="I427" s="822" t="s">
        <v>2827</v>
      </c>
      <c r="J427" s="822" t="s">
        <v>2486</v>
      </c>
      <c r="K427" s="822" t="s">
        <v>2828</v>
      </c>
      <c r="L427" s="825">
        <v>1391.97</v>
      </c>
      <c r="M427" s="825">
        <v>6959.85</v>
      </c>
      <c r="N427" s="822">
        <v>5</v>
      </c>
      <c r="O427" s="826">
        <v>1</v>
      </c>
      <c r="P427" s="825">
        <v>6959.85</v>
      </c>
      <c r="Q427" s="827">
        <v>1</v>
      </c>
      <c r="R427" s="822">
        <v>5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7</v>
      </c>
      <c r="B428" s="822" t="s">
        <v>2342</v>
      </c>
      <c r="C428" s="822" t="s">
        <v>2346</v>
      </c>
      <c r="D428" s="823" t="s">
        <v>3941</v>
      </c>
      <c r="E428" s="824" t="s">
        <v>2435</v>
      </c>
      <c r="F428" s="822" t="s">
        <v>2343</v>
      </c>
      <c r="G428" s="822" t="s">
        <v>3018</v>
      </c>
      <c r="H428" s="822" t="s">
        <v>329</v>
      </c>
      <c r="I428" s="822" t="s">
        <v>3162</v>
      </c>
      <c r="J428" s="822" t="s">
        <v>3020</v>
      </c>
      <c r="K428" s="822" t="s">
        <v>3163</v>
      </c>
      <c r="L428" s="825">
        <v>97.96</v>
      </c>
      <c r="M428" s="825">
        <v>391.84</v>
      </c>
      <c r="N428" s="822">
        <v>4</v>
      </c>
      <c r="O428" s="826">
        <v>4</v>
      </c>
      <c r="P428" s="825">
        <v>391.84</v>
      </c>
      <c r="Q428" s="827">
        <v>1</v>
      </c>
      <c r="R428" s="822">
        <v>4</v>
      </c>
      <c r="S428" s="827">
        <v>1</v>
      </c>
      <c r="T428" s="826">
        <v>4</v>
      </c>
      <c r="U428" s="828">
        <v>1</v>
      </c>
    </row>
    <row r="429" spans="1:21" ht="14.45" customHeight="1" x14ac:dyDescent="0.2">
      <c r="A429" s="821">
        <v>7</v>
      </c>
      <c r="B429" s="822" t="s">
        <v>2342</v>
      </c>
      <c r="C429" s="822" t="s">
        <v>2346</v>
      </c>
      <c r="D429" s="823" t="s">
        <v>3941</v>
      </c>
      <c r="E429" s="824" t="s">
        <v>2435</v>
      </c>
      <c r="F429" s="822" t="s">
        <v>2343</v>
      </c>
      <c r="G429" s="822" t="s">
        <v>3164</v>
      </c>
      <c r="H429" s="822" t="s">
        <v>329</v>
      </c>
      <c r="I429" s="822" t="s">
        <v>3165</v>
      </c>
      <c r="J429" s="822" t="s">
        <v>3166</v>
      </c>
      <c r="K429" s="822" t="s">
        <v>3167</v>
      </c>
      <c r="L429" s="825">
        <v>175.97</v>
      </c>
      <c r="M429" s="825">
        <v>351.94</v>
      </c>
      <c r="N429" s="822">
        <v>2</v>
      </c>
      <c r="O429" s="826">
        <v>2</v>
      </c>
      <c r="P429" s="825">
        <v>351.94</v>
      </c>
      <c r="Q429" s="827">
        <v>1</v>
      </c>
      <c r="R429" s="822">
        <v>2</v>
      </c>
      <c r="S429" s="827">
        <v>1</v>
      </c>
      <c r="T429" s="826">
        <v>2</v>
      </c>
      <c r="U429" s="828">
        <v>1</v>
      </c>
    </row>
    <row r="430" spans="1:21" ht="14.45" customHeight="1" x14ac:dyDescent="0.2">
      <c r="A430" s="821">
        <v>7</v>
      </c>
      <c r="B430" s="822" t="s">
        <v>2342</v>
      </c>
      <c r="C430" s="822" t="s">
        <v>2346</v>
      </c>
      <c r="D430" s="823" t="s">
        <v>3941</v>
      </c>
      <c r="E430" s="824" t="s">
        <v>2435</v>
      </c>
      <c r="F430" s="822" t="s">
        <v>2343</v>
      </c>
      <c r="G430" s="822" t="s">
        <v>3168</v>
      </c>
      <c r="H430" s="822" t="s">
        <v>329</v>
      </c>
      <c r="I430" s="822" t="s">
        <v>3169</v>
      </c>
      <c r="J430" s="822" t="s">
        <v>3170</v>
      </c>
      <c r="K430" s="822" t="s">
        <v>2233</v>
      </c>
      <c r="L430" s="825">
        <v>89.39</v>
      </c>
      <c r="M430" s="825">
        <v>89.39</v>
      </c>
      <c r="N430" s="822">
        <v>1</v>
      </c>
      <c r="O430" s="826">
        <v>1</v>
      </c>
      <c r="P430" s="825">
        <v>89.39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7</v>
      </c>
      <c r="B431" s="822" t="s">
        <v>2342</v>
      </c>
      <c r="C431" s="822" t="s">
        <v>2346</v>
      </c>
      <c r="D431" s="823" t="s">
        <v>3941</v>
      </c>
      <c r="E431" s="824" t="s">
        <v>2435</v>
      </c>
      <c r="F431" s="822" t="s">
        <v>2343</v>
      </c>
      <c r="G431" s="822" t="s">
        <v>3168</v>
      </c>
      <c r="H431" s="822" t="s">
        <v>329</v>
      </c>
      <c r="I431" s="822" t="s">
        <v>3171</v>
      </c>
      <c r="J431" s="822" t="s">
        <v>3170</v>
      </c>
      <c r="K431" s="822" t="s">
        <v>2837</v>
      </c>
      <c r="L431" s="825">
        <v>312.86</v>
      </c>
      <c r="M431" s="825">
        <v>312.86</v>
      </c>
      <c r="N431" s="822">
        <v>1</v>
      </c>
      <c r="O431" s="826">
        <v>1</v>
      </c>
      <c r="P431" s="825">
        <v>312.86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7</v>
      </c>
      <c r="B432" s="822" t="s">
        <v>2342</v>
      </c>
      <c r="C432" s="822" t="s">
        <v>2346</v>
      </c>
      <c r="D432" s="823" t="s">
        <v>3941</v>
      </c>
      <c r="E432" s="824" t="s">
        <v>2435</v>
      </c>
      <c r="F432" s="822" t="s">
        <v>2343</v>
      </c>
      <c r="G432" s="822" t="s">
        <v>2789</v>
      </c>
      <c r="H432" s="822" t="s">
        <v>329</v>
      </c>
      <c r="I432" s="822" t="s">
        <v>2919</v>
      </c>
      <c r="J432" s="822" t="s">
        <v>1236</v>
      </c>
      <c r="K432" s="822" t="s">
        <v>2791</v>
      </c>
      <c r="L432" s="825">
        <v>35.25</v>
      </c>
      <c r="M432" s="825">
        <v>105.75</v>
      </c>
      <c r="N432" s="822">
        <v>3</v>
      </c>
      <c r="O432" s="826">
        <v>2</v>
      </c>
      <c r="P432" s="825">
        <v>70.5</v>
      </c>
      <c r="Q432" s="827">
        <v>0.66666666666666663</v>
      </c>
      <c r="R432" s="822">
        <v>2</v>
      </c>
      <c r="S432" s="827">
        <v>0.66666666666666663</v>
      </c>
      <c r="T432" s="826">
        <v>1</v>
      </c>
      <c r="U432" s="828">
        <v>0.5</v>
      </c>
    </row>
    <row r="433" spans="1:21" ht="14.45" customHeight="1" x14ac:dyDescent="0.2">
      <c r="A433" s="821">
        <v>7</v>
      </c>
      <c r="B433" s="822" t="s">
        <v>2342</v>
      </c>
      <c r="C433" s="822" t="s">
        <v>2346</v>
      </c>
      <c r="D433" s="823" t="s">
        <v>3941</v>
      </c>
      <c r="E433" s="824" t="s">
        <v>2435</v>
      </c>
      <c r="F433" s="822" t="s">
        <v>2343</v>
      </c>
      <c r="G433" s="822" t="s">
        <v>2667</v>
      </c>
      <c r="H433" s="822" t="s">
        <v>656</v>
      </c>
      <c r="I433" s="822" t="s">
        <v>2668</v>
      </c>
      <c r="J433" s="822" t="s">
        <v>1463</v>
      </c>
      <c r="K433" s="822" t="s">
        <v>1464</v>
      </c>
      <c r="L433" s="825">
        <v>63.75</v>
      </c>
      <c r="M433" s="825">
        <v>63.75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7</v>
      </c>
      <c r="B434" s="822" t="s">
        <v>2342</v>
      </c>
      <c r="C434" s="822" t="s">
        <v>2346</v>
      </c>
      <c r="D434" s="823" t="s">
        <v>3941</v>
      </c>
      <c r="E434" s="824" t="s">
        <v>2435</v>
      </c>
      <c r="F434" s="822" t="s">
        <v>2343</v>
      </c>
      <c r="G434" s="822" t="s">
        <v>3172</v>
      </c>
      <c r="H434" s="822" t="s">
        <v>329</v>
      </c>
      <c r="I434" s="822" t="s">
        <v>3173</v>
      </c>
      <c r="J434" s="822" t="s">
        <v>3174</v>
      </c>
      <c r="K434" s="822" t="s">
        <v>3175</v>
      </c>
      <c r="L434" s="825">
        <v>108.88</v>
      </c>
      <c r="M434" s="825">
        <v>544.4</v>
      </c>
      <c r="N434" s="822">
        <v>5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7</v>
      </c>
      <c r="B435" s="822" t="s">
        <v>2342</v>
      </c>
      <c r="C435" s="822" t="s">
        <v>2346</v>
      </c>
      <c r="D435" s="823" t="s">
        <v>3941</v>
      </c>
      <c r="E435" s="824" t="s">
        <v>2435</v>
      </c>
      <c r="F435" s="822" t="s">
        <v>2343</v>
      </c>
      <c r="G435" s="822" t="s">
        <v>2616</v>
      </c>
      <c r="H435" s="822" t="s">
        <v>656</v>
      </c>
      <c r="I435" s="822" t="s">
        <v>2249</v>
      </c>
      <c r="J435" s="822" t="s">
        <v>1496</v>
      </c>
      <c r="K435" s="822" t="s">
        <v>2250</v>
      </c>
      <c r="L435" s="825">
        <v>0</v>
      </c>
      <c r="M435" s="825">
        <v>0</v>
      </c>
      <c r="N435" s="822">
        <v>2</v>
      </c>
      <c r="O435" s="826">
        <v>1</v>
      </c>
      <c r="P435" s="825"/>
      <c r="Q435" s="827"/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7</v>
      </c>
      <c r="B436" s="822" t="s">
        <v>2342</v>
      </c>
      <c r="C436" s="822" t="s">
        <v>2346</v>
      </c>
      <c r="D436" s="823" t="s">
        <v>3941</v>
      </c>
      <c r="E436" s="824" t="s">
        <v>2435</v>
      </c>
      <c r="F436" s="822" t="s">
        <v>2343</v>
      </c>
      <c r="G436" s="822" t="s">
        <v>2681</v>
      </c>
      <c r="H436" s="822" t="s">
        <v>329</v>
      </c>
      <c r="I436" s="822" t="s">
        <v>2682</v>
      </c>
      <c r="J436" s="822" t="s">
        <v>1182</v>
      </c>
      <c r="K436" s="822" t="s">
        <v>1183</v>
      </c>
      <c r="L436" s="825">
        <v>121.92</v>
      </c>
      <c r="M436" s="825">
        <v>1097.28</v>
      </c>
      <c r="N436" s="822">
        <v>9</v>
      </c>
      <c r="O436" s="826">
        <v>5</v>
      </c>
      <c r="P436" s="825">
        <v>1097.28</v>
      </c>
      <c r="Q436" s="827">
        <v>1</v>
      </c>
      <c r="R436" s="822">
        <v>9</v>
      </c>
      <c r="S436" s="827">
        <v>1</v>
      </c>
      <c r="T436" s="826">
        <v>5</v>
      </c>
      <c r="U436" s="828">
        <v>1</v>
      </c>
    </row>
    <row r="437" spans="1:21" ht="14.45" customHeight="1" x14ac:dyDescent="0.2">
      <c r="A437" s="821">
        <v>7</v>
      </c>
      <c r="B437" s="822" t="s">
        <v>2342</v>
      </c>
      <c r="C437" s="822" t="s">
        <v>2346</v>
      </c>
      <c r="D437" s="823" t="s">
        <v>3941</v>
      </c>
      <c r="E437" s="824" t="s">
        <v>2365</v>
      </c>
      <c r="F437" s="822" t="s">
        <v>2343</v>
      </c>
      <c r="G437" s="822" t="s">
        <v>2458</v>
      </c>
      <c r="H437" s="822" t="s">
        <v>329</v>
      </c>
      <c r="I437" s="822" t="s">
        <v>2459</v>
      </c>
      <c r="J437" s="822" t="s">
        <v>2460</v>
      </c>
      <c r="K437" s="822" t="s">
        <v>2461</v>
      </c>
      <c r="L437" s="825">
        <v>176.32</v>
      </c>
      <c r="M437" s="825">
        <v>176.32</v>
      </c>
      <c r="N437" s="822">
        <v>1</v>
      </c>
      <c r="O437" s="826">
        <v>1</v>
      </c>
      <c r="P437" s="825">
        <v>176.32</v>
      </c>
      <c r="Q437" s="827">
        <v>1</v>
      </c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7</v>
      </c>
      <c r="B438" s="822" t="s">
        <v>2342</v>
      </c>
      <c r="C438" s="822" t="s">
        <v>2346</v>
      </c>
      <c r="D438" s="823" t="s">
        <v>3941</v>
      </c>
      <c r="E438" s="824" t="s">
        <v>2365</v>
      </c>
      <c r="F438" s="822" t="s">
        <v>2343</v>
      </c>
      <c r="G438" s="822" t="s">
        <v>2658</v>
      </c>
      <c r="H438" s="822" t="s">
        <v>329</v>
      </c>
      <c r="I438" s="822" t="s">
        <v>3176</v>
      </c>
      <c r="J438" s="822" t="s">
        <v>3177</v>
      </c>
      <c r="K438" s="822" t="s">
        <v>3178</v>
      </c>
      <c r="L438" s="825">
        <v>97.76</v>
      </c>
      <c r="M438" s="825">
        <v>97.76</v>
      </c>
      <c r="N438" s="822">
        <v>1</v>
      </c>
      <c r="O438" s="826">
        <v>1</v>
      </c>
      <c r="P438" s="825">
        <v>97.76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7</v>
      </c>
      <c r="B439" s="822" t="s">
        <v>2342</v>
      </c>
      <c r="C439" s="822" t="s">
        <v>2346</v>
      </c>
      <c r="D439" s="823" t="s">
        <v>3941</v>
      </c>
      <c r="E439" s="824" t="s">
        <v>2433</v>
      </c>
      <c r="F439" s="822" t="s">
        <v>2343</v>
      </c>
      <c r="G439" s="822" t="s">
        <v>2756</v>
      </c>
      <c r="H439" s="822" t="s">
        <v>656</v>
      </c>
      <c r="I439" s="822" t="s">
        <v>2235</v>
      </c>
      <c r="J439" s="822" t="s">
        <v>2236</v>
      </c>
      <c r="K439" s="822" t="s">
        <v>2237</v>
      </c>
      <c r="L439" s="825">
        <v>23.4</v>
      </c>
      <c r="M439" s="825">
        <v>46.8</v>
      </c>
      <c r="N439" s="822">
        <v>2</v>
      </c>
      <c r="O439" s="826">
        <v>2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7</v>
      </c>
      <c r="B440" s="822" t="s">
        <v>2342</v>
      </c>
      <c r="C440" s="822" t="s">
        <v>2346</v>
      </c>
      <c r="D440" s="823" t="s">
        <v>3941</v>
      </c>
      <c r="E440" s="824" t="s">
        <v>2433</v>
      </c>
      <c r="F440" s="822" t="s">
        <v>2343</v>
      </c>
      <c r="G440" s="822" t="s">
        <v>3179</v>
      </c>
      <c r="H440" s="822" t="s">
        <v>329</v>
      </c>
      <c r="I440" s="822" t="s">
        <v>3180</v>
      </c>
      <c r="J440" s="822" t="s">
        <v>3181</v>
      </c>
      <c r="K440" s="822" t="s">
        <v>3182</v>
      </c>
      <c r="L440" s="825">
        <v>51.71</v>
      </c>
      <c r="M440" s="825">
        <v>51.71</v>
      </c>
      <c r="N440" s="822">
        <v>1</v>
      </c>
      <c r="O440" s="826">
        <v>1</v>
      </c>
      <c r="P440" s="825">
        <v>51.71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7</v>
      </c>
      <c r="B441" s="822" t="s">
        <v>2342</v>
      </c>
      <c r="C441" s="822" t="s">
        <v>2346</v>
      </c>
      <c r="D441" s="823" t="s">
        <v>3941</v>
      </c>
      <c r="E441" s="824" t="s">
        <v>2433</v>
      </c>
      <c r="F441" s="822" t="s">
        <v>2343</v>
      </c>
      <c r="G441" s="822" t="s">
        <v>2579</v>
      </c>
      <c r="H441" s="822" t="s">
        <v>656</v>
      </c>
      <c r="I441" s="822" t="s">
        <v>2580</v>
      </c>
      <c r="J441" s="822" t="s">
        <v>659</v>
      </c>
      <c r="K441" s="822" t="s">
        <v>2581</v>
      </c>
      <c r="L441" s="825">
        <v>0</v>
      </c>
      <c r="M441" s="825">
        <v>0</v>
      </c>
      <c r="N441" s="822">
        <v>1</v>
      </c>
      <c r="O441" s="826">
        <v>0.5</v>
      </c>
      <c r="P441" s="825">
        <v>0</v>
      </c>
      <c r="Q441" s="827"/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7</v>
      </c>
      <c r="B442" s="822" t="s">
        <v>2342</v>
      </c>
      <c r="C442" s="822" t="s">
        <v>2346</v>
      </c>
      <c r="D442" s="823" t="s">
        <v>3941</v>
      </c>
      <c r="E442" s="824" t="s">
        <v>2433</v>
      </c>
      <c r="F442" s="822" t="s">
        <v>2343</v>
      </c>
      <c r="G442" s="822" t="s">
        <v>3183</v>
      </c>
      <c r="H442" s="822" t="s">
        <v>329</v>
      </c>
      <c r="I442" s="822" t="s">
        <v>3184</v>
      </c>
      <c r="J442" s="822" t="s">
        <v>3185</v>
      </c>
      <c r="K442" s="822" t="s">
        <v>3186</v>
      </c>
      <c r="L442" s="825">
        <v>0</v>
      </c>
      <c r="M442" s="825">
        <v>0</v>
      </c>
      <c r="N442" s="822">
        <v>1</v>
      </c>
      <c r="O442" s="826">
        <v>0.5</v>
      </c>
      <c r="P442" s="825">
        <v>0</v>
      </c>
      <c r="Q442" s="827"/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7</v>
      </c>
      <c r="B443" s="822" t="s">
        <v>2342</v>
      </c>
      <c r="C443" s="822" t="s">
        <v>2346</v>
      </c>
      <c r="D443" s="823" t="s">
        <v>3941</v>
      </c>
      <c r="E443" s="824" t="s">
        <v>2433</v>
      </c>
      <c r="F443" s="822" t="s">
        <v>2343</v>
      </c>
      <c r="G443" s="822" t="s">
        <v>2681</v>
      </c>
      <c r="H443" s="822" t="s">
        <v>329</v>
      </c>
      <c r="I443" s="822" t="s">
        <v>2682</v>
      </c>
      <c r="J443" s="822" t="s">
        <v>1182</v>
      </c>
      <c r="K443" s="822" t="s">
        <v>1183</v>
      </c>
      <c r="L443" s="825">
        <v>121.92</v>
      </c>
      <c r="M443" s="825">
        <v>243.84</v>
      </c>
      <c r="N443" s="822">
        <v>2</v>
      </c>
      <c r="O443" s="826">
        <v>2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7</v>
      </c>
      <c r="B444" s="822" t="s">
        <v>2342</v>
      </c>
      <c r="C444" s="822" t="s">
        <v>2346</v>
      </c>
      <c r="D444" s="823" t="s">
        <v>3941</v>
      </c>
      <c r="E444" s="824" t="s">
        <v>2393</v>
      </c>
      <c r="F444" s="822" t="s">
        <v>2343</v>
      </c>
      <c r="G444" s="822" t="s">
        <v>2834</v>
      </c>
      <c r="H444" s="822" t="s">
        <v>656</v>
      </c>
      <c r="I444" s="822" t="s">
        <v>3187</v>
      </c>
      <c r="J444" s="822" t="s">
        <v>2264</v>
      </c>
      <c r="K444" s="822" t="s">
        <v>3188</v>
      </c>
      <c r="L444" s="825">
        <v>431.18</v>
      </c>
      <c r="M444" s="825">
        <v>431.18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7</v>
      </c>
      <c r="B445" s="822" t="s">
        <v>2342</v>
      </c>
      <c r="C445" s="822" t="s">
        <v>2346</v>
      </c>
      <c r="D445" s="823" t="s">
        <v>3941</v>
      </c>
      <c r="E445" s="824" t="s">
        <v>2393</v>
      </c>
      <c r="F445" s="822" t="s">
        <v>2343</v>
      </c>
      <c r="G445" s="822" t="s">
        <v>2579</v>
      </c>
      <c r="H445" s="822" t="s">
        <v>656</v>
      </c>
      <c r="I445" s="822" t="s">
        <v>2580</v>
      </c>
      <c r="J445" s="822" t="s">
        <v>659</v>
      </c>
      <c r="K445" s="822" t="s">
        <v>2581</v>
      </c>
      <c r="L445" s="825">
        <v>0</v>
      </c>
      <c r="M445" s="825">
        <v>0</v>
      </c>
      <c r="N445" s="822">
        <v>1</v>
      </c>
      <c r="O445" s="826">
        <v>1</v>
      </c>
      <c r="P445" s="825">
        <v>0</v>
      </c>
      <c r="Q445" s="827"/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7</v>
      </c>
      <c r="B446" s="822" t="s">
        <v>2342</v>
      </c>
      <c r="C446" s="822" t="s">
        <v>2346</v>
      </c>
      <c r="D446" s="823" t="s">
        <v>3941</v>
      </c>
      <c r="E446" s="824" t="s">
        <v>2366</v>
      </c>
      <c r="F446" s="822" t="s">
        <v>2343</v>
      </c>
      <c r="G446" s="822" t="s">
        <v>2831</v>
      </c>
      <c r="H446" s="822" t="s">
        <v>329</v>
      </c>
      <c r="I446" s="822" t="s">
        <v>2832</v>
      </c>
      <c r="J446" s="822" t="s">
        <v>2833</v>
      </c>
      <c r="K446" s="822" t="s">
        <v>1169</v>
      </c>
      <c r="L446" s="825">
        <v>0</v>
      </c>
      <c r="M446" s="825">
        <v>0</v>
      </c>
      <c r="N446" s="822">
        <v>2</v>
      </c>
      <c r="O446" s="826">
        <v>1</v>
      </c>
      <c r="P446" s="825"/>
      <c r="Q446" s="827"/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7</v>
      </c>
      <c r="B447" s="822" t="s">
        <v>2342</v>
      </c>
      <c r="C447" s="822" t="s">
        <v>2346</v>
      </c>
      <c r="D447" s="823" t="s">
        <v>3941</v>
      </c>
      <c r="E447" s="824" t="s">
        <v>2366</v>
      </c>
      <c r="F447" s="822" t="s">
        <v>2343</v>
      </c>
      <c r="G447" s="822" t="s">
        <v>2715</v>
      </c>
      <c r="H447" s="822" t="s">
        <v>656</v>
      </c>
      <c r="I447" s="822" t="s">
        <v>3189</v>
      </c>
      <c r="J447" s="822" t="s">
        <v>1492</v>
      </c>
      <c r="K447" s="822" t="s">
        <v>2909</v>
      </c>
      <c r="L447" s="825">
        <v>176.32</v>
      </c>
      <c r="M447" s="825">
        <v>176.32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7</v>
      </c>
      <c r="B448" s="822" t="s">
        <v>2342</v>
      </c>
      <c r="C448" s="822" t="s">
        <v>2346</v>
      </c>
      <c r="D448" s="823" t="s">
        <v>3941</v>
      </c>
      <c r="E448" s="824" t="s">
        <v>2366</v>
      </c>
      <c r="F448" s="822" t="s">
        <v>2343</v>
      </c>
      <c r="G448" s="822" t="s">
        <v>2834</v>
      </c>
      <c r="H448" s="822" t="s">
        <v>329</v>
      </c>
      <c r="I448" s="822" t="s">
        <v>3190</v>
      </c>
      <c r="J448" s="822" t="s">
        <v>3191</v>
      </c>
      <c r="K448" s="822" t="s">
        <v>2233</v>
      </c>
      <c r="L448" s="825">
        <v>123.2</v>
      </c>
      <c r="M448" s="825">
        <v>369.6</v>
      </c>
      <c r="N448" s="822">
        <v>3</v>
      </c>
      <c r="O448" s="826">
        <v>1</v>
      </c>
      <c r="P448" s="825">
        <v>369.6</v>
      </c>
      <c r="Q448" s="827">
        <v>1</v>
      </c>
      <c r="R448" s="822">
        <v>3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7</v>
      </c>
      <c r="B449" s="822" t="s">
        <v>2342</v>
      </c>
      <c r="C449" s="822" t="s">
        <v>2346</v>
      </c>
      <c r="D449" s="823" t="s">
        <v>3941</v>
      </c>
      <c r="E449" s="824" t="s">
        <v>2366</v>
      </c>
      <c r="F449" s="822" t="s">
        <v>2343</v>
      </c>
      <c r="G449" s="822" t="s">
        <v>3192</v>
      </c>
      <c r="H449" s="822" t="s">
        <v>329</v>
      </c>
      <c r="I449" s="822" t="s">
        <v>3193</v>
      </c>
      <c r="J449" s="822" t="s">
        <v>3194</v>
      </c>
      <c r="K449" s="822" t="s">
        <v>3195</v>
      </c>
      <c r="L449" s="825">
        <v>73.989999999999995</v>
      </c>
      <c r="M449" s="825">
        <v>73.989999999999995</v>
      </c>
      <c r="N449" s="822">
        <v>1</v>
      </c>
      <c r="O449" s="826">
        <v>0.5</v>
      </c>
      <c r="P449" s="825">
        <v>73.989999999999995</v>
      </c>
      <c r="Q449" s="827">
        <v>1</v>
      </c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7</v>
      </c>
      <c r="B450" s="822" t="s">
        <v>2342</v>
      </c>
      <c r="C450" s="822" t="s">
        <v>2346</v>
      </c>
      <c r="D450" s="823" t="s">
        <v>3941</v>
      </c>
      <c r="E450" s="824" t="s">
        <v>2366</v>
      </c>
      <c r="F450" s="822" t="s">
        <v>2343</v>
      </c>
      <c r="G450" s="822" t="s">
        <v>2458</v>
      </c>
      <c r="H450" s="822" t="s">
        <v>329</v>
      </c>
      <c r="I450" s="822" t="s">
        <v>3196</v>
      </c>
      <c r="J450" s="822" t="s">
        <v>2965</v>
      </c>
      <c r="K450" s="822" t="s">
        <v>3197</v>
      </c>
      <c r="L450" s="825">
        <v>176.32</v>
      </c>
      <c r="M450" s="825">
        <v>352.64</v>
      </c>
      <c r="N450" s="822">
        <v>2</v>
      </c>
      <c r="O450" s="826">
        <v>2</v>
      </c>
      <c r="P450" s="825">
        <v>176.32</v>
      </c>
      <c r="Q450" s="827">
        <v>0.5</v>
      </c>
      <c r="R450" s="822">
        <v>1</v>
      </c>
      <c r="S450" s="827">
        <v>0.5</v>
      </c>
      <c r="T450" s="826">
        <v>1</v>
      </c>
      <c r="U450" s="828">
        <v>0.5</v>
      </c>
    </row>
    <row r="451" spans="1:21" ht="14.45" customHeight="1" x14ac:dyDescent="0.2">
      <c r="A451" s="821">
        <v>7</v>
      </c>
      <c r="B451" s="822" t="s">
        <v>2342</v>
      </c>
      <c r="C451" s="822" t="s">
        <v>2346</v>
      </c>
      <c r="D451" s="823" t="s">
        <v>3941</v>
      </c>
      <c r="E451" s="824" t="s">
        <v>2366</v>
      </c>
      <c r="F451" s="822" t="s">
        <v>2343</v>
      </c>
      <c r="G451" s="822" t="s">
        <v>2476</v>
      </c>
      <c r="H451" s="822" t="s">
        <v>329</v>
      </c>
      <c r="I451" s="822" t="s">
        <v>2477</v>
      </c>
      <c r="J451" s="822" t="s">
        <v>2478</v>
      </c>
      <c r="K451" s="822" t="s">
        <v>2479</v>
      </c>
      <c r="L451" s="825">
        <v>57.85</v>
      </c>
      <c r="M451" s="825">
        <v>57.85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7</v>
      </c>
      <c r="B452" s="822" t="s">
        <v>2342</v>
      </c>
      <c r="C452" s="822" t="s">
        <v>2346</v>
      </c>
      <c r="D452" s="823" t="s">
        <v>3941</v>
      </c>
      <c r="E452" s="824" t="s">
        <v>2366</v>
      </c>
      <c r="F452" s="822" t="s">
        <v>2343</v>
      </c>
      <c r="G452" s="822" t="s">
        <v>3053</v>
      </c>
      <c r="H452" s="822" t="s">
        <v>329</v>
      </c>
      <c r="I452" s="822" t="s">
        <v>3054</v>
      </c>
      <c r="J452" s="822" t="s">
        <v>3055</v>
      </c>
      <c r="K452" s="822" t="s">
        <v>3056</v>
      </c>
      <c r="L452" s="825">
        <v>77.13</v>
      </c>
      <c r="M452" s="825">
        <v>77.13</v>
      </c>
      <c r="N452" s="822">
        <v>1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7</v>
      </c>
      <c r="B453" s="822" t="s">
        <v>2342</v>
      </c>
      <c r="C453" s="822" t="s">
        <v>2346</v>
      </c>
      <c r="D453" s="823" t="s">
        <v>3941</v>
      </c>
      <c r="E453" s="824" t="s">
        <v>2366</v>
      </c>
      <c r="F453" s="822" t="s">
        <v>2343</v>
      </c>
      <c r="G453" s="822" t="s">
        <v>2582</v>
      </c>
      <c r="H453" s="822" t="s">
        <v>329</v>
      </c>
      <c r="I453" s="822" t="s">
        <v>3198</v>
      </c>
      <c r="J453" s="822" t="s">
        <v>3199</v>
      </c>
      <c r="K453" s="822" t="s">
        <v>3200</v>
      </c>
      <c r="L453" s="825">
        <v>100.17</v>
      </c>
      <c r="M453" s="825">
        <v>300.51</v>
      </c>
      <c r="N453" s="822">
        <v>3</v>
      </c>
      <c r="O453" s="826">
        <v>1</v>
      </c>
      <c r="P453" s="825">
        <v>100.17</v>
      </c>
      <c r="Q453" s="827">
        <v>0.33333333333333337</v>
      </c>
      <c r="R453" s="822">
        <v>1</v>
      </c>
      <c r="S453" s="827">
        <v>0.33333333333333331</v>
      </c>
      <c r="T453" s="826">
        <v>0.5</v>
      </c>
      <c r="U453" s="828">
        <v>0.5</v>
      </c>
    </row>
    <row r="454" spans="1:21" ht="14.45" customHeight="1" x14ac:dyDescent="0.2">
      <c r="A454" s="821">
        <v>7</v>
      </c>
      <c r="B454" s="822" t="s">
        <v>2342</v>
      </c>
      <c r="C454" s="822" t="s">
        <v>2346</v>
      </c>
      <c r="D454" s="823" t="s">
        <v>3941</v>
      </c>
      <c r="E454" s="824" t="s">
        <v>2366</v>
      </c>
      <c r="F454" s="822" t="s">
        <v>2343</v>
      </c>
      <c r="G454" s="822" t="s">
        <v>2681</v>
      </c>
      <c r="H454" s="822" t="s">
        <v>329</v>
      </c>
      <c r="I454" s="822" t="s">
        <v>2682</v>
      </c>
      <c r="J454" s="822" t="s">
        <v>1182</v>
      </c>
      <c r="K454" s="822" t="s">
        <v>1183</v>
      </c>
      <c r="L454" s="825">
        <v>121.92</v>
      </c>
      <c r="M454" s="825">
        <v>731.52</v>
      </c>
      <c r="N454" s="822">
        <v>6</v>
      </c>
      <c r="O454" s="826">
        <v>2.5</v>
      </c>
      <c r="P454" s="825">
        <v>243.84</v>
      </c>
      <c r="Q454" s="827">
        <v>0.33333333333333337</v>
      </c>
      <c r="R454" s="822">
        <v>2</v>
      </c>
      <c r="S454" s="827">
        <v>0.33333333333333331</v>
      </c>
      <c r="T454" s="826">
        <v>1</v>
      </c>
      <c r="U454" s="828">
        <v>0.4</v>
      </c>
    </row>
    <row r="455" spans="1:21" ht="14.45" customHeight="1" x14ac:dyDescent="0.2">
      <c r="A455" s="821">
        <v>7</v>
      </c>
      <c r="B455" s="822" t="s">
        <v>2342</v>
      </c>
      <c r="C455" s="822" t="s">
        <v>2346</v>
      </c>
      <c r="D455" s="823" t="s">
        <v>3941</v>
      </c>
      <c r="E455" s="824" t="s">
        <v>2358</v>
      </c>
      <c r="F455" s="822" t="s">
        <v>2343</v>
      </c>
      <c r="G455" s="822" t="s">
        <v>2834</v>
      </c>
      <c r="H455" s="822" t="s">
        <v>656</v>
      </c>
      <c r="I455" s="822" t="s">
        <v>3187</v>
      </c>
      <c r="J455" s="822" t="s">
        <v>2264</v>
      </c>
      <c r="K455" s="822" t="s">
        <v>3188</v>
      </c>
      <c r="L455" s="825">
        <v>431.18</v>
      </c>
      <c r="M455" s="825">
        <v>862.36</v>
      </c>
      <c r="N455" s="822">
        <v>2</v>
      </c>
      <c r="O455" s="826">
        <v>1</v>
      </c>
      <c r="P455" s="825">
        <v>862.36</v>
      </c>
      <c r="Q455" s="827">
        <v>1</v>
      </c>
      <c r="R455" s="822">
        <v>2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7</v>
      </c>
      <c r="B456" s="822" t="s">
        <v>2342</v>
      </c>
      <c r="C456" s="822" t="s">
        <v>2346</v>
      </c>
      <c r="D456" s="823" t="s">
        <v>3941</v>
      </c>
      <c r="E456" s="824" t="s">
        <v>2358</v>
      </c>
      <c r="F456" s="822" t="s">
        <v>2343</v>
      </c>
      <c r="G456" s="822" t="s">
        <v>2834</v>
      </c>
      <c r="H456" s="822" t="s">
        <v>329</v>
      </c>
      <c r="I456" s="822" t="s">
        <v>3201</v>
      </c>
      <c r="J456" s="822" t="s">
        <v>3202</v>
      </c>
      <c r="K456" s="822" t="s">
        <v>803</v>
      </c>
      <c r="L456" s="825">
        <v>132</v>
      </c>
      <c r="M456" s="825">
        <v>396</v>
      </c>
      <c r="N456" s="822">
        <v>3</v>
      </c>
      <c r="O456" s="826">
        <v>1</v>
      </c>
      <c r="P456" s="825">
        <v>396</v>
      </c>
      <c r="Q456" s="827">
        <v>1</v>
      </c>
      <c r="R456" s="822">
        <v>3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7</v>
      </c>
      <c r="B457" s="822" t="s">
        <v>2342</v>
      </c>
      <c r="C457" s="822" t="s">
        <v>2346</v>
      </c>
      <c r="D457" s="823" t="s">
        <v>3941</v>
      </c>
      <c r="E457" s="824" t="s">
        <v>2358</v>
      </c>
      <c r="F457" s="822" t="s">
        <v>2343</v>
      </c>
      <c r="G457" s="822" t="s">
        <v>2779</v>
      </c>
      <c r="H457" s="822" t="s">
        <v>329</v>
      </c>
      <c r="I457" s="822" t="s">
        <v>3203</v>
      </c>
      <c r="J457" s="822" t="s">
        <v>3204</v>
      </c>
      <c r="K457" s="822" t="s">
        <v>3205</v>
      </c>
      <c r="L457" s="825">
        <v>117.98</v>
      </c>
      <c r="M457" s="825">
        <v>117.98</v>
      </c>
      <c r="N457" s="822">
        <v>1</v>
      </c>
      <c r="O457" s="826">
        <v>0.5</v>
      </c>
      <c r="P457" s="825">
        <v>117.98</v>
      </c>
      <c r="Q457" s="827">
        <v>1</v>
      </c>
      <c r="R457" s="822">
        <v>1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7</v>
      </c>
      <c r="B458" s="822" t="s">
        <v>2342</v>
      </c>
      <c r="C458" s="822" t="s">
        <v>2346</v>
      </c>
      <c r="D458" s="823" t="s">
        <v>3941</v>
      </c>
      <c r="E458" s="824" t="s">
        <v>2358</v>
      </c>
      <c r="F458" s="822" t="s">
        <v>2343</v>
      </c>
      <c r="G458" s="822" t="s">
        <v>3206</v>
      </c>
      <c r="H458" s="822" t="s">
        <v>329</v>
      </c>
      <c r="I458" s="822" t="s">
        <v>3207</v>
      </c>
      <c r="J458" s="822" t="s">
        <v>3208</v>
      </c>
      <c r="K458" s="822" t="s">
        <v>3209</v>
      </c>
      <c r="L458" s="825">
        <v>0</v>
      </c>
      <c r="M458" s="825">
        <v>0</v>
      </c>
      <c r="N458" s="822">
        <v>1</v>
      </c>
      <c r="O458" s="826">
        <v>0.5</v>
      </c>
      <c r="P458" s="825">
        <v>0</v>
      </c>
      <c r="Q458" s="827"/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7</v>
      </c>
      <c r="B459" s="822" t="s">
        <v>2342</v>
      </c>
      <c r="C459" s="822" t="s">
        <v>2346</v>
      </c>
      <c r="D459" s="823" t="s">
        <v>3941</v>
      </c>
      <c r="E459" s="824" t="s">
        <v>2358</v>
      </c>
      <c r="F459" s="822" t="s">
        <v>2343</v>
      </c>
      <c r="G459" s="822" t="s">
        <v>2789</v>
      </c>
      <c r="H459" s="822" t="s">
        <v>329</v>
      </c>
      <c r="I459" s="822" t="s">
        <v>2919</v>
      </c>
      <c r="J459" s="822" t="s">
        <v>1236</v>
      </c>
      <c r="K459" s="822" t="s">
        <v>2791</v>
      </c>
      <c r="L459" s="825">
        <v>35.25</v>
      </c>
      <c r="M459" s="825">
        <v>70.5</v>
      </c>
      <c r="N459" s="822">
        <v>2</v>
      </c>
      <c r="O459" s="826">
        <v>0.5</v>
      </c>
      <c r="P459" s="825">
        <v>70.5</v>
      </c>
      <c r="Q459" s="827">
        <v>1</v>
      </c>
      <c r="R459" s="822">
        <v>2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7</v>
      </c>
      <c r="B460" s="822" t="s">
        <v>2342</v>
      </c>
      <c r="C460" s="822" t="s">
        <v>2346</v>
      </c>
      <c r="D460" s="823" t="s">
        <v>3941</v>
      </c>
      <c r="E460" s="824" t="s">
        <v>2358</v>
      </c>
      <c r="F460" s="822" t="s">
        <v>2343</v>
      </c>
      <c r="G460" s="822" t="s">
        <v>2579</v>
      </c>
      <c r="H460" s="822" t="s">
        <v>656</v>
      </c>
      <c r="I460" s="822" t="s">
        <v>2580</v>
      </c>
      <c r="J460" s="822" t="s">
        <v>659</v>
      </c>
      <c r="K460" s="822" t="s">
        <v>2581</v>
      </c>
      <c r="L460" s="825">
        <v>0</v>
      </c>
      <c r="M460" s="825">
        <v>0</v>
      </c>
      <c r="N460" s="822">
        <v>3</v>
      </c>
      <c r="O460" s="826">
        <v>1</v>
      </c>
      <c r="P460" s="825">
        <v>0</v>
      </c>
      <c r="Q460" s="827"/>
      <c r="R460" s="822">
        <v>3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7</v>
      </c>
      <c r="B461" s="822" t="s">
        <v>2342</v>
      </c>
      <c r="C461" s="822" t="s">
        <v>2346</v>
      </c>
      <c r="D461" s="823" t="s">
        <v>3941</v>
      </c>
      <c r="E461" s="824" t="s">
        <v>2358</v>
      </c>
      <c r="F461" s="822" t="s">
        <v>2343</v>
      </c>
      <c r="G461" s="822" t="s">
        <v>2616</v>
      </c>
      <c r="H461" s="822" t="s">
        <v>329</v>
      </c>
      <c r="I461" s="822" t="s">
        <v>3210</v>
      </c>
      <c r="J461" s="822" t="s">
        <v>3211</v>
      </c>
      <c r="K461" s="822" t="s">
        <v>2248</v>
      </c>
      <c r="L461" s="825">
        <v>0</v>
      </c>
      <c r="M461" s="825">
        <v>0</v>
      </c>
      <c r="N461" s="822">
        <v>2</v>
      </c>
      <c r="O461" s="826">
        <v>0.5</v>
      </c>
      <c r="P461" s="825">
        <v>0</v>
      </c>
      <c r="Q461" s="827"/>
      <c r="R461" s="822">
        <v>2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7</v>
      </c>
      <c r="B462" s="822" t="s">
        <v>2342</v>
      </c>
      <c r="C462" s="822" t="s">
        <v>2346</v>
      </c>
      <c r="D462" s="823" t="s">
        <v>3941</v>
      </c>
      <c r="E462" s="824" t="s">
        <v>2401</v>
      </c>
      <c r="F462" s="822" t="s">
        <v>2343</v>
      </c>
      <c r="G462" s="822" t="s">
        <v>3018</v>
      </c>
      <c r="H462" s="822" t="s">
        <v>329</v>
      </c>
      <c r="I462" s="822" t="s">
        <v>3162</v>
      </c>
      <c r="J462" s="822" t="s">
        <v>3020</v>
      </c>
      <c r="K462" s="822" t="s">
        <v>3163</v>
      </c>
      <c r="L462" s="825">
        <v>97.96</v>
      </c>
      <c r="M462" s="825">
        <v>97.96</v>
      </c>
      <c r="N462" s="822">
        <v>1</v>
      </c>
      <c r="O462" s="826">
        <v>1</v>
      </c>
      <c r="P462" s="825">
        <v>97.96</v>
      </c>
      <c r="Q462" s="827">
        <v>1</v>
      </c>
      <c r="R462" s="822">
        <v>1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7</v>
      </c>
      <c r="B463" s="822" t="s">
        <v>2342</v>
      </c>
      <c r="C463" s="822" t="s">
        <v>2346</v>
      </c>
      <c r="D463" s="823" t="s">
        <v>3941</v>
      </c>
      <c r="E463" s="824" t="s">
        <v>2401</v>
      </c>
      <c r="F463" s="822" t="s">
        <v>2343</v>
      </c>
      <c r="G463" s="822" t="s">
        <v>2718</v>
      </c>
      <c r="H463" s="822" t="s">
        <v>329</v>
      </c>
      <c r="I463" s="822" t="s">
        <v>3212</v>
      </c>
      <c r="J463" s="822" t="s">
        <v>3213</v>
      </c>
      <c r="K463" s="822" t="s">
        <v>3214</v>
      </c>
      <c r="L463" s="825">
        <v>70.48</v>
      </c>
      <c r="M463" s="825">
        <v>70.48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7</v>
      </c>
      <c r="B464" s="822" t="s">
        <v>2342</v>
      </c>
      <c r="C464" s="822" t="s">
        <v>2346</v>
      </c>
      <c r="D464" s="823" t="s">
        <v>3941</v>
      </c>
      <c r="E464" s="824" t="s">
        <v>2401</v>
      </c>
      <c r="F464" s="822" t="s">
        <v>2343</v>
      </c>
      <c r="G464" s="822" t="s">
        <v>2629</v>
      </c>
      <c r="H464" s="822" t="s">
        <v>329</v>
      </c>
      <c r="I464" s="822" t="s">
        <v>3215</v>
      </c>
      <c r="J464" s="822" t="s">
        <v>3216</v>
      </c>
      <c r="K464" s="822" t="s">
        <v>3217</v>
      </c>
      <c r="L464" s="825">
        <v>0</v>
      </c>
      <c r="M464" s="825">
        <v>0</v>
      </c>
      <c r="N464" s="822">
        <v>2</v>
      </c>
      <c r="O464" s="826">
        <v>1.5</v>
      </c>
      <c r="P464" s="825">
        <v>0</v>
      </c>
      <c r="Q464" s="827"/>
      <c r="R464" s="822">
        <v>2</v>
      </c>
      <c r="S464" s="827">
        <v>1</v>
      </c>
      <c r="T464" s="826">
        <v>1.5</v>
      </c>
      <c r="U464" s="828">
        <v>1</v>
      </c>
    </row>
    <row r="465" spans="1:21" ht="14.45" customHeight="1" x14ac:dyDescent="0.2">
      <c r="A465" s="821">
        <v>7</v>
      </c>
      <c r="B465" s="822" t="s">
        <v>2342</v>
      </c>
      <c r="C465" s="822" t="s">
        <v>2346</v>
      </c>
      <c r="D465" s="823" t="s">
        <v>3941</v>
      </c>
      <c r="E465" s="824" t="s">
        <v>2401</v>
      </c>
      <c r="F465" s="822" t="s">
        <v>2343</v>
      </c>
      <c r="G465" s="822" t="s">
        <v>3093</v>
      </c>
      <c r="H465" s="822" t="s">
        <v>329</v>
      </c>
      <c r="I465" s="822" t="s">
        <v>3094</v>
      </c>
      <c r="J465" s="822" t="s">
        <v>3095</v>
      </c>
      <c r="K465" s="822" t="s">
        <v>3096</v>
      </c>
      <c r="L465" s="825">
        <v>422.19</v>
      </c>
      <c r="M465" s="825">
        <v>422.19</v>
      </c>
      <c r="N465" s="822">
        <v>1</v>
      </c>
      <c r="O465" s="826">
        <v>1</v>
      </c>
      <c r="P465" s="825">
        <v>422.19</v>
      </c>
      <c r="Q465" s="827">
        <v>1</v>
      </c>
      <c r="R465" s="822">
        <v>1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7</v>
      </c>
      <c r="B466" s="822" t="s">
        <v>2342</v>
      </c>
      <c r="C466" s="822" t="s">
        <v>2346</v>
      </c>
      <c r="D466" s="823" t="s">
        <v>3941</v>
      </c>
      <c r="E466" s="824" t="s">
        <v>2401</v>
      </c>
      <c r="F466" s="822" t="s">
        <v>2343</v>
      </c>
      <c r="G466" s="822" t="s">
        <v>2641</v>
      </c>
      <c r="H466" s="822" t="s">
        <v>329</v>
      </c>
      <c r="I466" s="822" t="s">
        <v>2642</v>
      </c>
      <c r="J466" s="822" t="s">
        <v>1661</v>
      </c>
      <c r="K466" s="822" t="s">
        <v>2643</v>
      </c>
      <c r="L466" s="825">
        <v>42.14</v>
      </c>
      <c r="M466" s="825">
        <v>42.14</v>
      </c>
      <c r="N466" s="822">
        <v>1</v>
      </c>
      <c r="O466" s="826">
        <v>1</v>
      </c>
      <c r="P466" s="825">
        <v>42.14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7</v>
      </c>
      <c r="B467" s="822" t="s">
        <v>2342</v>
      </c>
      <c r="C467" s="822" t="s">
        <v>2346</v>
      </c>
      <c r="D467" s="823" t="s">
        <v>3941</v>
      </c>
      <c r="E467" s="824" t="s">
        <v>2401</v>
      </c>
      <c r="F467" s="822" t="s">
        <v>2343</v>
      </c>
      <c r="G467" s="822" t="s">
        <v>3218</v>
      </c>
      <c r="H467" s="822" t="s">
        <v>656</v>
      </c>
      <c r="I467" s="822" t="s">
        <v>3219</v>
      </c>
      <c r="J467" s="822" t="s">
        <v>3220</v>
      </c>
      <c r="K467" s="822" t="s">
        <v>3221</v>
      </c>
      <c r="L467" s="825">
        <v>27.37</v>
      </c>
      <c r="M467" s="825">
        <v>82.11</v>
      </c>
      <c r="N467" s="822">
        <v>3</v>
      </c>
      <c r="O467" s="826">
        <v>1</v>
      </c>
      <c r="P467" s="825">
        <v>82.11</v>
      </c>
      <c r="Q467" s="827">
        <v>1</v>
      </c>
      <c r="R467" s="822">
        <v>3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7</v>
      </c>
      <c r="B468" s="822" t="s">
        <v>2342</v>
      </c>
      <c r="C468" s="822" t="s">
        <v>2346</v>
      </c>
      <c r="D468" s="823" t="s">
        <v>3941</v>
      </c>
      <c r="E468" s="824" t="s">
        <v>2401</v>
      </c>
      <c r="F468" s="822" t="s">
        <v>2343</v>
      </c>
      <c r="G468" s="822" t="s">
        <v>3218</v>
      </c>
      <c r="H468" s="822" t="s">
        <v>656</v>
      </c>
      <c r="I468" s="822" t="s">
        <v>3222</v>
      </c>
      <c r="J468" s="822" t="s">
        <v>3220</v>
      </c>
      <c r="K468" s="822" t="s">
        <v>3223</v>
      </c>
      <c r="L468" s="825">
        <v>54.75</v>
      </c>
      <c r="M468" s="825">
        <v>164.25</v>
      </c>
      <c r="N468" s="822">
        <v>3</v>
      </c>
      <c r="O468" s="826">
        <v>1.5</v>
      </c>
      <c r="P468" s="825">
        <v>164.25</v>
      </c>
      <c r="Q468" s="827">
        <v>1</v>
      </c>
      <c r="R468" s="822">
        <v>3</v>
      </c>
      <c r="S468" s="827">
        <v>1</v>
      </c>
      <c r="T468" s="826">
        <v>1.5</v>
      </c>
      <c r="U468" s="828">
        <v>1</v>
      </c>
    </row>
    <row r="469" spans="1:21" ht="14.45" customHeight="1" x14ac:dyDescent="0.2">
      <c r="A469" s="821">
        <v>7</v>
      </c>
      <c r="B469" s="822" t="s">
        <v>2342</v>
      </c>
      <c r="C469" s="822" t="s">
        <v>2346</v>
      </c>
      <c r="D469" s="823" t="s">
        <v>3941</v>
      </c>
      <c r="E469" s="824" t="s">
        <v>2401</v>
      </c>
      <c r="F469" s="822" t="s">
        <v>2343</v>
      </c>
      <c r="G469" s="822" t="s">
        <v>3224</v>
      </c>
      <c r="H469" s="822" t="s">
        <v>329</v>
      </c>
      <c r="I469" s="822" t="s">
        <v>3225</v>
      </c>
      <c r="J469" s="822" t="s">
        <v>922</v>
      </c>
      <c r="K469" s="822" t="s">
        <v>2768</v>
      </c>
      <c r="L469" s="825">
        <v>38.56</v>
      </c>
      <c r="M469" s="825">
        <v>38.56</v>
      </c>
      <c r="N469" s="822">
        <v>1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7</v>
      </c>
      <c r="B470" s="822" t="s">
        <v>2342</v>
      </c>
      <c r="C470" s="822" t="s">
        <v>2346</v>
      </c>
      <c r="D470" s="823" t="s">
        <v>3941</v>
      </c>
      <c r="E470" s="824" t="s">
        <v>2401</v>
      </c>
      <c r="F470" s="822" t="s">
        <v>2343</v>
      </c>
      <c r="G470" s="822" t="s">
        <v>2796</v>
      </c>
      <c r="H470" s="822" t="s">
        <v>329</v>
      </c>
      <c r="I470" s="822" t="s">
        <v>3226</v>
      </c>
      <c r="J470" s="822" t="s">
        <v>1652</v>
      </c>
      <c r="K470" s="822" t="s">
        <v>3227</v>
      </c>
      <c r="L470" s="825">
        <v>66.88</v>
      </c>
      <c r="M470" s="825">
        <v>66.88</v>
      </c>
      <c r="N470" s="822">
        <v>1</v>
      </c>
      <c r="O470" s="826">
        <v>1</v>
      </c>
      <c r="P470" s="825">
        <v>66.88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7</v>
      </c>
      <c r="B471" s="822" t="s">
        <v>2342</v>
      </c>
      <c r="C471" s="822" t="s">
        <v>2346</v>
      </c>
      <c r="D471" s="823" t="s">
        <v>3941</v>
      </c>
      <c r="E471" s="824" t="s">
        <v>2401</v>
      </c>
      <c r="F471" s="822" t="s">
        <v>2343</v>
      </c>
      <c r="G471" s="822" t="s">
        <v>2796</v>
      </c>
      <c r="H471" s="822" t="s">
        <v>329</v>
      </c>
      <c r="I471" s="822" t="s">
        <v>3228</v>
      </c>
      <c r="J471" s="822" t="s">
        <v>800</v>
      </c>
      <c r="K471" s="822" t="s">
        <v>801</v>
      </c>
      <c r="L471" s="825">
        <v>59.56</v>
      </c>
      <c r="M471" s="825">
        <v>59.56</v>
      </c>
      <c r="N471" s="822">
        <v>1</v>
      </c>
      <c r="O471" s="826">
        <v>0.5</v>
      </c>
      <c r="P471" s="825">
        <v>59.56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7</v>
      </c>
      <c r="B472" s="822" t="s">
        <v>2342</v>
      </c>
      <c r="C472" s="822" t="s">
        <v>2346</v>
      </c>
      <c r="D472" s="823" t="s">
        <v>3941</v>
      </c>
      <c r="E472" s="824" t="s">
        <v>2401</v>
      </c>
      <c r="F472" s="822" t="s">
        <v>2343</v>
      </c>
      <c r="G472" s="822" t="s">
        <v>2745</v>
      </c>
      <c r="H472" s="822" t="s">
        <v>656</v>
      </c>
      <c r="I472" s="822" t="s">
        <v>2981</v>
      </c>
      <c r="J472" s="822" t="s">
        <v>2747</v>
      </c>
      <c r="K472" s="822" t="s">
        <v>2982</v>
      </c>
      <c r="L472" s="825">
        <v>154.36000000000001</v>
      </c>
      <c r="M472" s="825">
        <v>154.36000000000001</v>
      </c>
      <c r="N472" s="822">
        <v>1</v>
      </c>
      <c r="O472" s="826">
        <v>0.5</v>
      </c>
      <c r="P472" s="825">
        <v>154.36000000000001</v>
      </c>
      <c r="Q472" s="827">
        <v>1</v>
      </c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7</v>
      </c>
      <c r="B473" s="822" t="s">
        <v>2342</v>
      </c>
      <c r="C473" s="822" t="s">
        <v>2346</v>
      </c>
      <c r="D473" s="823" t="s">
        <v>3941</v>
      </c>
      <c r="E473" s="824" t="s">
        <v>2401</v>
      </c>
      <c r="F473" s="822" t="s">
        <v>2343</v>
      </c>
      <c r="G473" s="822" t="s">
        <v>2681</v>
      </c>
      <c r="H473" s="822" t="s">
        <v>329</v>
      </c>
      <c r="I473" s="822" t="s">
        <v>2682</v>
      </c>
      <c r="J473" s="822" t="s">
        <v>1182</v>
      </c>
      <c r="K473" s="822" t="s">
        <v>1183</v>
      </c>
      <c r="L473" s="825">
        <v>121.92</v>
      </c>
      <c r="M473" s="825">
        <v>121.92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7</v>
      </c>
      <c r="B474" s="822" t="s">
        <v>2342</v>
      </c>
      <c r="C474" s="822" t="s">
        <v>2346</v>
      </c>
      <c r="D474" s="823" t="s">
        <v>3941</v>
      </c>
      <c r="E474" s="824" t="s">
        <v>2391</v>
      </c>
      <c r="F474" s="822" t="s">
        <v>2343</v>
      </c>
      <c r="G474" s="822" t="s">
        <v>3106</v>
      </c>
      <c r="H474" s="822" t="s">
        <v>329</v>
      </c>
      <c r="I474" s="822" t="s">
        <v>3229</v>
      </c>
      <c r="J474" s="822" t="s">
        <v>1499</v>
      </c>
      <c r="K474" s="822" t="s">
        <v>3108</v>
      </c>
      <c r="L474" s="825">
        <v>247.17</v>
      </c>
      <c r="M474" s="825">
        <v>494.34</v>
      </c>
      <c r="N474" s="822">
        <v>2</v>
      </c>
      <c r="O474" s="826">
        <v>0.5</v>
      </c>
      <c r="P474" s="825">
        <v>494.34</v>
      </c>
      <c r="Q474" s="827">
        <v>1</v>
      </c>
      <c r="R474" s="822">
        <v>2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7</v>
      </c>
      <c r="B475" s="822" t="s">
        <v>2342</v>
      </c>
      <c r="C475" s="822" t="s">
        <v>2346</v>
      </c>
      <c r="D475" s="823" t="s">
        <v>3941</v>
      </c>
      <c r="E475" s="824" t="s">
        <v>2391</v>
      </c>
      <c r="F475" s="822" t="s">
        <v>2343</v>
      </c>
      <c r="G475" s="822" t="s">
        <v>3106</v>
      </c>
      <c r="H475" s="822" t="s">
        <v>656</v>
      </c>
      <c r="I475" s="822" t="s">
        <v>3107</v>
      </c>
      <c r="J475" s="822" t="s">
        <v>1499</v>
      </c>
      <c r="K475" s="822" t="s">
        <v>3108</v>
      </c>
      <c r="L475" s="825">
        <v>247.17</v>
      </c>
      <c r="M475" s="825">
        <v>741.51</v>
      </c>
      <c r="N475" s="822">
        <v>3</v>
      </c>
      <c r="O475" s="826">
        <v>0.5</v>
      </c>
      <c r="P475" s="825">
        <v>741.51</v>
      </c>
      <c r="Q475" s="827">
        <v>1</v>
      </c>
      <c r="R475" s="822">
        <v>3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7</v>
      </c>
      <c r="B476" s="822" t="s">
        <v>2342</v>
      </c>
      <c r="C476" s="822" t="s">
        <v>2346</v>
      </c>
      <c r="D476" s="823" t="s">
        <v>3941</v>
      </c>
      <c r="E476" s="824" t="s">
        <v>2391</v>
      </c>
      <c r="F476" s="822" t="s">
        <v>2343</v>
      </c>
      <c r="G476" s="822" t="s">
        <v>2756</v>
      </c>
      <c r="H476" s="822" t="s">
        <v>656</v>
      </c>
      <c r="I476" s="822" t="s">
        <v>2238</v>
      </c>
      <c r="J476" s="822" t="s">
        <v>2236</v>
      </c>
      <c r="K476" s="822" t="s">
        <v>2239</v>
      </c>
      <c r="L476" s="825">
        <v>11.71</v>
      </c>
      <c r="M476" s="825">
        <v>11.71</v>
      </c>
      <c r="N476" s="822">
        <v>1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7</v>
      </c>
      <c r="B477" s="822" t="s">
        <v>2342</v>
      </c>
      <c r="C477" s="822" t="s">
        <v>2346</v>
      </c>
      <c r="D477" s="823" t="s">
        <v>3941</v>
      </c>
      <c r="E477" s="824" t="s">
        <v>2391</v>
      </c>
      <c r="F477" s="822" t="s">
        <v>2343</v>
      </c>
      <c r="G477" s="822" t="s">
        <v>2488</v>
      </c>
      <c r="H477" s="822" t="s">
        <v>329</v>
      </c>
      <c r="I477" s="822" t="s">
        <v>3230</v>
      </c>
      <c r="J477" s="822" t="s">
        <v>3231</v>
      </c>
      <c r="K477" s="822" t="s">
        <v>3232</v>
      </c>
      <c r="L477" s="825">
        <v>254.49</v>
      </c>
      <c r="M477" s="825">
        <v>508.98</v>
      </c>
      <c r="N477" s="822">
        <v>2</v>
      </c>
      <c r="O477" s="826">
        <v>1</v>
      </c>
      <c r="P477" s="825">
        <v>254.49</v>
      </c>
      <c r="Q477" s="827">
        <v>0.5</v>
      </c>
      <c r="R477" s="822">
        <v>1</v>
      </c>
      <c r="S477" s="827">
        <v>0.5</v>
      </c>
      <c r="T477" s="826">
        <v>0.5</v>
      </c>
      <c r="U477" s="828">
        <v>0.5</v>
      </c>
    </row>
    <row r="478" spans="1:21" ht="14.45" customHeight="1" x14ac:dyDescent="0.2">
      <c r="A478" s="821">
        <v>7</v>
      </c>
      <c r="B478" s="822" t="s">
        <v>2342</v>
      </c>
      <c r="C478" s="822" t="s">
        <v>2346</v>
      </c>
      <c r="D478" s="823" t="s">
        <v>3941</v>
      </c>
      <c r="E478" s="824" t="s">
        <v>2391</v>
      </c>
      <c r="F478" s="822" t="s">
        <v>2343</v>
      </c>
      <c r="G478" s="822" t="s">
        <v>3233</v>
      </c>
      <c r="H478" s="822" t="s">
        <v>329</v>
      </c>
      <c r="I478" s="822" t="s">
        <v>3234</v>
      </c>
      <c r="J478" s="822" t="s">
        <v>3235</v>
      </c>
      <c r="K478" s="822" t="s">
        <v>3236</v>
      </c>
      <c r="L478" s="825">
        <v>0</v>
      </c>
      <c r="M478" s="825">
        <v>0</v>
      </c>
      <c r="N478" s="822">
        <v>1</v>
      </c>
      <c r="O478" s="826">
        <v>0.5</v>
      </c>
      <c r="P478" s="825"/>
      <c r="Q478" s="827"/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7</v>
      </c>
      <c r="B479" s="822" t="s">
        <v>2342</v>
      </c>
      <c r="C479" s="822" t="s">
        <v>2346</v>
      </c>
      <c r="D479" s="823" t="s">
        <v>3941</v>
      </c>
      <c r="E479" s="824" t="s">
        <v>2391</v>
      </c>
      <c r="F479" s="822" t="s">
        <v>2343</v>
      </c>
      <c r="G479" s="822" t="s">
        <v>3237</v>
      </c>
      <c r="H479" s="822" t="s">
        <v>329</v>
      </c>
      <c r="I479" s="822" t="s">
        <v>3238</v>
      </c>
      <c r="J479" s="822" t="s">
        <v>3239</v>
      </c>
      <c r="K479" s="822" t="s">
        <v>3240</v>
      </c>
      <c r="L479" s="825">
        <v>58.86</v>
      </c>
      <c r="M479" s="825">
        <v>117.72</v>
      </c>
      <c r="N479" s="822">
        <v>2</v>
      </c>
      <c r="O479" s="826">
        <v>1</v>
      </c>
      <c r="P479" s="825">
        <v>117.72</v>
      </c>
      <c r="Q479" s="827">
        <v>1</v>
      </c>
      <c r="R479" s="822">
        <v>2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7</v>
      </c>
      <c r="B480" s="822" t="s">
        <v>2342</v>
      </c>
      <c r="C480" s="822" t="s">
        <v>2346</v>
      </c>
      <c r="D480" s="823" t="s">
        <v>3941</v>
      </c>
      <c r="E480" s="824" t="s">
        <v>2391</v>
      </c>
      <c r="F480" s="822" t="s">
        <v>2343</v>
      </c>
      <c r="G480" s="822" t="s">
        <v>3241</v>
      </c>
      <c r="H480" s="822" t="s">
        <v>329</v>
      </c>
      <c r="I480" s="822" t="s">
        <v>3242</v>
      </c>
      <c r="J480" s="822" t="s">
        <v>3243</v>
      </c>
      <c r="K480" s="822" t="s">
        <v>3244</v>
      </c>
      <c r="L480" s="825">
        <v>159.71</v>
      </c>
      <c r="M480" s="825">
        <v>479.13</v>
      </c>
      <c r="N480" s="822">
        <v>3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7</v>
      </c>
      <c r="B481" s="822" t="s">
        <v>2342</v>
      </c>
      <c r="C481" s="822" t="s">
        <v>2346</v>
      </c>
      <c r="D481" s="823" t="s">
        <v>3941</v>
      </c>
      <c r="E481" s="824" t="s">
        <v>2391</v>
      </c>
      <c r="F481" s="822" t="s">
        <v>2343</v>
      </c>
      <c r="G481" s="822" t="s">
        <v>2516</v>
      </c>
      <c r="H481" s="822" t="s">
        <v>329</v>
      </c>
      <c r="I481" s="822" t="s">
        <v>2957</v>
      </c>
      <c r="J481" s="822" t="s">
        <v>2518</v>
      </c>
      <c r="K481" s="822" t="s">
        <v>2958</v>
      </c>
      <c r="L481" s="825">
        <v>39.24</v>
      </c>
      <c r="M481" s="825">
        <v>39.24</v>
      </c>
      <c r="N481" s="822">
        <v>1</v>
      </c>
      <c r="O481" s="826">
        <v>1</v>
      </c>
      <c r="P481" s="825">
        <v>39.24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7</v>
      </c>
      <c r="B482" s="822" t="s">
        <v>2342</v>
      </c>
      <c r="C482" s="822" t="s">
        <v>2346</v>
      </c>
      <c r="D482" s="823" t="s">
        <v>3941</v>
      </c>
      <c r="E482" s="824" t="s">
        <v>2391</v>
      </c>
      <c r="F482" s="822" t="s">
        <v>2343</v>
      </c>
      <c r="G482" s="822" t="s">
        <v>2520</v>
      </c>
      <c r="H482" s="822" t="s">
        <v>329</v>
      </c>
      <c r="I482" s="822" t="s">
        <v>2521</v>
      </c>
      <c r="J482" s="822" t="s">
        <v>2522</v>
      </c>
      <c r="K482" s="822" t="s">
        <v>2523</v>
      </c>
      <c r="L482" s="825">
        <v>31.65</v>
      </c>
      <c r="M482" s="825">
        <v>31.65</v>
      </c>
      <c r="N482" s="822">
        <v>1</v>
      </c>
      <c r="O482" s="826">
        <v>0.5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7</v>
      </c>
      <c r="B483" s="822" t="s">
        <v>2342</v>
      </c>
      <c r="C483" s="822" t="s">
        <v>2346</v>
      </c>
      <c r="D483" s="823" t="s">
        <v>3941</v>
      </c>
      <c r="E483" s="824" t="s">
        <v>2391</v>
      </c>
      <c r="F483" s="822" t="s">
        <v>2343</v>
      </c>
      <c r="G483" s="822" t="s">
        <v>3245</v>
      </c>
      <c r="H483" s="822" t="s">
        <v>329</v>
      </c>
      <c r="I483" s="822" t="s">
        <v>3246</v>
      </c>
      <c r="J483" s="822" t="s">
        <v>683</v>
      </c>
      <c r="K483" s="822" t="s">
        <v>684</v>
      </c>
      <c r="L483" s="825">
        <v>109.72</v>
      </c>
      <c r="M483" s="825">
        <v>109.72</v>
      </c>
      <c r="N483" s="822">
        <v>1</v>
      </c>
      <c r="O483" s="826">
        <v>0.5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7</v>
      </c>
      <c r="B484" s="822" t="s">
        <v>2342</v>
      </c>
      <c r="C484" s="822" t="s">
        <v>2346</v>
      </c>
      <c r="D484" s="823" t="s">
        <v>3941</v>
      </c>
      <c r="E484" s="824" t="s">
        <v>2391</v>
      </c>
      <c r="F484" s="822" t="s">
        <v>2343</v>
      </c>
      <c r="G484" s="822" t="s">
        <v>2789</v>
      </c>
      <c r="H484" s="822" t="s">
        <v>329</v>
      </c>
      <c r="I484" s="822" t="s">
        <v>3247</v>
      </c>
      <c r="J484" s="822" t="s">
        <v>765</v>
      </c>
      <c r="K484" s="822" t="s">
        <v>3248</v>
      </c>
      <c r="L484" s="825">
        <v>17.62</v>
      </c>
      <c r="M484" s="825">
        <v>35.24</v>
      </c>
      <c r="N484" s="822">
        <v>2</v>
      </c>
      <c r="O484" s="826">
        <v>1</v>
      </c>
      <c r="P484" s="825">
        <v>35.24</v>
      </c>
      <c r="Q484" s="827">
        <v>1</v>
      </c>
      <c r="R484" s="822">
        <v>2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7</v>
      </c>
      <c r="B485" s="822" t="s">
        <v>2342</v>
      </c>
      <c r="C485" s="822" t="s">
        <v>2346</v>
      </c>
      <c r="D485" s="823" t="s">
        <v>3941</v>
      </c>
      <c r="E485" s="824" t="s">
        <v>2391</v>
      </c>
      <c r="F485" s="822" t="s">
        <v>2343</v>
      </c>
      <c r="G485" s="822" t="s">
        <v>2789</v>
      </c>
      <c r="H485" s="822" t="s">
        <v>329</v>
      </c>
      <c r="I485" s="822" t="s">
        <v>3001</v>
      </c>
      <c r="J485" s="822" t="s">
        <v>765</v>
      </c>
      <c r="K485" s="822" t="s">
        <v>3002</v>
      </c>
      <c r="L485" s="825">
        <v>35.25</v>
      </c>
      <c r="M485" s="825">
        <v>35.25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7</v>
      </c>
      <c r="B486" s="822" t="s">
        <v>2342</v>
      </c>
      <c r="C486" s="822" t="s">
        <v>2346</v>
      </c>
      <c r="D486" s="823" t="s">
        <v>3941</v>
      </c>
      <c r="E486" s="824" t="s">
        <v>2391</v>
      </c>
      <c r="F486" s="822" t="s">
        <v>2343</v>
      </c>
      <c r="G486" s="822" t="s">
        <v>2789</v>
      </c>
      <c r="H486" s="822" t="s">
        <v>329</v>
      </c>
      <c r="I486" s="822" t="s">
        <v>3037</v>
      </c>
      <c r="J486" s="822" t="s">
        <v>765</v>
      </c>
      <c r="K486" s="822" t="s">
        <v>3038</v>
      </c>
      <c r="L486" s="825">
        <v>35.25</v>
      </c>
      <c r="M486" s="825">
        <v>70.5</v>
      </c>
      <c r="N486" s="822">
        <v>2</v>
      </c>
      <c r="O486" s="826">
        <v>2</v>
      </c>
      <c r="P486" s="825">
        <v>70.5</v>
      </c>
      <c r="Q486" s="827">
        <v>1</v>
      </c>
      <c r="R486" s="822">
        <v>2</v>
      </c>
      <c r="S486" s="827">
        <v>1</v>
      </c>
      <c r="T486" s="826">
        <v>2</v>
      </c>
      <c r="U486" s="828">
        <v>1</v>
      </c>
    </row>
    <row r="487" spans="1:21" ht="14.45" customHeight="1" x14ac:dyDescent="0.2">
      <c r="A487" s="821">
        <v>7</v>
      </c>
      <c r="B487" s="822" t="s">
        <v>2342</v>
      </c>
      <c r="C487" s="822" t="s">
        <v>2346</v>
      </c>
      <c r="D487" s="823" t="s">
        <v>3941</v>
      </c>
      <c r="E487" s="824" t="s">
        <v>2391</v>
      </c>
      <c r="F487" s="822" t="s">
        <v>2343</v>
      </c>
      <c r="G487" s="822" t="s">
        <v>3249</v>
      </c>
      <c r="H487" s="822" t="s">
        <v>329</v>
      </c>
      <c r="I487" s="822" t="s">
        <v>3250</v>
      </c>
      <c r="J487" s="822" t="s">
        <v>3251</v>
      </c>
      <c r="K487" s="822" t="s">
        <v>3002</v>
      </c>
      <c r="L487" s="825">
        <v>174.59</v>
      </c>
      <c r="M487" s="825">
        <v>174.59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7</v>
      </c>
      <c r="B488" s="822" t="s">
        <v>2342</v>
      </c>
      <c r="C488" s="822" t="s">
        <v>2346</v>
      </c>
      <c r="D488" s="823" t="s">
        <v>3941</v>
      </c>
      <c r="E488" s="824" t="s">
        <v>2391</v>
      </c>
      <c r="F488" s="822" t="s">
        <v>2343</v>
      </c>
      <c r="G488" s="822" t="s">
        <v>2658</v>
      </c>
      <c r="H488" s="822" t="s">
        <v>329</v>
      </c>
      <c r="I488" s="822" t="s">
        <v>3176</v>
      </c>
      <c r="J488" s="822" t="s">
        <v>3177</v>
      </c>
      <c r="K488" s="822" t="s">
        <v>3178</v>
      </c>
      <c r="L488" s="825">
        <v>97.76</v>
      </c>
      <c r="M488" s="825">
        <v>97.76</v>
      </c>
      <c r="N488" s="822">
        <v>1</v>
      </c>
      <c r="O488" s="826">
        <v>0.5</v>
      </c>
      <c r="P488" s="825">
        <v>97.76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7</v>
      </c>
      <c r="B489" s="822" t="s">
        <v>2342</v>
      </c>
      <c r="C489" s="822" t="s">
        <v>2346</v>
      </c>
      <c r="D489" s="823" t="s">
        <v>3941</v>
      </c>
      <c r="E489" s="824" t="s">
        <v>2391</v>
      </c>
      <c r="F489" s="822" t="s">
        <v>2343</v>
      </c>
      <c r="G489" s="822" t="s">
        <v>3252</v>
      </c>
      <c r="H489" s="822" t="s">
        <v>656</v>
      </c>
      <c r="I489" s="822" t="s">
        <v>3253</v>
      </c>
      <c r="J489" s="822" t="s">
        <v>2020</v>
      </c>
      <c r="K489" s="822" t="s">
        <v>3254</v>
      </c>
      <c r="L489" s="825">
        <v>352.37</v>
      </c>
      <c r="M489" s="825">
        <v>352.37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7</v>
      </c>
      <c r="B490" s="822" t="s">
        <v>2342</v>
      </c>
      <c r="C490" s="822" t="s">
        <v>2346</v>
      </c>
      <c r="D490" s="823" t="s">
        <v>3941</v>
      </c>
      <c r="E490" s="824" t="s">
        <v>2391</v>
      </c>
      <c r="F490" s="822" t="s">
        <v>2343</v>
      </c>
      <c r="G490" s="822" t="s">
        <v>2579</v>
      </c>
      <c r="H490" s="822" t="s">
        <v>656</v>
      </c>
      <c r="I490" s="822" t="s">
        <v>2580</v>
      </c>
      <c r="J490" s="822" t="s">
        <v>659</v>
      </c>
      <c r="K490" s="822" t="s">
        <v>2581</v>
      </c>
      <c r="L490" s="825">
        <v>0</v>
      </c>
      <c r="M490" s="825">
        <v>0</v>
      </c>
      <c r="N490" s="822">
        <v>2</v>
      </c>
      <c r="O490" s="826">
        <v>0.5</v>
      </c>
      <c r="P490" s="825">
        <v>0</v>
      </c>
      <c r="Q490" s="827"/>
      <c r="R490" s="822">
        <v>2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7</v>
      </c>
      <c r="B491" s="822" t="s">
        <v>2342</v>
      </c>
      <c r="C491" s="822" t="s">
        <v>2346</v>
      </c>
      <c r="D491" s="823" t="s">
        <v>3941</v>
      </c>
      <c r="E491" s="824" t="s">
        <v>2391</v>
      </c>
      <c r="F491" s="822" t="s">
        <v>2343</v>
      </c>
      <c r="G491" s="822" t="s">
        <v>3255</v>
      </c>
      <c r="H491" s="822" t="s">
        <v>329</v>
      </c>
      <c r="I491" s="822" t="s">
        <v>3256</v>
      </c>
      <c r="J491" s="822" t="s">
        <v>3257</v>
      </c>
      <c r="K491" s="822" t="s">
        <v>3258</v>
      </c>
      <c r="L491" s="825">
        <v>137.88</v>
      </c>
      <c r="M491" s="825">
        <v>413.64</v>
      </c>
      <c r="N491" s="822">
        <v>3</v>
      </c>
      <c r="O491" s="826">
        <v>0.5</v>
      </c>
      <c r="P491" s="825">
        <v>413.64</v>
      </c>
      <c r="Q491" s="827">
        <v>1</v>
      </c>
      <c r="R491" s="822">
        <v>3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7</v>
      </c>
      <c r="B492" s="822" t="s">
        <v>2342</v>
      </c>
      <c r="C492" s="822" t="s">
        <v>2346</v>
      </c>
      <c r="D492" s="823" t="s">
        <v>3941</v>
      </c>
      <c r="E492" s="824" t="s">
        <v>2391</v>
      </c>
      <c r="F492" s="822" t="s">
        <v>2343</v>
      </c>
      <c r="G492" s="822" t="s">
        <v>2745</v>
      </c>
      <c r="H492" s="822" t="s">
        <v>656</v>
      </c>
      <c r="I492" s="822" t="s">
        <v>2981</v>
      </c>
      <c r="J492" s="822" t="s">
        <v>2747</v>
      </c>
      <c r="K492" s="822" t="s">
        <v>2982</v>
      </c>
      <c r="L492" s="825">
        <v>154.36000000000001</v>
      </c>
      <c r="M492" s="825">
        <v>154.36000000000001</v>
      </c>
      <c r="N492" s="822">
        <v>1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7</v>
      </c>
      <c r="B493" s="822" t="s">
        <v>2342</v>
      </c>
      <c r="C493" s="822" t="s">
        <v>2346</v>
      </c>
      <c r="D493" s="823" t="s">
        <v>3941</v>
      </c>
      <c r="E493" s="824" t="s">
        <v>2391</v>
      </c>
      <c r="F493" s="822" t="s">
        <v>2343</v>
      </c>
      <c r="G493" s="822" t="s">
        <v>2681</v>
      </c>
      <c r="H493" s="822" t="s">
        <v>329</v>
      </c>
      <c r="I493" s="822" t="s">
        <v>2682</v>
      </c>
      <c r="J493" s="822" t="s">
        <v>1182</v>
      </c>
      <c r="K493" s="822" t="s">
        <v>1183</v>
      </c>
      <c r="L493" s="825">
        <v>121.92</v>
      </c>
      <c r="M493" s="825">
        <v>487.68</v>
      </c>
      <c r="N493" s="822">
        <v>4</v>
      </c>
      <c r="O493" s="826">
        <v>2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7</v>
      </c>
      <c r="B494" s="822" t="s">
        <v>2342</v>
      </c>
      <c r="C494" s="822" t="s">
        <v>2346</v>
      </c>
      <c r="D494" s="823" t="s">
        <v>3941</v>
      </c>
      <c r="E494" s="824" t="s">
        <v>2362</v>
      </c>
      <c r="F494" s="822" t="s">
        <v>2343</v>
      </c>
      <c r="G494" s="822" t="s">
        <v>3018</v>
      </c>
      <c r="H494" s="822" t="s">
        <v>329</v>
      </c>
      <c r="I494" s="822" t="s">
        <v>3162</v>
      </c>
      <c r="J494" s="822" t="s">
        <v>3020</v>
      </c>
      <c r="K494" s="822" t="s">
        <v>3163</v>
      </c>
      <c r="L494" s="825">
        <v>97.96</v>
      </c>
      <c r="M494" s="825">
        <v>97.96</v>
      </c>
      <c r="N494" s="822">
        <v>1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7</v>
      </c>
      <c r="B495" s="822" t="s">
        <v>2342</v>
      </c>
      <c r="C495" s="822" t="s">
        <v>2346</v>
      </c>
      <c r="D495" s="823" t="s">
        <v>3941</v>
      </c>
      <c r="E495" s="824" t="s">
        <v>2362</v>
      </c>
      <c r="F495" s="822" t="s">
        <v>2343</v>
      </c>
      <c r="G495" s="822" t="s">
        <v>2855</v>
      </c>
      <c r="H495" s="822" t="s">
        <v>656</v>
      </c>
      <c r="I495" s="822" t="s">
        <v>2859</v>
      </c>
      <c r="J495" s="822" t="s">
        <v>2857</v>
      </c>
      <c r="K495" s="822" t="s">
        <v>2860</v>
      </c>
      <c r="L495" s="825">
        <v>134.61000000000001</v>
      </c>
      <c r="M495" s="825">
        <v>134.61000000000001</v>
      </c>
      <c r="N495" s="822">
        <v>1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7</v>
      </c>
      <c r="B496" s="822" t="s">
        <v>2342</v>
      </c>
      <c r="C496" s="822" t="s">
        <v>2348</v>
      </c>
      <c r="D496" s="823" t="s">
        <v>3942</v>
      </c>
      <c r="E496" s="824" t="s">
        <v>2353</v>
      </c>
      <c r="F496" s="822" t="s">
        <v>2343</v>
      </c>
      <c r="G496" s="822" t="s">
        <v>2844</v>
      </c>
      <c r="H496" s="822" t="s">
        <v>656</v>
      </c>
      <c r="I496" s="822" t="s">
        <v>2161</v>
      </c>
      <c r="J496" s="822" t="s">
        <v>1105</v>
      </c>
      <c r="K496" s="822" t="s">
        <v>2162</v>
      </c>
      <c r="L496" s="825">
        <v>773.45</v>
      </c>
      <c r="M496" s="825">
        <v>1546.9</v>
      </c>
      <c r="N496" s="822">
        <v>2</v>
      </c>
      <c r="O496" s="826">
        <v>1</v>
      </c>
      <c r="P496" s="825">
        <v>1546.9</v>
      </c>
      <c r="Q496" s="827">
        <v>1</v>
      </c>
      <c r="R496" s="822">
        <v>2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7</v>
      </c>
      <c r="B497" s="822" t="s">
        <v>2342</v>
      </c>
      <c r="C497" s="822" t="s">
        <v>2348</v>
      </c>
      <c r="D497" s="823" t="s">
        <v>3942</v>
      </c>
      <c r="E497" s="824" t="s">
        <v>2356</v>
      </c>
      <c r="F497" s="822" t="s">
        <v>2343</v>
      </c>
      <c r="G497" s="822" t="s">
        <v>2931</v>
      </c>
      <c r="H497" s="822" t="s">
        <v>329</v>
      </c>
      <c r="I497" s="822" t="s">
        <v>2932</v>
      </c>
      <c r="J497" s="822" t="s">
        <v>2933</v>
      </c>
      <c r="K497" s="822" t="s">
        <v>2934</v>
      </c>
      <c r="L497" s="825">
        <v>23.49</v>
      </c>
      <c r="M497" s="825">
        <v>23.49</v>
      </c>
      <c r="N497" s="822">
        <v>1</v>
      </c>
      <c r="O497" s="826">
        <v>0.5</v>
      </c>
      <c r="P497" s="825">
        <v>23.49</v>
      </c>
      <c r="Q497" s="827">
        <v>1</v>
      </c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7</v>
      </c>
      <c r="B498" s="822" t="s">
        <v>2342</v>
      </c>
      <c r="C498" s="822" t="s">
        <v>2348</v>
      </c>
      <c r="D498" s="823" t="s">
        <v>3942</v>
      </c>
      <c r="E498" s="824" t="s">
        <v>2356</v>
      </c>
      <c r="F498" s="822" t="s">
        <v>2343</v>
      </c>
      <c r="G498" s="822" t="s">
        <v>2931</v>
      </c>
      <c r="H498" s="822" t="s">
        <v>329</v>
      </c>
      <c r="I498" s="822" t="s">
        <v>2935</v>
      </c>
      <c r="J498" s="822" t="s">
        <v>2933</v>
      </c>
      <c r="K498" s="822" t="s">
        <v>1324</v>
      </c>
      <c r="L498" s="825">
        <v>70.48</v>
      </c>
      <c r="M498" s="825">
        <v>7118.4800000000014</v>
      </c>
      <c r="N498" s="822">
        <v>101</v>
      </c>
      <c r="O498" s="826">
        <v>31.5</v>
      </c>
      <c r="P498" s="825">
        <v>3242.0800000000004</v>
      </c>
      <c r="Q498" s="827">
        <v>0.45544554455445541</v>
      </c>
      <c r="R498" s="822">
        <v>46</v>
      </c>
      <c r="S498" s="827">
        <v>0.45544554455445546</v>
      </c>
      <c r="T498" s="826">
        <v>17</v>
      </c>
      <c r="U498" s="828">
        <v>0.53968253968253965</v>
      </c>
    </row>
    <row r="499" spans="1:21" ht="14.45" customHeight="1" x14ac:dyDescent="0.2">
      <c r="A499" s="821">
        <v>7</v>
      </c>
      <c r="B499" s="822" t="s">
        <v>2342</v>
      </c>
      <c r="C499" s="822" t="s">
        <v>2348</v>
      </c>
      <c r="D499" s="823" t="s">
        <v>3942</v>
      </c>
      <c r="E499" s="824" t="s">
        <v>2356</v>
      </c>
      <c r="F499" s="822" t="s">
        <v>2343</v>
      </c>
      <c r="G499" s="822" t="s">
        <v>2931</v>
      </c>
      <c r="H499" s="822" t="s">
        <v>329</v>
      </c>
      <c r="I499" s="822" t="s">
        <v>3259</v>
      </c>
      <c r="J499" s="822" t="s">
        <v>2933</v>
      </c>
      <c r="K499" s="822" t="s">
        <v>1324</v>
      </c>
      <c r="L499" s="825">
        <v>70.48</v>
      </c>
      <c r="M499" s="825">
        <v>140.96</v>
      </c>
      <c r="N499" s="822">
        <v>2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7</v>
      </c>
      <c r="B500" s="822" t="s">
        <v>2342</v>
      </c>
      <c r="C500" s="822" t="s">
        <v>2348</v>
      </c>
      <c r="D500" s="823" t="s">
        <v>3942</v>
      </c>
      <c r="E500" s="824" t="s">
        <v>2356</v>
      </c>
      <c r="F500" s="822" t="s">
        <v>2343</v>
      </c>
      <c r="G500" s="822" t="s">
        <v>3260</v>
      </c>
      <c r="H500" s="822" t="s">
        <v>329</v>
      </c>
      <c r="I500" s="822" t="s">
        <v>3261</v>
      </c>
      <c r="J500" s="822" t="s">
        <v>3262</v>
      </c>
      <c r="K500" s="822" t="s">
        <v>3263</v>
      </c>
      <c r="L500" s="825">
        <v>55.77</v>
      </c>
      <c r="M500" s="825">
        <v>669.24</v>
      </c>
      <c r="N500" s="822">
        <v>12</v>
      </c>
      <c r="O500" s="826">
        <v>4.5</v>
      </c>
      <c r="P500" s="825">
        <v>111.54</v>
      </c>
      <c r="Q500" s="827">
        <v>0.16666666666666669</v>
      </c>
      <c r="R500" s="822">
        <v>2</v>
      </c>
      <c r="S500" s="827">
        <v>0.16666666666666666</v>
      </c>
      <c r="T500" s="826">
        <v>0.5</v>
      </c>
      <c r="U500" s="828">
        <v>0.1111111111111111</v>
      </c>
    </row>
    <row r="501" spans="1:21" ht="14.45" customHeight="1" x14ac:dyDescent="0.2">
      <c r="A501" s="821">
        <v>7</v>
      </c>
      <c r="B501" s="822" t="s">
        <v>2342</v>
      </c>
      <c r="C501" s="822" t="s">
        <v>2348</v>
      </c>
      <c r="D501" s="823" t="s">
        <v>3942</v>
      </c>
      <c r="E501" s="824" t="s">
        <v>2356</v>
      </c>
      <c r="F501" s="822" t="s">
        <v>2343</v>
      </c>
      <c r="G501" s="822" t="s">
        <v>3260</v>
      </c>
      <c r="H501" s="822" t="s">
        <v>329</v>
      </c>
      <c r="I501" s="822" t="s">
        <v>3264</v>
      </c>
      <c r="J501" s="822" t="s">
        <v>3265</v>
      </c>
      <c r="K501" s="822" t="s">
        <v>3263</v>
      </c>
      <c r="L501" s="825">
        <v>55.77</v>
      </c>
      <c r="M501" s="825">
        <v>725.01</v>
      </c>
      <c r="N501" s="822">
        <v>13</v>
      </c>
      <c r="O501" s="826">
        <v>3.5</v>
      </c>
      <c r="P501" s="825">
        <v>223.08</v>
      </c>
      <c r="Q501" s="827">
        <v>0.30769230769230771</v>
      </c>
      <c r="R501" s="822">
        <v>4</v>
      </c>
      <c r="S501" s="827">
        <v>0.30769230769230771</v>
      </c>
      <c r="T501" s="826">
        <v>1</v>
      </c>
      <c r="U501" s="828">
        <v>0.2857142857142857</v>
      </c>
    </row>
    <row r="502" spans="1:21" ht="14.45" customHeight="1" x14ac:dyDescent="0.2">
      <c r="A502" s="821">
        <v>7</v>
      </c>
      <c r="B502" s="822" t="s">
        <v>2342</v>
      </c>
      <c r="C502" s="822" t="s">
        <v>2348</v>
      </c>
      <c r="D502" s="823" t="s">
        <v>3942</v>
      </c>
      <c r="E502" s="824" t="s">
        <v>2356</v>
      </c>
      <c r="F502" s="822" t="s">
        <v>2343</v>
      </c>
      <c r="G502" s="822" t="s">
        <v>2807</v>
      </c>
      <c r="H502" s="822" t="s">
        <v>329</v>
      </c>
      <c r="I502" s="822" t="s">
        <v>2808</v>
      </c>
      <c r="J502" s="822" t="s">
        <v>2809</v>
      </c>
      <c r="K502" s="822" t="s">
        <v>2810</v>
      </c>
      <c r="L502" s="825">
        <v>55.95</v>
      </c>
      <c r="M502" s="825">
        <v>335.70000000000005</v>
      </c>
      <c r="N502" s="822">
        <v>6</v>
      </c>
      <c r="O502" s="826">
        <v>1</v>
      </c>
      <c r="P502" s="825">
        <v>223.8</v>
      </c>
      <c r="Q502" s="827">
        <v>0.66666666666666663</v>
      </c>
      <c r="R502" s="822">
        <v>4</v>
      </c>
      <c r="S502" s="827">
        <v>0.66666666666666663</v>
      </c>
      <c r="T502" s="826">
        <v>0.5</v>
      </c>
      <c r="U502" s="828">
        <v>0.5</v>
      </c>
    </row>
    <row r="503" spans="1:21" ht="14.45" customHeight="1" x14ac:dyDescent="0.2">
      <c r="A503" s="821">
        <v>7</v>
      </c>
      <c r="B503" s="822" t="s">
        <v>2342</v>
      </c>
      <c r="C503" s="822" t="s">
        <v>2348</v>
      </c>
      <c r="D503" s="823" t="s">
        <v>3942</v>
      </c>
      <c r="E503" s="824" t="s">
        <v>2356</v>
      </c>
      <c r="F503" s="822" t="s">
        <v>2343</v>
      </c>
      <c r="G503" s="822" t="s">
        <v>2807</v>
      </c>
      <c r="H503" s="822" t="s">
        <v>329</v>
      </c>
      <c r="I503" s="822" t="s">
        <v>3266</v>
      </c>
      <c r="J503" s="822" t="s">
        <v>2809</v>
      </c>
      <c r="K503" s="822" t="s">
        <v>3267</v>
      </c>
      <c r="L503" s="825">
        <v>128.55000000000001</v>
      </c>
      <c r="M503" s="825">
        <v>257.10000000000002</v>
      </c>
      <c r="N503" s="822">
        <v>2</v>
      </c>
      <c r="O503" s="826">
        <v>0.5</v>
      </c>
      <c r="P503" s="825">
        <v>257.10000000000002</v>
      </c>
      <c r="Q503" s="827">
        <v>1</v>
      </c>
      <c r="R503" s="822">
        <v>2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7</v>
      </c>
      <c r="B504" s="822" t="s">
        <v>2342</v>
      </c>
      <c r="C504" s="822" t="s">
        <v>2348</v>
      </c>
      <c r="D504" s="823" t="s">
        <v>3942</v>
      </c>
      <c r="E504" s="824" t="s">
        <v>2356</v>
      </c>
      <c r="F504" s="822" t="s">
        <v>2343</v>
      </c>
      <c r="G504" s="822" t="s">
        <v>3268</v>
      </c>
      <c r="H504" s="822" t="s">
        <v>329</v>
      </c>
      <c r="I504" s="822" t="s">
        <v>3269</v>
      </c>
      <c r="J504" s="822" t="s">
        <v>3270</v>
      </c>
      <c r="K504" s="822" t="s">
        <v>3271</v>
      </c>
      <c r="L504" s="825">
        <v>0</v>
      </c>
      <c r="M504" s="825">
        <v>0</v>
      </c>
      <c r="N504" s="822">
        <v>2</v>
      </c>
      <c r="O504" s="826">
        <v>1</v>
      </c>
      <c r="P504" s="825">
        <v>0</v>
      </c>
      <c r="Q504" s="827"/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7</v>
      </c>
      <c r="B505" s="822" t="s">
        <v>2342</v>
      </c>
      <c r="C505" s="822" t="s">
        <v>2348</v>
      </c>
      <c r="D505" s="823" t="s">
        <v>3942</v>
      </c>
      <c r="E505" s="824" t="s">
        <v>2356</v>
      </c>
      <c r="F505" s="822" t="s">
        <v>2343</v>
      </c>
      <c r="G505" s="822" t="s">
        <v>2438</v>
      </c>
      <c r="H505" s="822" t="s">
        <v>656</v>
      </c>
      <c r="I505" s="822" t="s">
        <v>2439</v>
      </c>
      <c r="J505" s="822" t="s">
        <v>2440</v>
      </c>
      <c r="K505" s="822" t="s">
        <v>2441</v>
      </c>
      <c r="L505" s="825">
        <v>505.86</v>
      </c>
      <c r="M505" s="825">
        <v>6576.18</v>
      </c>
      <c r="N505" s="822">
        <v>13</v>
      </c>
      <c r="O505" s="826">
        <v>3</v>
      </c>
      <c r="P505" s="825">
        <v>6576.18</v>
      </c>
      <c r="Q505" s="827">
        <v>1</v>
      </c>
      <c r="R505" s="822">
        <v>13</v>
      </c>
      <c r="S505" s="827">
        <v>1</v>
      </c>
      <c r="T505" s="826">
        <v>3</v>
      </c>
      <c r="U505" s="828">
        <v>1</v>
      </c>
    </row>
    <row r="506" spans="1:21" ht="14.45" customHeight="1" x14ac:dyDescent="0.2">
      <c r="A506" s="821">
        <v>7</v>
      </c>
      <c r="B506" s="822" t="s">
        <v>2342</v>
      </c>
      <c r="C506" s="822" t="s">
        <v>2348</v>
      </c>
      <c r="D506" s="823" t="s">
        <v>3942</v>
      </c>
      <c r="E506" s="824" t="s">
        <v>2356</v>
      </c>
      <c r="F506" s="822" t="s">
        <v>2343</v>
      </c>
      <c r="G506" s="822" t="s">
        <v>2438</v>
      </c>
      <c r="H506" s="822" t="s">
        <v>656</v>
      </c>
      <c r="I506" s="822" t="s">
        <v>2811</v>
      </c>
      <c r="J506" s="822" t="s">
        <v>2440</v>
      </c>
      <c r="K506" s="822" t="s">
        <v>2812</v>
      </c>
      <c r="L506" s="825">
        <v>758.79</v>
      </c>
      <c r="M506" s="825">
        <v>4552.74</v>
      </c>
      <c r="N506" s="822">
        <v>6</v>
      </c>
      <c r="O506" s="826">
        <v>1</v>
      </c>
      <c r="P506" s="825">
        <v>4552.74</v>
      </c>
      <c r="Q506" s="827">
        <v>1</v>
      </c>
      <c r="R506" s="822">
        <v>6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7</v>
      </c>
      <c r="B507" s="822" t="s">
        <v>2342</v>
      </c>
      <c r="C507" s="822" t="s">
        <v>2348</v>
      </c>
      <c r="D507" s="823" t="s">
        <v>3942</v>
      </c>
      <c r="E507" s="824" t="s">
        <v>2356</v>
      </c>
      <c r="F507" s="822" t="s">
        <v>2343</v>
      </c>
      <c r="G507" s="822" t="s">
        <v>2438</v>
      </c>
      <c r="H507" s="822" t="s">
        <v>656</v>
      </c>
      <c r="I507" s="822" t="s">
        <v>2683</v>
      </c>
      <c r="J507" s="822" t="s">
        <v>2440</v>
      </c>
      <c r="K507" s="822" t="s">
        <v>2684</v>
      </c>
      <c r="L507" s="825">
        <v>1011.73</v>
      </c>
      <c r="M507" s="825">
        <v>8093.84</v>
      </c>
      <c r="N507" s="822">
        <v>8</v>
      </c>
      <c r="O507" s="826">
        <v>2</v>
      </c>
      <c r="P507" s="825">
        <v>8093.84</v>
      </c>
      <c r="Q507" s="827">
        <v>1</v>
      </c>
      <c r="R507" s="822">
        <v>8</v>
      </c>
      <c r="S507" s="827">
        <v>1</v>
      </c>
      <c r="T507" s="826">
        <v>2</v>
      </c>
      <c r="U507" s="828">
        <v>1</v>
      </c>
    </row>
    <row r="508" spans="1:21" ht="14.45" customHeight="1" x14ac:dyDescent="0.2">
      <c r="A508" s="821">
        <v>7</v>
      </c>
      <c r="B508" s="822" t="s">
        <v>2342</v>
      </c>
      <c r="C508" s="822" t="s">
        <v>2348</v>
      </c>
      <c r="D508" s="823" t="s">
        <v>3942</v>
      </c>
      <c r="E508" s="824" t="s">
        <v>2356</v>
      </c>
      <c r="F508" s="822" t="s">
        <v>2343</v>
      </c>
      <c r="G508" s="822" t="s">
        <v>2438</v>
      </c>
      <c r="H508" s="822" t="s">
        <v>329</v>
      </c>
      <c r="I508" s="822" t="s">
        <v>3272</v>
      </c>
      <c r="J508" s="822" t="s">
        <v>3072</v>
      </c>
      <c r="K508" s="822" t="s">
        <v>2812</v>
      </c>
      <c r="L508" s="825">
        <v>758.79</v>
      </c>
      <c r="M508" s="825">
        <v>4552.74</v>
      </c>
      <c r="N508" s="822">
        <v>6</v>
      </c>
      <c r="O508" s="826">
        <v>1</v>
      </c>
      <c r="P508" s="825">
        <v>4552.74</v>
      </c>
      <c r="Q508" s="827">
        <v>1</v>
      </c>
      <c r="R508" s="822">
        <v>6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7</v>
      </c>
      <c r="B509" s="822" t="s">
        <v>2342</v>
      </c>
      <c r="C509" s="822" t="s">
        <v>2348</v>
      </c>
      <c r="D509" s="823" t="s">
        <v>3942</v>
      </c>
      <c r="E509" s="824" t="s">
        <v>2356</v>
      </c>
      <c r="F509" s="822" t="s">
        <v>2343</v>
      </c>
      <c r="G509" s="822" t="s">
        <v>2595</v>
      </c>
      <c r="H509" s="822" t="s">
        <v>329</v>
      </c>
      <c r="I509" s="822" t="s">
        <v>3273</v>
      </c>
      <c r="J509" s="822" t="s">
        <v>857</v>
      </c>
      <c r="K509" s="822" t="s">
        <v>803</v>
      </c>
      <c r="L509" s="825">
        <v>65.989999999999995</v>
      </c>
      <c r="M509" s="825">
        <v>593.90999999999985</v>
      </c>
      <c r="N509" s="822">
        <v>9</v>
      </c>
      <c r="O509" s="826">
        <v>1.5</v>
      </c>
      <c r="P509" s="825">
        <v>593.90999999999985</v>
      </c>
      <c r="Q509" s="827">
        <v>1</v>
      </c>
      <c r="R509" s="822">
        <v>9</v>
      </c>
      <c r="S509" s="827">
        <v>1</v>
      </c>
      <c r="T509" s="826">
        <v>1.5</v>
      </c>
      <c r="U509" s="828">
        <v>1</v>
      </c>
    </row>
    <row r="510" spans="1:21" ht="14.45" customHeight="1" x14ac:dyDescent="0.2">
      <c r="A510" s="821">
        <v>7</v>
      </c>
      <c r="B510" s="822" t="s">
        <v>2342</v>
      </c>
      <c r="C510" s="822" t="s">
        <v>2348</v>
      </c>
      <c r="D510" s="823" t="s">
        <v>3942</v>
      </c>
      <c r="E510" s="824" t="s">
        <v>2356</v>
      </c>
      <c r="F510" s="822" t="s">
        <v>2343</v>
      </c>
      <c r="G510" s="822" t="s">
        <v>2446</v>
      </c>
      <c r="H510" s="822" t="s">
        <v>329</v>
      </c>
      <c r="I510" s="822" t="s">
        <v>3274</v>
      </c>
      <c r="J510" s="822" t="s">
        <v>2448</v>
      </c>
      <c r="K510" s="822" t="s">
        <v>3275</v>
      </c>
      <c r="L510" s="825">
        <v>150.26</v>
      </c>
      <c r="M510" s="825">
        <v>2404.16</v>
      </c>
      <c r="N510" s="822">
        <v>16</v>
      </c>
      <c r="O510" s="826">
        <v>5.5</v>
      </c>
      <c r="P510" s="825">
        <v>150.26</v>
      </c>
      <c r="Q510" s="827">
        <v>6.25E-2</v>
      </c>
      <c r="R510" s="822">
        <v>1</v>
      </c>
      <c r="S510" s="827">
        <v>6.25E-2</v>
      </c>
      <c r="T510" s="826">
        <v>1</v>
      </c>
      <c r="U510" s="828">
        <v>0.18181818181818182</v>
      </c>
    </row>
    <row r="511" spans="1:21" ht="14.45" customHeight="1" x14ac:dyDescent="0.2">
      <c r="A511" s="821">
        <v>7</v>
      </c>
      <c r="B511" s="822" t="s">
        <v>2342</v>
      </c>
      <c r="C511" s="822" t="s">
        <v>2348</v>
      </c>
      <c r="D511" s="823" t="s">
        <v>3942</v>
      </c>
      <c r="E511" s="824" t="s">
        <v>2356</v>
      </c>
      <c r="F511" s="822" t="s">
        <v>2343</v>
      </c>
      <c r="G511" s="822" t="s">
        <v>2446</v>
      </c>
      <c r="H511" s="822" t="s">
        <v>329</v>
      </c>
      <c r="I511" s="822" t="s">
        <v>2447</v>
      </c>
      <c r="J511" s="822" t="s">
        <v>2448</v>
      </c>
      <c r="K511" s="822" t="s">
        <v>2449</v>
      </c>
      <c r="L511" s="825">
        <v>225.39</v>
      </c>
      <c r="M511" s="825">
        <v>1352.34</v>
      </c>
      <c r="N511" s="822">
        <v>6</v>
      </c>
      <c r="O511" s="826">
        <v>2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7</v>
      </c>
      <c r="B512" s="822" t="s">
        <v>2342</v>
      </c>
      <c r="C512" s="822" t="s">
        <v>2348</v>
      </c>
      <c r="D512" s="823" t="s">
        <v>3942</v>
      </c>
      <c r="E512" s="824" t="s">
        <v>2356</v>
      </c>
      <c r="F512" s="822" t="s">
        <v>2343</v>
      </c>
      <c r="G512" s="822" t="s">
        <v>2446</v>
      </c>
      <c r="H512" s="822" t="s">
        <v>329</v>
      </c>
      <c r="I512" s="822" t="s">
        <v>2759</v>
      </c>
      <c r="J512" s="822" t="s">
        <v>2448</v>
      </c>
      <c r="K512" s="822" t="s">
        <v>2760</v>
      </c>
      <c r="L512" s="825">
        <v>300.51</v>
      </c>
      <c r="M512" s="825">
        <v>901.53</v>
      </c>
      <c r="N512" s="822">
        <v>3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7</v>
      </c>
      <c r="B513" s="822" t="s">
        <v>2342</v>
      </c>
      <c r="C513" s="822" t="s">
        <v>2348</v>
      </c>
      <c r="D513" s="823" t="s">
        <v>3942</v>
      </c>
      <c r="E513" s="824" t="s">
        <v>2356</v>
      </c>
      <c r="F513" s="822" t="s">
        <v>2343</v>
      </c>
      <c r="G513" s="822" t="s">
        <v>2597</v>
      </c>
      <c r="H513" s="822" t="s">
        <v>329</v>
      </c>
      <c r="I513" s="822" t="s">
        <v>2720</v>
      </c>
      <c r="J513" s="822" t="s">
        <v>892</v>
      </c>
      <c r="K513" s="822" t="s">
        <v>2721</v>
      </c>
      <c r="L513" s="825">
        <v>91.11</v>
      </c>
      <c r="M513" s="825">
        <v>364.44</v>
      </c>
      <c r="N513" s="822">
        <v>4</v>
      </c>
      <c r="O513" s="826">
        <v>1.5</v>
      </c>
      <c r="P513" s="825">
        <v>364.44</v>
      </c>
      <c r="Q513" s="827">
        <v>1</v>
      </c>
      <c r="R513" s="822">
        <v>4</v>
      </c>
      <c r="S513" s="827">
        <v>1</v>
      </c>
      <c r="T513" s="826">
        <v>1.5</v>
      </c>
      <c r="U513" s="828">
        <v>1</v>
      </c>
    </row>
    <row r="514" spans="1:21" ht="14.45" customHeight="1" x14ac:dyDescent="0.2">
      <c r="A514" s="821">
        <v>7</v>
      </c>
      <c r="B514" s="822" t="s">
        <v>2342</v>
      </c>
      <c r="C514" s="822" t="s">
        <v>2348</v>
      </c>
      <c r="D514" s="823" t="s">
        <v>3942</v>
      </c>
      <c r="E514" s="824" t="s">
        <v>2356</v>
      </c>
      <c r="F514" s="822" t="s">
        <v>2343</v>
      </c>
      <c r="G514" s="822" t="s">
        <v>2552</v>
      </c>
      <c r="H514" s="822" t="s">
        <v>329</v>
      </c>
      <c r="I514" s="822" t="s">
        <v>2600</v>
      </c>
      <c r="J514" s="822" t="s">
        <v>1317</v>
      </c>
      <c r="K514" s="822" t="s">
        <v>2601</v>
      </c>
      <c r="L514" s="825">
        <v>29.13</v>
      </c>
      <c r="M514" s="825">
        <v>1456.5</v>
      </c>
      <c r="N514" s="822">
        <v>50</v>
      </c>
      <c r="O514" s="826">
        <v>16.5</v>
      </c>
      <c r="P514" s="825">
        <v>786.51</v>
      </c>
      <c r="Q514" s="827">
        <v>0.54</v>
      </c>
      <c r="R514" s="822">
        <v>27</v>
      </c>
      <c r="S514" s="827">
        <v>0.54</v>
      </c>
      <c r="T514" s="826">
        <v>8.5</v>
      </c>
      <c r="U514" s="828">
        <v>0.51515151515151514</v>
      </c>
    </row>
    <row r="515" spans="1:21" ht="14.45" customHeight="1" x14ac:dyDescent="0.2">
      <c r="A515" s="821">
        <v>7</v>
      </c>
      <c r="B515" s="822" t="s">
        <v>2342</v>
      </c>
      <c r="C515" s="822" t="s">
        <v>2348</v>
      </c>
      <c r="D515" s="823" t="s">
        <v>3942</v>
      </c>
      <c r="E515" s="824" t="s">
        <v>2356</v>
      </c>
      <c r="F515" s="822" t="s">
        <v>2343</v>
      </c>
      <c r="G515" s="822" t="s">
        <v>2552</v>
      </c>
      <c r="H515" s="822" t="s">
        <v>329</v>
      </c>
      <c r="I515" s="822" t="s">
        <v>2553</v>
      </c>
      <c r="J515" s="822" t="s">
        <v>1317</v>
      </c>
      <c r="K515" s="822" t="s">
        <v>2554</v>
      </c>
      <c r="L515" s="825">
        <v>80.319999999999993</v>
      </c>
      <c r="M515" s="825">
        <v>2008</v>
      </c>
      <c r="N515" s="822">
        <v>25</v>
      </c>
      <c r="O515" s="826">
        <v>6</v>
      </c>
      <c r="P515" s="825">
        <v>1285.1200000000001</v>
      </c>
      <c r="Q515" s="827">
        <v>0.64</v>
      </c>
      <c r="R515" s="822">
        <v>16</v>
      </c>
      <c r="S515" s="827">
        <v>0.64</v>
      </c>
      <c r="T515" s="826">
        <v>4</v>
      </c>
      <c r="U515" s="828">
        <v>0.66666666666666663</v>
      </c>
    </row>
    <row r="516" spans="1:21" ht="14.45" customHeight="1" x14ac:dyDescent="0.2">
      <c r="A516" s="821">
        <v>7</v>
      </c>
      <c r="B516" s="822" t="s">
        <v>2342</v>
      </c>
      <c r="C516" s="822" t="s">
        <v>2348</v>
      </c>
      <c r="D516" s="823" t="s">
        <v>3942</v>
      </c>
      <c r="E516" s="824" t="s">
        <v>2356</v>
      </c>
      <c r="F516" s="822" t="s">
        <v>2343</v>
      </c>
      <c r="G516" s="822" t="s">
        <v>3276</v>
      </c>
      <c r="H516" s="822" t="s">
        <v>329</v>
      </c>
      <c r="I516" s="822" t="s">
        <v>3277</v>
      </c>
      <c r="J516" s="822" t="s">
        <v>3278</v>
      </c>
      <c r="K516" s="822" t="s">
        <v>3279</v>
      </c>
      <c r="L516" s="825">
        <v>561.76</v>
      </c>
      <c r="M516" s="825">
        <v>6179.36</v>
      </c>
      <c r="N516" s="822">
        <v>11</v>
      </c>
      <c r="O516" s="826">
        <v>2.5</v>
      </c>
      <c r="P516" s="825">
        <v>1685.28</v>
      </c>
      <c r="Q516" s="827">
        <v>0.27272727272727276</v>
      </c>
      <c r="R516" s="822">
        <v>3</v>
      </c>
      <c r="S516" s="827">
        <v>0.27272727272727271</v>
      </c>
      <c r="T516" s="826">
        <v>0.5</v>
      </c>
      <c r="U516" s="828">
        <v>0.2</v>
      </c>
    </row>
    <row r="517" spans="1:21" ht="14.45" customHeight="1" x14ac:dyDescent="0.2">
      <c r="A517" s="821">
        <v>7</v>
      </c>
      <c r="B517" s="822" t="s">
        <v>2342</v>
      </c>
      <c r="C517" s="822" t="s">
        <v>2348</v>
      </c>
      <c r="D517" s="823" t="s">
        <v>3942</v>
      </c>
      <c r="E517" s="824" t="s">
        <v>2356</v>
      </c>
      <c r="F517" s="822" t="s">
        <v>2343</v>
      </c>
      <c r="G517" s="822" t="s">
        <v>2834</v>
      </c>
      <c r="H517" s="822" t="s">
        <v>329</v>
      </c>
      <c r="I517" s="822" t="s">
        <v>3280</v>
      </c>
      <c r="J517" s="822" t="s">
        <v>2836</v>
      </c>
      <c r="K517" s="822" t="s">
        <v>2233</v>
      </c>
      <c r="L517" s="825">
        <v>123.2</v>
      </c>
      <c r="M517" s="825">
        <v>369.6</v>
      </c>
      <c r="N517" s="822">
        <v>3</v>
      </c>
      <c r="O517" s="826">
        <v>0.5</v>
      </c>
      <c r="P517" s="825">
        <v>369.6</v>
      </c>
      <c r="Q517" s="827">
        <v>1</v>
      </c>
      <c r="R517" s="822">
        <v>3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7</v>
      </c>
      <c r="B518" s="822" t="s">
        <v>2342</v>
      </c>
      <c r="C518" s="822" t="s">
        <v>2348</v>
      </c>
      <c r="D518" s="823" t="s">
        <v>3942</v>
      </c>
      <c r="E518" s="824" t="s">
        <v>2356</v>
      </c>
      <c r="F518" s="822" t="s">
        <v>2343</v>
      </c>
      <c r="G518" s="822" t="s">
        <v>2834</v>
      </c>
      <c r="H518" s="822" t="s">
        <v>656</v>
      </c>
      <c r="I518" s="822" t="s">
        <v>3187</v>
      </c>
      <c r="J518" s="822" t="s">
        <v>2264</v>
      </c>
      <c r="K518" s="822" t="s">
        <v>3188</v>
      </c>
      <c r="L518" s="825">
        <v>431.18</v>
      </c>
      <c r="M518" s="825">
        <v>1724.72</v>
      </c>
      <c r="N518" s="822">
        <v>4</v>
      </c>
      <c r="O518" s="826">
        <v>3</v>
      </c>
      <c r="P518" s="825">
        <v>862.36</v>
      </c>
      <c r="Q518" s="827">
        <v>0.5</v>
      </c>
      <c r="R518" s="822">
        <v>2</v>
      </c>
      <c r="S518" s="827">
        <v>0.5</v>
      </c>
      <c r="T518" s="826">
        <v>1</v>
      </c>
      <c r="U518" s="828">
        <v>0.33333333333333331</v>
      </c>
    </row>
    <row r="519" spans="1:21" ht="14.45" customHeight="1" x14ac:dyDescent="0.2">
      <c r="A519" s="821">
        <v>7</v>
      </c>
      <c r="B519" s="822" t="s">
        <v>2342</v>
      </c>
      <c r="C519" s="822" t="s">
        <v>2348</v>
      </c>
      <c r="D519" s="823" t="s">
        <v>3942</v>
      </c>
      <c r="E519" s="824" t="s">
        <v>2356</v>
      </c>
      <c r="F519" s="822" t="s">
        <v>2343</v>
      </c>
      <c r="G519" s="822" t="s">
        <v>2834</v>
      </c>
      <c r="H519" s="822" t="s">
        <v>656</v>
      </c>
      <c r="I519" s="822" t="s">
        <v>2263</v>
      </c>
      <c r="J519" s="822" t="s">
        <v>2264</v>
      </c>
      <c r="K519" s="822" t="s">
        <v>2265</v>
      </c>
      <c r="L519" s="825">
        <v>122.96</v>
      </c>
      <c r="M519" s="825">
        <v>491.84</v>
      </c>
      <c r="N519" s="822">
        <v>4</v>
      </c>
      <c r="O519" s="826">
        <v>1.5</v>
      </c>
      <c r="P519" s="825">
        <v>491.84</v>
      </c>
      <c r="Q519" s="827">
        <v>1</v>
      </c>
      <c r="R519" s="822">
        <v>4</v>
      </c>
      <c r="S519" s="827">
        <v>1</v>
      </c>
      <c r="T519" s="826">
        <v>1.5</v>
      </c>
      <c r="U519" s="828">
        <v>1</v>
      </c>
    </row>
    <row r="520" spans="1:21" ht="14.45" customHeight="1" x14ac:dyDescent="0.2">
      <c r="A520" s="821">
        <v>7</v>
      </c>
      <c r="B520" s="822" t="s">
        <v>2342</v>
      </c>
      <c r="C520" s="822" t="s">
        <v>2348</v>
      </c>
      <c r="D520" s="823" t="s">
        <v>3942</v>
      </c>
      <c r="E520" s="824" t="s">
        <v>2356</v>
      </c>
      <c r="F520" s="822" t="s">
        <v>2343</v>
      </c>
      <c r="G520" s="822" t="s">
        <v>2454</v>
      </c>
      <c r="H520" s="822" t="s">
        <v>656</v>
      </c>
      <c r="I520" s="822" t="s">
        <v>2555</v>
      </c>
      <c r="J520" s="822" t="s">
        <v>2195</v>
      </c>
      <c r="K520" s="822" t="s">
        <v>2556</v>
      </c>
      <c r="L520" s="825">
        <v>162.61000000000001</v>
      </c>
      <c r="M520" s="825">
        <v>1951.3200000000002</v>
      </c>
      <c r="N520" s="822">
        <v>12</v>
      </c>
      <c r="O520" s="826">
        <v>2</v>
      </c>
      <c r="P520" s="825">
        <v>1951.3200000000002</v>
      </c>
      <c r="Q520" s="827">
        <v>1</v>
      </c>
      <c r="R520" s="822">
        <v>12</v>
      </c>
      <c r="S520" s="827">
        <v>1</v>
      </c>
      <c r="T520" s="826">
        <v>2</v>
      </c>
      <c r="U520" s="828">
        <v>1</v>
      </c>
    </row>
    <row r="521" spans="1:21" ht="14.45" customHeight="1" x14ac:dyDescent="0.2">
      <c r="A521" s="821">
        <v>7</v>
      </c>
      <c r="B521" s="822" t="s">
        <v>2342</v>
      </c>
      <c r="C521" s="822" t="s">
        <v>2348</v>
      </c>
      <c r="D521" s="823" t="s">
        <v>3942</v>
      </c>
      <c r="E521" s="824" t="s">
        <v>2356</v>
      </c>
      <c r="F521" s="822" t="s">
        <v>2343</v>
      </c>
      <c r="G521" s="822" t="s">
        <v>2454</v>
      </c>
      <c r="H521" s="822" t="s">
        <v>656</v>
      </c>
      <c r="I521" s="822" t="s">
        <v>3281</v>
      </c>
      <c r="J521" s="822" t="s">
        <v>2558</v>
      </c>
      <c r="K521" s="822" t="s">
        <v>3282</v>
      </c>
      <c r="L521" s="825">
        <v>1300.79</v>
      </c>
      <c r="M521" s="825">
        <v>7804.74</v>
      </c>
      <c r="N521" s="822">
        <v>6</v>
      </c>
      <c r="O521" s="826">
        <v>1</v>
      </c>
      <c r="P521" s="825">
        <v>7804.74</v>
      </c>
      <c r="Q521" s="827">
        <v>1</v>
      </c>
      <c r="R521" s="822">
        <v>6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7</v>
      </c>
      <c r="B522" s="822" t="s">
        <v>2342</v>
      </c>
      <c r="C522" s="822" t="s">
        <v>2348</v>
      </c>
      <c r="D522" s="823" t="s">
        <v>3942</v>
      </c>
      <c r="E522" s="824" t="s">
        <v>2356</v>
      </c>
      <c r="F522" s="822" t="s">
        <v>2343</v>
      </c>
      <c r="G522" s="822" t="s">
        <v>2454</v>
      </c>
      <c r="H522" s="822" t="s">
        <v>656</v>
      </c>
      <c r="I522" s="822" t="s">
        <v>2561</v>
      </c>
      <c r="J522" s="822" t="s">
        <v>2195</v>
      </c>
      <c r="K522" s="822" t="s">
        <v>2562</v>
      </c>
      <c r="L522" s="825">
        <v>325.2</v>
      </c>
      <c r="M522" s="825">
        <v>1300.8</v>
      </c>
      <c r="N522" s="822">
        <v>4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7</v>
      </c>
      <c r="B523" s="822" t="s">
        <v>2342</v>
      </c>
      <c r="C523" s="822" t="s">
        <v>2348</v>
      </c>
      <c r="D523" s="823" t="s">
        <v>3942</v>
      </c>
      <c r="E523" s="824" t="s">
        <v>2356</v>
      </c>
      <c r="F523" s="822" t="s">
        <v>2343</v>
      </c>
      <c r="G523" s="822" t="s">
        <v>2454</v>
      </c>
      <c r="H523" s="822" t="s">
        <v>656</v>
      </c>
      <c r="I523" s="822" t="s">
        <v>2563</v>
      </c>
      <c r="J523" s="822" t="s">
        <v>2195</v>
      </c>
      <c r="K523" s="822" t="s">
        <v>2564</v>
      </c>
      <c r="L523" s="825">
        <v>650.4</v>
      </c>
      <c r="M523" s="825">
        <v>3902.3999999999996</v>
      </c>
      <c r="N523" s="822">
        <v>6</v>
      </c>
      <c r="O523" s="826">
        <v>1</v>
      </c>
      <c r="P523" s="825">
        <v>3902.3999999999996</v>
      </c>
      <c r="Q523" s="827">
        <v>1</v>
      </c>
      <c r="R523" s="822">
        <v>6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7</v>
      </c>
      <c r="B524" s="822" t="s">
        <v>2342</v>
      </c>
      <c r="C524" s="822" t="s">
        <v>2348</v>
      </c>
      <c r="D524" s="823" t="s">
        <v>3942</v>
      </c>
      <c r="E524" s="824" t="s">
        <v>2356</v>
      </c>
      <c r="F524" s="822" t="s">
        <v>2343</v>
      </c>
      <c r="G524" s="822" t="s">
        <v>2454</v>
      </c>
      <c r="H524" s="822" t="s">
        <v>329</v>
      </c>
      <c r="I524" s="822" t="s">
        <v>2685</v>
      </c>
      <c r="J524" s="822" t="s">
        <v>2686</v>
      </c>
      <c r="K524" s="822" t="s">
        <v>2687</v>
      </c>
      <c r="L524" s="825">
        <v>1300.79</v>
      </c>
      <c r="M524" s="825">
        <v>7804.74</v>
      </c>
      <c r="N524" s="822">
        <v>6</v>
      </c>
      <c r="O524" s="826">
        <v>1</v>
      </c>
      <c r="P524" s="825">
        <v>7804.74</v>
      </c>
      <c r="Q524" s="827">
        <v>1</v>
      </c>
      <c r="R524" s="822">
        <v>6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7</v>
      </c>
      <c r="B525" s="822" t="s">
        <v>2342</v>
      </c>
      <c r="C525" s="822" t="s">
        <v>2348</v>
      </c>
      <c r="D525" s="823" t="s">
        <v>3942</v>
      </c>
      <c r="E525" s="824" t="s">
        <v>2356</v>
      </c>
      <c r="F525" s="822" t="s">
        <v>2343</v>
      </c>
      <c r="G525" s="822" t="s">
        <v>2454</v>
      </c>
      <c r="H525" s="822" t="s">
        <v>656</v>
      </c>
      <c r="I525" s="822" t="s">
        <v>2688</v>
      </c>
      <c r="J525" s="822" t="s">
        <v>2558</v>
      </c>
      <c r="K525" s="822" t="s">
        <v>2689</v>
      </c>
      <c r="L525" s="825">
        <v>325.2</v>
      </c>
      <c r="M525" s="825">
        <v>5853.5999999999995</v>
      </c>
      <c r="N525" s="822">
        <v>18</v>
      </c>
      <c r="O525" s="826">
        <v>3</v>
      </c>
      <c r="P525" s="825">
        <v>5853.5999999999995</v>
      </c>
      <c r="Q525" s="827">
        <v>1</v>
      </c>
      <c r="R525" s="822">
        <v>18</v>
      </c>
      <c r="S525" s="827">
        <v>1</v>
      </c>
      <c r="T525" s="826">
        <v>3</v>
      </c>
      <c r="U525" s="828">
        <v>1</v>
      </c>
    </row>
    <row r="526" spans="1:21" ht="14.45" customHeight="1" x14ac:dyDescent="0.2">
      <c r="A526" s="821">
        <v>7</v>
      </c>
      <c r="B526" s="822" t="s">
        <v>2342</v>
      </c>
      <c r="C526" s="822" t="s">
        <v>2348</v>
      </c>
      <c r="D526" s="823" t="s">
        <v>3942</v>
      </c>
      <c r="E526" s="824" t="s">
        <v>2356</v>
      </c>
      <c r="F526" s="822" t="s">
        <v>2343</v>
      </c>
      <c r="G526" s="822" t="s">
        <v>2454</v>
      </c>
      <c r="H526" s="822" t="s">
        <v>656</v>
      </c>
      <c r="I526" s="822" t="s">
        <v>2694</v>
      </c>
      <c r="J526" s="822" t="s">
        <v>2456</v>
      </c>
      <c r="K526" s="822" t="s">
        <v>2689</v>
      </c>
      <c r="L526" s="825">
        <v>325.2</v>
      </c>
      <c r="M526" s="825">
        <v>5853.5999999999995</v>
      </c>
      <c r="N526" s="822">
        <v>18</v>
      </c>
      <c r="O526" s="826">
        <v>3</v>
      </c>
      <c r="P526" s="825">
        <v>5853.5999999999995</v>
      </c>
      <c r="Q526" s="827">
        <v>1</v>
      </c>
      <c r="R526" s="822">
        <v>18</v>
      </c>
      <c r="S526" s="827">
        <v>1</v>
      </c>
      <c r="T526" s="826">
        <v>3</v>
      </c>
      <c r="U526" s="828">
        <v>1</v>
      </c>
    </row>
    <row r="527" spans="1:21" ht="14.45" customHeight="1" x14ac:dyDescent="0.2">
      <c r="A527" s="821">
        <v>7</v>
      </c>
      <c r="B527" s="822" t="s">
        <v>2342</v>
      </c>
      <c r="C527" s="822" t="s">
        <v>2348</v>
      </c>
      <c r="D527" s="823" t="s">
        <v>3942</v>
      </c>
      <c r="E527" s="824" t="s">
        <v>2356</v>
      </c>
      <c r="F527" s="822" t="s">
        <v>2343</v>
      </c>
      <c r="G527" s="822" t="s">
        <v>2454</v>
      </c>
      <c r="H527" s="822" t="s">
        <v>656</v>
      </c>
      <c r="I527" s="822" t="s">
        <v>2503</v>
      </c>
      <c r="J527" s="822" t="s">
        <v>2456</v>
      </c>
      <c r="K527" s="822" t="s">
        <v>2504</v>
      </c>
      <c r="L527" s="825">
        <v>650.4</v>
      </c>
      <c r="M527" s="825">
        <v>5203.2</v>
      </c>
      <c r="N527" s="822">
        <v>8</v>
      </c>
      <c r="O527" s="826">
        <v>2</v>
      </c>
      <c r="P527" s="825">
        <v>5203.2</v>
      </c>
      <c r="Q527" s="827">
        <v>1</v>
      </c>
      <c r="R527" s="822">
        <v>8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7</v>
      </c>
      <c r="B528" s="822" t="s">
        <v>2342</v>
      </c>
      <c r="C528" s="822" t="s">
        <v>2348</v>
      </c>
      <c r="D528" s="823" t="s">
        <v>3942</v>
      </c>
      <c r="E528" s="824" t="s">
        <v>2356</v>
      </c>
      <c r="F528" s="822" t="s">
        <v>2343</v>
      </c>
      <c r="G528" s="822" t="s">
        <v>2454</v>
      </c>
      <c r="H528" s="822" t="s">
        <v>656</v>
      </c>
      <c r="I528" s="822" t="s">
        <v>3283</v>
      </c>
      <c r="J528" s="822" t="s">
        <v>2456</v>
      </c>
      <c r="K528" s="822" t="s">
        <v>3282</v>
      </c>
      <c r="L528" s="825">
        <v>1300.79</v>
      </c>
      <c r="M528" s="825">
        <v>7804.74</v>
      </c>
      <c r="N528" s="822">
        <v>6</v>
      </c>
      <c r="O528" s="826">
        <v>1</v>
      </c>
      <c r="P528" s="825">
        <v>7804.74</v>
      </c>
      <c r="Q528" s="827">
        <v>1</v>
      </c>
      <c r="R528" s="822">
        <v>6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7</v>
      </c>
      <c r="B529" s="822" t="s">
        <v>2342</v>
      </c>
      <c r="C529" s="822" t="s">
        <v>2348</v>
      </c>
      <c r="D529" s="823" t="s">
        <v>3942</v>
      </c>
      <c r="E529" s="824" t="s">
        <v>2356</v>
      </c>
      <c r="F529" s="822" t="s">
        <v>2343</v>
      </c>
      <c r="G529" s="822" t="s">
        <v>2454</v>
      </c>
      <c r="H529" s="822" t="s">
        <v>329</v>
      </c>
      <c r="I529" s="822" t="s">
        <v>3284</v>
      </c>
      <c r="J529" s="822" t="s">
        <v>2686</v>
      </c>
      <c r="K529" s="822" t="s">
        <v>3285</v>
      </c>
      <c r="L529" s="825">
        <v>650.4</v>
      </c>
      <c r="M529" s="825">
        <v>3902.3999999999996</v>
      </c>
      <c r="N529" s="822">
        <v>6</v>
      </c>
      <c r="O529" s="826">
        <v>1</v>
      </c>
      <c r="P529" s="825">
        <v>3902.3999999999996</v>
      </c>
      <c r="Q529" s="827">
        <v>1</v>
      </c>
      <c r="R529" s="822">
        <v>6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7</v>
      </c>
      <c r="B530" s="822" t="s">
        <v>2342</v>
      </c>
      <c r="C530" s="822" t="s">
        <v>2348</v>
      </c>
      <c r="D530" s="823" t="s">
        <v>3942</v>
      </c>
      <c r="E530" s="824" t="s">
        <v>2356</v>
      </c>
      <c r="F530" s="822" t="s">
        <v>2343</v>
      </c>
      <c r="G530" s="822" t="s">
        <v>2602</v>
      </c>
      <c r="H530" s="822" t="s">
        <v>656</v>
      </c>
      <c r="I530" s="822" t="s">
        <v>3286</v>
      </c>
      <c r="J530" s="822" t="s">
        <v>2217</v>
      </c>
      <c r="K530" s="822" t="s">
        <v>3287</v>
      </c>
      <c r="L530" s="825">
        <v>339.47</v>
      </c>
      <c r="M530" s="825">
        <v>12220.920000000002</v>
      </c>
      <c r="N530" s="822">
        <v>36</v>
      </c>
      <c r="O530" s="826">
        <v>3.5</v>
      </c>
      <c r="P530" s="825">
        <v>4073.6400000000003</v>
      </c>
      <c r="Q530" s="827">
        <v>0.33333333333333331</v>
      </c>
      <c r="R530" s="822">
        <v>12</v>
      </c>
      <c r="S530" s="827">
        <v>0.33333333333333331</v>
      </c>
      <c r="T530" s="826">
        <v>1</v>
      </c>
      <c r="U530" s="828">
        <v>0.2857142857142857</v>
      </c>
    </row>
    <row r="531" spans="1:21" ht="14.45" customHeight="1" x14ac:dyDescent="0.2">
      <c r="A531" s="821">
        <v>7</v>
      </c>
      <c r="B531" s="822" t="s">
        <v>2342</v>
      </c>
      <c r="C531" s="822" t="s">
        <v>2348</v>
      </c>
      <c r="D531" s="823" t="s">
        <v>3942</v>
      </c>
      <c r="E531" s="824" t="s">
        <v>2356</v>
      </c>
      <c r="F531" s="822" t="s">
        <v>2343</v>
      </c>
      <c r="G531" s="822" t="s">
        <v>2602</v>
      </c>
      <c r="H531" s="822" t="s">
        <v>656</v>
      </c>
      <c r="I531" s="822" t="s">
        <v>2216</v>
      </c>
      <c r="J531" s="822" t="s">
        <v>2217</v>
      </c>
      <c r="K531" s="822" t="s">
        <v>2218</v>
      </c>
      <c r="L531" s="825">
        <v>113.16</v>
      </c>
      <c r="M531" s="825">
        <v>678.96</v>
      </c>
      <c r="N531" s="822">
        <v>6</v>
      </c>
      <c r="O531" s="826">
        <v>2</v>
      </c>
      <c r="P531" s="825">
        <v>226.32</v>
      </c>
      <c r="Q531" s="827">
        <v>0.33333333333333331</v>
      </c>
      <c r="R531" s="822">
        <v>2</v>
      </c>
      <c r="S531" s="827">
        <v>0.33333333333333331</v>
      </c>
      <c r="T531" s="826">
        <v>1</v>
      </c>
      <c r="U531" s="828">
        <v>0.5</v>
      </c>
    </row>
    <row r="532" spans="1:21" ht="14.45" customHeight="1" x14ac:dyDescent="0.2">
      <c r="A532" s="821">
        <v>7</v>
      </c>
      <c r="B532" s="822" t="s">
        <v>2342</v>
      </c>
      <c r="C532" s="822" t="s">
        <v>2348</v>
      </c>
      <c r="D532" s="823" t="s">
        <v>3942</v>
      </c>
      <c r="E532" s="824" t="s">
        <v>2356</v>
      </c>
      <c r="F532" s="822" t="s">
        <v>2343</v>
      </c>
      <c r="G532" s="822" t="s">
        <v>2602</v>
      </c>
      <c r="H532" s="822" t="s">
        <v>656</v>
      </c>
      <c r="I532" s="822" t="s">
        <v>3288</v>
      </c>
      <c r="J532" s="822" t="s">
        <v>2217</v>
      </c>
      <c r="K532" s="822" t="s">
        <v>3289</v>
      </c>
      <c r="L532" s="825">
        <v>169.73</v>
      </c>
      <c r="M532" s="825">
        <v>509.18999999999994</v>
      </c>
      <c r="N532" s="822">
        <v>3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7</v>
      </c>
      <c r="B533" s="822" t="s">
        <v>2342</v>
      </c>
      <c r="C533" s="822" t="s">
        <v>2348</v>
      </c>
      <c r="D533" s="823" t="s">
        <v>3942</v>
      </c>
      <c r="E533" s="824" t="s">
        <v>2356</v>
      </c>
      <c r="F533" s="822" t="s">
        <v>2343</v>
      </c>
      <c r="G533" s="822" t="s">
        <v>2602</v>
      </c>
      <c r="H533" s="822" t="s">
        <v>656</v>
      </c>
      <c r="I533" s="822" t="s">
        <v>2603</v>
      </c>
      <c r="J533" s="822" t="s">
        <v>2217</v>
      </c>
      <c r="K533" s="822" t="s">
        <v>2604</v>
      </c>
      <c r="L533" s="825">
        <v>339.47</v>
      </c>
      <c r="M533" s="825">
        <v>39378.520000000004</v>
      </c>
      <c r="N533" s="822">
        <v>116</v>
      </c>
      <c r="O533" s="826">
        <v>24</v>
      </c>
      <c r="P533" s="825">
        <v>20368.2</v>
      </c>
      <c r="Q533" s="827">
        <v>0.51724137931034475</v>
      </c>
      <c r="R533" s="822">
        <v>60</v>
      </c>
      <c r="S533" s="827">
        <v>0.51724137931034486</v>
      </c>
      <c r="T533" s="826">
        <v>12</v>
      </c>
      <c r="U533" s="828">
        <v>0.5</v>
      </c>
    </row>
    <row r="534" spans="1:21" ht="14.45" customHeight="1" x14ac:dyDescent="0.2">
      <c r="A534" s="821">
        <v>7</v>
      </c>
      <c r="B534" s="822" t="s">
        <v>2342</v>
      </c>
      <c r="C534" s="822" t="s">
        <v>2348</v>
      </c>
      <c r="D534" s="823" t="s">
        <v>3942</v>
      </c>
      <c r="E534" s="824" t="s">
        <v>2356</v>
      </c>
      <c r="F534" s="822" t="s">
        <v>2343</v>
      </c>
      <c r="G534" s="822" t="s">
        <v>2602</v>
      </c>
      <c r="H534" s="822" t="s">
        <v>656</v>
      </c>
      <c r="I534" s="822" t="s">
        <v>3290</v>
      </c>
      <c r="J534" s="822" t="s">
        <v>3291</v>
      </c>
      <c r="K534" s="822" t="s">
        <v>3292</v>
      </c>
      <c r="L534" s="825">
        <v>407.36</v>
      </c>
      <c r="M534" s="825">
        <v>407.36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7</v>
      </c>
      <c r="B535" s="822" t="s">
        <v>2342</v>
      </c>
      <c r="C535" s="822" t="s">
        <v>2348</v>
      </c>
      <c r="D535" s="823" t="s">
        <v>3942</v>
      </c>
      <c r="E535" s="824" t="s">
        <v>2356</v>
      </c>
      <c r="F535" s="822" t="s">
        <v>2343</v>
      </c>
      <c r="G535" s="822" t="s">
        <v>2602</v>
      </c>
      <c r="H535" s="822" t="s">
        <v>656</v>
      </c>
      <c r="I535" s="822" t="s">
        <v>3293</v>
      </c>
      <c r="J535" s="822" t="s">
        <v>3291</v>
      </c>
      <c r="K535" s="822" t="s">
        <v>3294</v>
      </c>
      <c r="L535" s="825">
        <v>305.51</v>
      </c>
      <c r="M535" s="825">
        <v>916.53</v>
      </c>
      <c r="N535" s="822">
        <v>3</v>
      </c>
      <c r="O535" s="826">
        <v>0.5</v>
      </c>
      <c r="P535" s="825">
        <v>916.53</v>
      </c>
      <c r="Q535" s="827">
        <v>1</v>
      </c>
      <c r="R535" s="822">
        <v>3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7</v>
      </c>
      <c r="B536" s="822" t="s">
        <v>2342</v>
      </c>
      <c r="C536" s="822" t="s">
        <v>2348</v>
      </c>
      <c r="D536" s="823" t="s">
        <v>3942</v>
      </c>
      <c r="E536" s="824" t="s">
        <v>2356</v>
      </c>
      <c r="F536" s="822" t="s">
        <v>2343</v>
      </c>
      <c r="G536" s="822" t="s">
        <v>2602</v>
      </c>
      <c r="H536" s="822" t="s">
        <v>329</v>
      </c>
      <c r="I536" s="822" t="s">
        <v>3295</v>
      </c>
      <c r="J536" s="822" t="s">
        <v>2217</v>
      </c>
      <c r="K536" s="822" t="s">
        <v>2604</v>
      </c>
      <c r="L536" s="825">
        <v>339.47</v>
      </c>
      <c r="M536" s="825">
        <v>678.94</v>
      </c>
      <c r="N536" s="822">
        <v>2</v>
      </c>
      <c r="O536" s="826">
        <v>0.5</v>
      </c>
      <c r="P536" s="825">
        <v>678.94</v>
      </c>
      <c r="Q536" s="827">
        <v>1</v>
      </c>
      <c r="R536" s="822">
        <v>2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7</v>
      </c>
      <c r="B537" s="822" t="s">
        <v>2342</v>
      </c>
      <c r="C537" s="822" t="s">
        <v>2348</v>
      </c>
      <c r="D537" s="823" t="s">
        <v>3942</v>
      </c>
      <c r="E537" s="824" t="s">
        <v>2356</v>
      </c>
      <c r="F537" s="822" t="s">
        <v>2343</v>
      </c>
      <c r="G537" s="822" t="s">
        <v>2813</v>
      </c>
      <c r="H537" s="822" t="s">
        <v>329</v>
      </c>
      <c r="I537" s="822" t="s">
        <v>2814</v>
      </c>
      <c r="J537" s="822" t="s">
        <v>2815</v>
      </c>
      <c r="K537" s="822" t="s">
        <v>2816</v>
      </c>
      <c r="L537" s="825">
        <v>0</v>
      </c>
      <c r="M537" s="825">
        <v>0</v>
      </c>
      <c r="N537" s="822">
        <v>5</v>
      </c>
      <c r="O537" s="826">
        <v>2.5</v>
      </c>
      <c r="P537" s="825">
        <v>0</v>
      </c>
      <c r="Q537" s="827"/>
      <c r="R537" s="822">
        <v>3</v>
      </c>
      <c r="S537" s="827">
        <v>0.6</v>
      </c>
      <c r="T537" s="826">
        <v>1.5</v>
      </c>
      <c r="U537" s="828">
        <v>0.6</v>
      </c>
    </row>
    <row r="538" spans="1:21" ht="14.45" customHeight="1" x14ac:dyDescent="0.2">
      <c r="A538" s="821">
        <v>7</v>
      </c>
      <c r="B538" s="822" t="s">
        <v>2342</v>
      </c>
      <c r="C538" s="822" t="s">
        <v>2348</v>
      </c>
      <c r="D538" s="823" t="s">
        <v>3942</v>
      </c>
      <c r="E538" s="824" t="s">
        <v>2356</v>
      </c>
      <c r="F538" s="822" t="s">
        <v>2343</v>
      </c>
      <c r="G538" s="822" t="s">
        <v>2637</v>
      </c>
      <c r="H538" s="822" t="s">
        <v>329</v>
      </c>
      <c r="I538" s="822" t="s">
        <v>3296</v>
      </c>
      <c r="J538" s="822" t="s">
        <v>3297</v>
      </c>
      <c r="K538" s="822" t="s">
        <v>3298</v>
      </c>
      <c r="L538" s="825">
        <v>79.64</v>
      </c>
      <c r="M538" s="825">
        <v>159.28</v>
      </c>
      <c r="N538" s="822">
        <v>2</v>
      </c>
      <c r="O538" s="826">
        <v>0.5</v>
      </c>
      <c r="P538" s="825">
        <v>159.28</v>
      </c>
      <c r="Q538" s="827">
        <v>1</v>
      </c>
      <c r="R538" s="822">
        <v>2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7</v>
      </c>
      <c r="B539" s="822" t="s">
        <v>2342</v>
      </c>
      <c r="C539" s="822" t="s">
        <v>2348</v>
      </c>
      <c r="D539" s="823" t="s">
        <v>3942</v>
      </c>
      <c r="E539" s="824" t="s">
        <v>2356</v>
      </c>
      <c r="F539" s="822" t="s">
        <v>2343</v>
      </c>
      <c r="G539" s="822" t="s">
        <v>2507</v>
      </c>
      <c r="H539" s="822" t="s">
        <v>329</v>
      </c>
      <c r="I539" s="822" t="s">
        <v>2508</v>
      </c>
      <c r="J539" s="822" t="s">
        <v>2509</v>
      </c>
      <c r="K539" s="822" t="s">
        <v>2510</v>
      </c>
      <c r="L539" s="825">
        <v>1019.46</v>
      </c>
      <c r="M539" s="825">
        <v>3058.38</v>
      </c>
      <c r="N539" s="822">
        <v>3</v>
      </c>
      <c r="O539" s="826">
        <v>1</v>
      </c>
      <c r="P539" s="825">
        <v>3058.38</v>
      </c>
      <c r="Q539" s="827">
        <v>1</v>
      </c>
      <c r="R539" s="822">
        <v>3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7</v>
      </c>
      <c r="B540" s="822" t="s">
        <v>2342</v>
      </c>
      <c r="C540" s="822" t="s">
        <v>2348</v>
      </c>
      <c r="D540" s="823" t="s">
        <v>3942</v>
      </c>
      <c r="E540" s="824" t="s">
        <v>2356</v>
      </c>
      <c r="F540" s="822" t="s">
        <v>2343</v>
      </c>
      <c r="G540" s="822" t="s">
        <v>2910</v>
      </c>
      <c r="H540" s="822" t="s">
        <v>329</v>
      </c>
      <c r="I540" s="822" t="s">
        <v>3299</v>
      </c>
      <c r="J540" s="822" t="s">
        <v>2912</v>
      </c>
      <c r="K540" s="822" t="s">
        <v>3300</v>
      </c>
      <c r="L540" s="825">
        <v>45.89</v>
      </c>
      <c r="M540" s="825">
        <v>137.67000000000002</v>
      </c>
      <c r="N540" s="822">
        <v>3</v>
      </c>
      <c r="O540" s="826">
        <v>0.5</v>
      </c>
      <c r="P540" s="825">
        <v>137.67000000000002</v>
      </c>
      <c r="Q540" s="827">
        <v>1</v>
      </c>
      <c r="R540" s="822">
        <v>3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7</v>
      </c>
      <c r="B541" s="822" t="s">
        <v>2342</v>
      </c>
      <c r="C541" s="822" t="s">
        <v>2348</v>
      </c>
      <c r="D541" s="823" t="s">
        <v>3942</v>
      </c>
      <c r="E541" s="824" t="s">
        <v>2356</v>
      </c>
      <c r="F541" s="822" t="s">
        <v>2343</v>
      </c>
      <c r="G541" s="822" t="s">
        <v>2910</v>
      </c>
      <c r="H541" s="822" t="s">
        <v>329</v>
      </c>
      <c r="I541" s="822" t="s">
        <v>2911</v>
      </c>
      <c r="J541" s="822" t="s">
        <v>2912</v>
      </c>
      <c r="K541" s="822" t="s">
        <v>2913</v>
      </c>
      <c r="L541" s="825">
        <v>91.78</v>
      </c>
      <c r="M541" s="825">
        <v>183.56</v>
      </c>
      <c r="N541" s="822">
        <v>2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7</v>
      </c>
      <c r="B542" s="822" t="s">
        <v>2342</v>
      </c>
      <c r="C542" s="822" t="s">
        <v>2348</v>
      </c>
      <c r="D542" s="823" t="s">
        <v>3942</v>
      </c>
      <c r="E542" s="824" t="s">
        <v>2356</v>
      </c>
      <c r="F542" s="822" t="s">
        <v>2343</v>
      </c>
      <c r="G542" s="822" t="s">
        <v>2641</v>
      </c>
      <c r="H542" s="822" t="s">
        <v>329</v>
      </c>
      <c r="I542" s="822" t="s">
        <v>2642</v>
      </c>
      <c r="J542" s="822" t="s">
        <v>1661</v>
      </c>
      <c r="K542" s="822" t="s">
        <v>2643</v>
      </c>
      <c r="L542" s="825">
        <v>42.14</v>
      </c>
      <c r="M542" s="825">
        <v>42.14</v>
      </c>
      <c r="N542" s="822">
        <v>1</v>
      </c>
      <c r="O542" s="826">
        <v>1</v>
      </c>
      <c r="P542" s="825">
        <v>42.14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7</v>
      </c>
      <c r="B543" s="822" t="s">
        <v>2342</v>
      </c>
      <c r="C543" s="822" t="s">
        <v>2348</v>
      </c>
      <c r="D543" s="823" t="s">
        <v>3942</v>
      </c>
      <c r="E543" s="824" t="s">
        <v>2356</v>
      </c>
      <c r="F543" s="822" t="s">
        <v>2343</v>
      </c>
      <c r="G543" s="822" t="s">
        <v>3301</v>
      </c>
      <c r="H543" s="822" t="s">
        <v>329</v>
      </c>
      <c r="I543" s="822" t="s">
        <v>3302</v>
      </c>
      <c r="J543" s="822" t="s">
        <v>917</v>
      </c>
      <c r="K543" s="822" t="s">
        <v>3303</v>
      </c>
      <c r="L543" s="825">
        <v>25.53</v>
      </c>
      <c r="M543" s="825">
        <v>76.59</v>
      </c>
      <c r="N543" s="822">
        <v>3</v>
      </c>
      <c r="O543" s="826">
        <v>1.5</v>
      </c>
      <c r="P543" s="825">
        <v>76.59</v>
      </c>
      <c r="Q543" s="827">
        <v>1</v>
      </c>
      <c r="R543" s="822">
        <v>3</v>
      </c>
      <c r="S543" s="827">
        <v>1</v>
      </c>
      <c r="T543" s="826">
        <v>1.5</v>
      </c>
      <c r="U543" s="828">
        <v>1</v>
      </c>
    </row>
    <row r="544" spans="1:21" ht="14.45" customHeight="1" x14ac:dyDescent="0.2">
      <c r="A544" s="821">
        <v>7</v>
      </c>
      <c r="B544" s="822" t="s">
        <v>2342</v>
      </c>
      <c r="C544" s="822" t="s">
        <v>2348</v>
      </c>
      <c r="D544" s="823" t="s">
        <v>3942</v>
      </c>
      <c r="E544" s="824" t="s">
        <v>2356</v>
      </c>
      <c r="F544" s="822" t="s">
        <v>2343</v>
      </c>
      <c r="G544" s="822" t="s">
        <v>3304</v>
      </c>
      <c r="H544" s="822" t="s">
        <v>329</v>
      </c>
      <c r="I544" s="822" t="s">
        <v>3305</v>
      </c>
      <c r="J544" s="822" t="s">
        <v>3306</v>
      </c>
      <c r="K544" s="822" t="s">
        <v>3307</v>
      </c>
      <c r="L544" s="825">
        <v>102.9</v>
      </c>
      <c r="M544" s="825">
        <v>205.8</v>
      </c>
      <c r="N544" s="822">
        <v>2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7</v>
      </c>
      <c r="B545" s="822" t="s">
        <v>2342</v>
      </c>
      <c r="C545" s="822" t="s">
        <v>2348</v>
      </c>
      <c r="D545" s="823" t="s">
        <v>3942</v>
      </c>
      <c r="E545" s="824" t="s">
        <v>2356</v>
      </c>
      <c r="F545" s="822" t="s">
        <v>2343</v>
      </c>
      <c r="G545" s="822" t="s">
        <v>3304</v>
      </c>
      <c r="H545" s="822" t="s">
        <v>329</v>
      </c>
      <c r="I545" s="822" t="s">
        <v>3308</v>
      </c>
      <c r="J545" s="822" t="s">
        <v>3309</v>
      </c>
      <c r="K545" s="822" t="s">
        <v>3310</v>
      </c>
      <c r="L545" s="825">
        <v>68.599999999999994</v>
      </c>
      <c r="M545" s="825">
        <v>137.19999999999999</v>
      </c>
      <c r="N545" s="822">
        <v>2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7</v>
      </c>
      <c r="B546" s="822" t="s">
        <v>2342</v>
      </c>
      <c r="C546" s="822" t="s">
        <v>2348</v>
      </c>
      <c r="D546" s="823" t="s">
        <v>3942</v>
      </c>
      <c r="E546" s="824" t="s">
        <v>2356</v>
      </c>
      <c r="F546" s="822" t="s">
        <v>2343</v>
      </c>
      <c r="G546" s="822" t="s">
        <v>2565</v>
      </c>
      <c r="H546" s="822" t="s">
        <v>329</v>
      </c>
      <c r="I546" s="822" t="s">
        <v>2566</v>
      </c>
      <c r="J546" s="822" t="s">
        <v>1331</v>
      </c>
      <c r="K546" s="822" t="s">
        <v>2567</v>
      </c>
      <c r="L546" s="825">
        <v>24.37</v>
      </c>
      <c r="M546" s="825">
        <v>97.48</v>
      </c>
      <c r="N546" s="822">
        <v>4</v>
      </c>
      <c r="O546" s="826">
        <v>1</v>
      </c>
      <c r="P546" s="825">
        <v>48.74</v>
      </c>
      <c r="Q546" s="827">
        <v>0.5</v>
      </c>
      <c r="R546" s="822">
        <v>2</v>
      </c>
      <c r="S546" s="827">
        <v>0.5</v>
      </c>
      <c r="T546" s="826">
        <v>0.5</v>
      </c>
      <c r="U546" s="828">
        <v>0.5</v>
      </c>
    </row>
    <row r="547" spans="1:21" ht="14.45" customHeight="1" x14ac:dyDescent="0.2">
      <c r="A547" s="821">
        <v>7</v>
      </c>
      <c r="B547" s="822" t="s">
        <v>2342</v>
      </c>
      <c r="C547" s="822" t="s">
        <v>2348</v>
      </c>
      <c r="D547" s="823" t="s">
        <v>3942</v>
      </c>
      <c r="E547" s="824" t="s">
        <v>2356</v>
      </c>
      <c r="F547" s="822" t="s">
        <v>2343</v>
      </c>
      <c r="G547" s="822" t="s">
        <v>2565</v>
      </c>
      <c r="H547" s="822" t="s">
        <v>329</v>
      </c>
      <c r="I547" s="822" t="s">
        <v>3311</v>
      </c>
      <c r="J547" s="822" t="s">
        <v>1331</v>
      </c>
      <c r="K547" s="822" t="s">
        <v>2801</v>
      </c>
      <c r="L547" s="825">
        <v>38.590000000000003</v>
      </c>
      <c r="M547" s="825">
        <v>231.54000000000002</v>
      </c>
      <c r="N547" s="822">
        <v>6</v>
      </c>
      <c r="O547" s="826">
        <v>1.5</v>
      </c>
      <c r="P547" s="825">
        <v>154.36000000000001</v>
      </c>
      <c r="Q547" s="827">
        <v>0.66666666666666663</v>
      </c>
      <c r="R547" s="822">
        <v>4</v>
      </c>
      <c r="S547" s="827">
        <v>0.66666666666666663</v>
      </c>
      <c r="T547" s="826">
        <v>1</v>
      </c>
      <c r="U547" s="828">
        <v>0.66666666666666663</v>
      </c>
    </row>
    <row r="548" spans="1:21" ht="14.45" customHeight="1" x14ac:dyDescent="0.2">
      <c r="A548" s="821">
        <v>7</v>
      </c>
      <c r="B548" s="822" t="s">
        <v>2342</v>
      </c>
      <c r="C548" s="822" t="s">
        <v>2348</v>
      </c>
      <c r="D548" s="823" t="s">
        <v>3942</v>
      </c>
      <c r="E548" s="824" t="s">
        <v>2356</v>
      </c>
      <c r="F548" s="822" t="s">
        <v>2343</v>
      </c>
      <c r="G548" s="822" t="s">
        <v>2568</v>
      </c>
      <c r="H548" s="822" t="s">
        <v>329</v>
      </c>
      <c r="I548" s="822" t="s">
        <v>2569</v>
      </c>
      <c r="J548" s="822" t="s">
        <v>2570</v>
      </c>
      <c r="K548" s="822" t="s">
        <v>2571</v>
      </c>
      <c r="L548" s="825">
        <v>1561.8</v>
      </c>
      <c r="M548" s="825">
        <v>4685.3999999999996</v>
      </c>
      <c r="N548" s="822">
        <v>3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7</v>
      </c>
      <c r="B549" s="822" t="s">
        <v>2342</v>
      </c>
      <c r="C549" s="822" t="s">
        <v>2348</v>
      </c>
      <c r="D549" s="823" t="s">
        <v>3942</v>
      </c>
      <c r="E549" s="824" t="s">
        <v>2356</v>
      </c>
      <c r="F549" s="822" t="s">
        <v>2343</v>
      </c>
      <c r="G549" s="822" t="s">
        <v>2612</v>
      </c>
      <c r="H549" s="822" t="s">
        <v>656</v>
      </c>
      <c r="I549" s="822" t="s">
        <v>2613</v>
      </c>
      <c r="J549" s="822" t="s">
        <v>2614</v>
      </c>
      <c r="K549" s="822" t="s">
        <v>2615</v>
      </c>
      <c r="L549" s="825">
        <v>70.48</v>
      </c>
      <c r="M549" s="825">
        <v>1832.48</v>
      </c>
      <c r="N549" s="822">
        <v>26</v>
      </c>
      <c r="O549" s="826">
        <v>7</v>
      </c>
      <c r="P549" s="825">
        <v>845.76</v>
      </c>
      <c r="Q549" s="827">
        <v>0.46153846153846151</v>
      </c>
      <c r="R549" s="822">
        <v>12</v>
      </c>
      <c r="S549" s="827">
        <v>0.46153846153846156</v>
      </c>
      <c r="T549" s="826">
        <v>2.5</v>
      </c>
      <c r="U549" s="828">
        <v>0.35714285714285715</v>
      </c>
    </row>
    <row r="550" spans="1:21" ht="14.45" customHeight="1" x14ac:dyDescent="0.2">
      <c r="A550" s="821">
        <v>7</v>
      </c>
      <c r="B550" s="822" t="s">
        <v>2342</v>
      </c>
      <c r="C550" s="822" t="s">
        <v>2348</v>
      </c>
      <c r="D550" s="823" t="s">
        <v>3942</v>
      </c>
      <c r="E550" s="824" t="s">
        <v>2356</v>
      </c>
      <c r="F550" s="822" t="s">
        <v>2343</v>
      </c>
      <c r="G550" s="822" t="s">
        <v>2612</v>
      </c>
      <c r="H550" s="822" t="s">
        <v>656</v>
      </c>
      <c r="I550" s="822" t="s">
        <v>3312</v>
      </c>
      <c r="J550" s="822" t="s">
        <v>2614</v>
      </c>
      <c r="K550" s="822" t="s">
        <v>3313</v>
      </c>
      <c r="L550" s="825">
        <v>140.96</v>
      </c>
      <c r="M550" s="825">
        <v>281.92</v>
      </c>
      <c r="N550" s="822">
        <v>2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7</v>
      </c>
      <c r="B551" s="822" t="s">
        <v>2342</v>
      </c>
      <c r="C551" s="822" t="s">
        <v>2348</v>
      </c>
      <c r="D551" s="823" t="s">
        <v>3942</v>
      </c>
      <c r="E551" s="824" t="s">
        <v>2356</v>
      </c>
      <c r="F551" s="822" t="s">
        <v>2343</v>
      </c>
      <c r="G551" s="822" t="s">
        <v>3314</v>
      </c>
      <c r="H551" s="822" t="s">
        <v>656</v>
      </c>
      <c r="I551" s="822" t="s">
        <v>3315</v>
      </c>
      <c r="J551" s="822" t="s">
        <v>3316</v>
      </c>
      <c r="K551" s="822" t="s">
        <v>3317</v>
      </c>
      <c r="L551" s="825">
        <v>27.49</v>
      </c>
      <c r="M551" s="825">
        <v>54.98</v>
      </c>
      <c r="N551" s="822">
        <v>2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7</v>
      </c>
      <c r="B552" s="822" t="s">
        <v>2342</v>
      </c>
      <c r="C552" s="822" t="s">
        <v>2348</v>
      </c>
      <c r="D552" s="823" t="s">
        <v>3942</v>
      </c>
      <c r="E552" s="824" t="s">
        <v>2356</v>
      </c>
      <c r="F552" s="822" t="s">
        <v>2343</v>
      </c>
      <c r="G552" s="822" t="s">
        <v>2882</v>
      </c>
      <c r="H552" s="822" t="s">
        <v>656</v>
      </c>
      <c r="I552" s="822" t="s">
        <v>3318</v>
      </c>
      <c r="J552" s="822" t="s">
        <v>3319</v>
      </c>
      <c r="K552" s="822" t="s">
        <v>3320</v>
      </c>
      <c r="L552" s="825">
        <v>161.06</v>
      </c>
      <c r="M552" s="825">
        <v>805.3</v>
      </c>
      <c r="N552" s="822">
        <v>5</v>
      </c>
      <c r="O552" s="826">
        <v>3</v>
      </c>
      <c r="P552" s="825">
        <v>644.24</v>
      </c>
      <c r="Q552" s="827">
        <v>0.8</v>
      </c>
      <c r="R552" s="822">
        <v>4</v>
      </c>
      <c r="S552" s="827">
        <v>0.8</v>
      </c>
      <c r="T552" s="826">
        <v>2</v>
      </c>
      <c r="U552" s="828">
        <v>0.66666666666666663</v>
      </c>
    </row>
    <row r="553" spans="1:21" ht="14.45" customHeight="1" x14ac:dyDescent="0.2">
      <c r="A553" s="821">
        <v>7</v>
      </c>
      <c r="B553" s="822" t="s">
        <v>2342</v>
      </c>
      <c r="C553" s="822" t="s">
        <v>2348</v>
      </c>
      <c r="D553" s="823" t="s">
        <v>3942</v>
      </c>
      <c r="E553" s="824" t="s">
        <v>2356</v>
      </c>
      <c r="F553" s="822" t="s">
        <v>2343</v>
      </c>
      <c r="G553" s="822" t="s">
        <v>2524</v>
      </c>
      <c r="H553" s="822" t="s">
        <v>329</v>
      </c>
      <c r="I553" s="822" t="s">
        <v>3321</v>
      </c>
      <c r="J553" s="822" t="s">
        <v>2696</v>
      </c>
      <c r="K553" s="822" t="s">
        <v>3322</v>
      </c>
      <c r="L553" s="825">
        <v>127</v>
      </c>
      <c r="M553" s="825">
        <v>762</v>
      </c>
      <c r="N553" s="822">
        <v>6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7</v>
      </c>
      <c r="B554" s="822" t="s">
        <v>2342</v>
      </c>
      <c r="C554" s="822" t="s">
        <v>2348</v>
      </c>
      <c r="D554" s="823" t="s">
        <v>3942</v>
      </c>
      <c r="E554" s="824" t="s">
        <v>2356</v>
      </c>
      <c r="F554" s="822" t="s">
        <v>2343</v>
      </c>
      <c r="G554" s="822" t="s">
        <v>3323</v>
      </c>
      <c r="H554" s="822" t="s">
        <v>329</v>
      </c>
      <c r="I554" s="822" t="s">
        <v>3324</v>
      </c>
      <c r="J554" s="822" t="s">
        <v>3325</v>
      </c>
      <c r="K554" s="822" t="s">
        <v>3326</v>
      </c>
      <c r="L554" s="825">
        <v>88.07</v>
      </c>
      <c r="M554" s="825">
        <v>352.28</v>
      </c>
      <c r="N554" s="822">
        <v>4</v>
      </c>
      <c r="O554" s="826">
        <v>2</v>
      </c>
      <c r="P554" s="825">
        <v>264.20999999999998</v>
      </c>
      <c r="Q554" s="827">
        <v>0.75</v>
      </c>
      <c r="R554" s="822">
        <v>3</v>
      </c>
      <c r="S554" s="827">
        <v>0.75</v>
      </c>
      <c r="T554" s="826">
        <v>1.5</v>
      </c>
      <c r="U554" s="828">
        <v>0.75</v>
      </c>
    </row>
    <row r="555" spans="1:21" ht="14.45" customHeight="1" x14ac:dyDescent="0.2">
      <c r="A555" s="821">
        <v>7</v>
      </c>
      <c r="B555" s="822" t="s">
        <v>2342</v>
      </c>
      <c r="C555" s="822" t="s">
        <v>2348</v>
      </c>
      <c r="D555" s="823" t="s">
        <v>3942</v>
      </c>
      <c r="E555" s="824" t="s">
        <v>2356</v>
      </c>
      <c r="F555" s="822" t="s">
        <v>2343</v>
      </c>
      <c r="G555" s="822" t="s">
        <v>3323</v>
      </c>
      <c r="H555" s="822" t="s">
        <v>329</v>
      </c>
      <c r="I555" s="822" t="s">
        <v>3327</v>
      </c>
      <c r="J555" s="822" t="s">
        <v>3325</v>
      </c>
      <c r="K555" s="822" t="s">
        <v>3326</v>
      </c>
      <c r="L555" s="825">
        <v>88.07</v>
      </c>
      <c r="M555" s="825">
        <v>528.41999999999996</v>
      </c>
      <c r="N555" s="822">
        <v>6</v>
      </c>
      <c r="O555" s="826">
        <v>3</v>
      </c>
      <c r="P555" s="825">
        <v>352.28</v>
      </c>
      <c r="Q555" s="827">
        <v>0.66666666666666663</v>
      </c>
      <c r="R555" s="822">
        <v>4</v>
      </c>
      <c r="S555" s="827">
        <v>0.66666666666666663</v>
      </c>
      <c r="T555" s="826">
        <v>1.5</v>
      </c>
      <c r="U555" s="828">
        <v>0.5</v>
      </c>
    </row>
    <row r="556" spans="1:21" ht="14.45" customHeight="1" x14ac:dyDescent="0.2">
      <c r="A556" s="821">
        <v>7</v>
      </c>
      <c r="B556" s="822" t="s">
        <v>2342</v>
      </c>
      <c r="C556" s="822" t="s">
        <v>2348</v>
      </c>
      <c r="D556" s="823" t="s">
        <v>3942</v>
      </c>
      <c r="E556" s="824" t="s">
        <v>2356</v>
      </c>
      <c r="F556" s="822" t="s">
        <v>2343</v>
      </c>
      <c r="G556" s="822" t="s">
        <v>2789</v>
      </c>
      <c r="H556" s="822" t="s">
        <v>329</v>
      </c>
      <c r="I556" s="822" t="s">
        <v>3001</v>
      </c>
      <c r="J556" s="822" t="s">
        <v>765</v>
      </c>
      <c r="K556" s="822" t="s">
        <v>3002</v>
      </c>
      <c r="L556" s="825">
        <v>35.25</v>
      </c>
      <c r="M556" s="825">
        <v>211.5</v>
      </c>
      <c r="N556" s="822">
        <v>6</v>
      </c>
      <c r="O556" s="826">
        <v>2.5</v>
      </c>
      <c r="P556" s="825">
        <v>70.5</v>
      </c>
      <c r="Q556" s="827">
        <v>0.33333333333333331</v>
      </c>
      <c r="R556" s="822">
        <v>2</v>
      </c>
      <c r="S556" s="827">
        <v>0.33333333333333331</v>
      </c>
      <c r="T556" s="826">
        <v>1</v>
      </c>
      <c r="U556" s="828">
        <v>0.4</v>
      </c>
    </row>
    <row r="557" spans="1:21" ht="14.45" customHeight="1" x14ac:dyDescent="0.2">
      <c r="A557" s="821">
        <v>7</v>
      </c>
      <c r="B557" s="822" t="s">
        <v>2342</v>
      </c>
      <c r="C557" s="822" t="s">
        <v>2348</v>
      </c>
      <c r="D557" s="823" t="s">
        <v>3942</v>
      </c>
      <c r="E557" s="824" t="s">
        <v>2356</v>
      </c>
      <c r="F557" s="822" t="s">
        <v>2343</v>
      </c>
      <c r="G557" s="822" t="s">
        <v>2789</v>
      </c>
      <c r="H557" s="822" t="s">
        <v>329</v>
      </c>
      <c r="I557" s="822" t="s">
        <v>3037</v>
      </c>
      <c r="J557" s="822" t="s">
        <v>765</v>
      </c>
      <c r="K557" s="822" t="s">
        <v>3038</v>
      </c>
      <c r="L557" s="825">
        <v>35.25</v>
      </c>
      <c r="M557" s="825">
        <v>35.25</v>
      </c>
      <c r="N557" s="822">
        <v>1</v>
      </c>
      <c r="O557" s="826">
        <v>1</v>
      </c>
      <c r="P557" s="825">
        <v>35.25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7</v>
      </c>
      <c r="B558" s="822" t="s">
        <v>2342</v>
      </c>
      <c r="C558" s="822" t="s">
        <v>2348</v>
      </c>
      <c r="D558" s="823" t="s">
        <v>3942</v>
      </c>
      <c r="E558" s="824" t="s">
        <v>2356</v>
      </c>
      <c r="F558" s="822" t="s">
        <v>2343</v>
      </c>
      <c r="G558" s="822" t="s">
        <v>2789</v>
      </c>
      <c r="H558" s="822" t="s">
        <v>329</v>
      </c>
      <c r="I558" s="822" t="s">
        <v>2919</v>
      </c>
      <c r="J558" s="822" t="s">
        <v>1236</v>
      </c>
      <c r="K558" s="822" t="s">
        <v>2791</v>
      </c>
      <c r="L558" s="825">
        <v>35.25</v>
      </c>
      <c r="M558" s="825">
        <v>35.25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7</v>
      </c>
      <c r="B559" s="822" t="s">
        <v>2342</v>
      </c>
      <c r="C559" s="822" t="s">
        <v>2348</v>
      </c>
      <c r="D559" s="823" t="s">
        <v>3942</v>
      </c>
      <c r="E559" s="824" t="s">
        <v>2356</v>
      </c>
      <c r="F559" s="822" t="s">
        <v>2343</v>
      </c>
      <c r="G559" s="822" t="s">
        <v>2658</v>
      </c>
      <c r="H559" s="822" t="s">
        <v>329</v>
      </c>
      <c r="I559" s="822" t="s">
        <v>2740</v>
      </c>
      <c r="J559" s="822" t="s">
        <v>2660</v>
      </c>
      <c r="K559" s="822" t="s">
        <v>2661</v>
      </c>
      <c r="L559" s="825">
        <v>87.98</v>
      </c>
      <c r="M559" s="825">
        <v>87.98</v>
      </c>
      <c r="N559" s="822">
        <v>1</v>
      </c>
      <c r="O559" s="826">
        <v>0.5</v>
      </c>
      <c r="P559" s="825">
        <v>87.98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7</v>
      </c>
      <c r="B560" s="822" t="s">
        <v>2342</v>
      </c>
      <c r="C560" s="822" t="s">
        <v>2348</v>
      </c>
      <c r="D560" s="823" t="s">
        <v>3942</v>
      </c>
      <c r="E560" s="824" t="s">
        <v>2356</v>
      </c>
      <c r="F560" s="822" t="s">
        <v>2343</v>
      </c>
      <c r="G560" s="822" t="s">
        <v>2466</v>
      </c>
      <c r="H560" s="822" t="s">
        <v>329</v>
      </c>
      <c r="I560" s="822" t="s">
        <v>2528</v>
      </c>
      <c r="J560" s="822" t="s">
        <v>2468</v>
      </c>
      <c r="K560" s="822" t="s">
        <v>2529</v>
      </c>
      <c r="L560" s="825">
        <v>2038.93</v>
      </c>
      <c r="M560" s="825">
        <v>16311.439999999999</v>
      </c>
      <c r="N560" s="822">
        <v>8</v>
      </c>
      <c r="O560" s="826">
        <v>2</v>
      </c>
      <c r="P560" s="825">
        <v>16311.439999999999</v>
      </c>
      <c r="Q560" s="827">
        <v>1</v>
      </c>
      <c r="R560" s="822">
        <v>8</v>
      </c>
      <c r="S560" s="827">
        <v>1</v>
      </c>
      <c r="T560" s="826">
        <v>2</v>
      </c>
      <c r="U560" s="828">
        <v>1</v>
      </c>
    </row>
    <row r="561" spans="1:21" ht="14.45" customHeight="1" x14ac:dyDescent="0.2">
      <c r="A561" s="821">
        <v>7</v>
      </c>
      <c r="B561" s="822" t="s">
        <v>2342</v>
      </c>
      <c r="C561" s="822" t="s">
        <v>2348</v>
      </c>
      <c r="D561" s="823" t="s">
        <v>3942</v>
      </c>
      <c r="E561" s="824" t="s">
        <v>2356</v>
      </c>
      <c r="F561" s="822" t="s">
        <v>2343</v>
      </c>
      <c r="G561" s="822" t="s">
        <v>2466</v>
      </c>
      <c r="H561" s="822" t="s">
        <v>329</v>
      </c>
      <c r="I561" s="822" t="s">
        <v>2467</v>
      </c>
      <c r="J561" s="822" t="s">
        <v>2468</v>
      </c>
      <c r="K561" s="822" t="s">
        <v>2469</v>
      </c>
      <c r="L561" s="825">
        <v>552.64</v>
      </c>
      <c r="M561" s="825">
        <v>1105.28</v>
      </c>
      <c r="N561" s="822">
        <v>2</v>
      </c>
      <c r="O561" s="826">
        <v>1</v>
      </c>
      <c r="P561" s="825">
        <v>1105.28</v>
      </c>
      <c r="Q561" s="827">
        <v>1</v>
      </c>
      <c r="R561" s="822">
        <v>2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7</v>
      </c>
      <c r="B562" s="822" t="s">
        <v>2342</v>
      </c>
      <c r="C562" s="822" t="s">
        <v>2348</v>
      </c>
      <c r="D562" s="823" t="s">
        <v>3942</v>
      </c>
      <c r="E562" s="824" t="s">
        <v>2356</v>
      </c>
      <c r="F562" s="822" t="s">
        <v>2343</v>
      </c>
      <c r="G562" s="822" t="s">
        <v>2466</v>
      </c>
      <c r="H562" s="822" t="s">
        <v>329</v>
      </c>
      <c r="I562" s="822" t="s">
        <v>2530</v>
      </c>
      <c r="J562" s="822" t="s">
        <v>2468</v>
      </c>
      <c r="K562" s="822" t="s">
        <v>2531</v>
      </c>
      <c r="L562" s="825">
        <v>1019.46</v>
      </c>
      <c r="M562" s="825">
        <v>8155.68</v>
      </c>
      <c r="N562" s="822">
        <v>8</v>
      </c>
      <c r="O562" s="826">
        <v>3</v>
      </c>
      <c r="P562" s="825">
        <v>8155.68</v>
      </c>
      <c r="Q562" s="827">
        <v>1</v>
      </c>
      <c r="R562" s="822">
        <v>8</v>
      </c>
      <c r="S562" s="827">
        <v>1</v>
      </c>
      <c r="T562" s="826">
        <v>3</v>
      </c>
      <c r="U562" s="828">
        <v>1</v>
      </c>
    </row>
    <row r="563" spans="1:21" ht="14.45" customHeight="1" x14ac:dyDescent="0.2">
      <c r="A563" s="821">
        <v>7</v>
      </c>
      <c r="B563" s="822" t="s">
        <v>2342</v>
      </c>
      <c r="C563" s="822" t="s">
        <v>2348</v>
      </c>
      <c r="D563" s="823" t="s">
        <v>3942</v>
      </c>
      <c r="E563" s="824" t="s">
        <v>2356</v>
      </c>
      <c r="F563" s="822" t="s">
        <v>2343</v>
      </c>
      <c r="G563" s="822" t="s">
        <v>2466</v>
      </c>
      <c r="H563" s="822" t="s">
        <v>656</v>
      </c>
      <c r="I563" s="822" t="s">
        <v>2819</v>
      </c>
      <c r="J563" s="822" t="s">
        <v>2533</v>
      </c>
      <c r="K563" s="822" t="s">
        <v>2529</v>
      </c>
      <c r="L563" s="825">
        <v>2038.93</v>
      </c>
      <c r="M563" s="825">
        <v>8155.72</v>
      </c>
      <c r="N563" s="822">
        <v>4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7</v>
      </c>
      <c r="B564" s="822" t="s">
        <v>2342</v>
      </c>
      <c r="C564" s="822" t="s">
        <v>2348</v>
      </c>
      <c r="D564" s="823" t="s">
        <v>3942</v>
      </c>
      <c r="E564" s="824" t="s">
        <v>2356</v>
      </c>
      <c r="F564" s="822" t="s">
        <v>2343</v>
      </c>
      <c r="G564" s="822" t="s">
        <v>2466</v>
      </c>
      <c r="H564" s="822" t="s">
        <v>656</v>
      </c>
      <c r="I564" s="822" t="s">
        <v>2532</v>
      </c>
      <c r="J564" s="822" t="s">
        <v>2533</v>
      </c>
      <c r="K564" s="822" t="s">
        <v>2471</v>
      </c>
      <c r="L564" s="825">
        <v>355.79</v>
      </c>
      <c r="M564" s="825">
        <v>3913.6900000000005</v>
      </c>
      <c r="N564" s="822">
        <v>11</v>
      </c>
      <c r="O564" s="826">
        <v>3</v>
      </c>
      <c r="P564" s="825">
        <v>3913.6900000000005</v>
      </c>
      <c r="Q564" s="827">
        <v>1</v>
      </c>
      <c r="R564" s="822">
        <v>11</v>
      </c>
      <c r="S564" s="827">
        <v>1</v>
      </c>
      <c r="T564" s="826">
        <v>3</v>
      </c>
      <c r="U564" s="828">
        <v>1</v>
      </c>
    </row>
    <row r="565" spans="1:21" ht="14.45" customHeight="1" x14ac:dyDescent="0.2">
      <c r="A565" s="821">
        <v>7</v>
      </c>
      <c r="B565" s="822" t="s">
        <v>2342</v>
      </c>
      <c r="C565" s="822" t="s">
        <v>2348</v>
      </c>
      <c r="D565" s="823" t="s">
        <v>3942</v>
      </c>
      <c r="E565" s="824" t="s">
        <v>2356</v>
      </c>
      <c r="F565" s="822" t="s">
        <v>2343</v>
      </c>
      <c r="G565" s="822" t="s">
        <v>2466</v>
      </c>
      <c r="H565" s="822" t="s">
        <v>656</v>
      </c>
      <c r="I565" s="822" t="s">
        <v>2700</v>
      </c>
      <c r="J565" s="822" t="s">
        <v>2533</v>
      </c>
      <c r="K565" s="822" t="s">
        <v>2469</v>
      </c>
      <c r="L565" s="825">
        <v>552.64</v>
      </c>
      <c r="M565" s="825">
        <v>9394.880000000001</v>
      </c>
      <c r="N565" s="822">
        <v>17</v>
      </c>
      <c r="O565" s="826">
        <v>5</v>
      </c>
      <c r="P565" s="825">
        <v>2763.2</v>
      </c>
      <c r="Q565" s="827">
        <v>0.29411764705882348</v>
      </c>
      <c r="R565" s="822">
        <v>5</v>
      </c>
      <c r="S565" s="827">
        <v>0.29411764705882354</v>
      </c>
      <c r="T565" s="826">
        <v>2</v>
      </c>
      <c r="U565" s="828">
        <v>0.4</v>
      </c>
    </row>
    <row r="566" spans="1:21" ht="14.45" customHeight="1" x14ac:dyDescent="0.2">
      <c r="A566" s="821">
        <v>7</v>
      </c>
      <c r="B566" s="822" t="s">
        <v>2342</v>
      </c>
      <c r="C566" s="822" t="s">
        <v>2348</v>
      </c>
      <c r="D566" s="823" t="s">
        <v>3942</v>
      </c>
      <c r="E566" s="824" t="s">
        <v>2356</v>
      </c>
      <c r="F566" s="822" t="s">
        <v>2343</v>
      </c>
      <c r="G566" s="822" t="s">
        <v>2466</v>
      </c>
      <c r="H566" s="822" t="s">
        <v>656</v>
      </c>
      <c r="I566" s="822" t="s">
        <v>2701</v>
      </c>
      <c r="J566" s="822" t="s">
        <v>2533</v>
      </c>
      <c r="K566" s="822" t="s">
        <v>2531</v>
      </c>
      <c r="L566" s="825">
        <v>1019.46</v>
      </c>
      <c r="M566" s="825">
        <v>12233.52</v>
      </c>
      <c r="N566" s="822">
        <v>12</v>
      </c>
      <c r="O566" s="826">
        <v>3</v>
      </c>
      <c r="P566" s="825">
        <v>12233.52</v>
      </c>
      <c r="Q566" s="827">
        <v>1</v>
      </c>
      <c r="R566" s="822">
        <v>12</v>
      </c>
      <c r="S566" s="827">
        <v>1</v>
      </c>
      <c r="T566" s="826">
        <v>3</v>
      </c>
      <c r="U566" s="828">
        <v>1</v>
      </c>
    </row>
    <row r="567" spans="1:21" ht="14.45" customHeight="1" x14ac:dyDescent="0.2">
      <c r="A567" s="821">
        <v>7</v>
      </c>
      <c r="B567" s="822" t="s">
        <v>2342</v>
      </c>
      <c r="C567" s="822" t="s">
        <v>2348</v>
      </c>
      <c r="D567" s="823" t="s">
        <v>3942</v>
      </c>
      <c r="E567" s="824" t="s">
        <v>2356</v>
      </c>
      <c r="F567" s="822" t="s">
        <v>2343</v>
      </c>
      <c r="G567" s="822" t="s">
        <v>2466</v>
      </c>
      <c r="H567" s="822" t="s">
        <v>329</v>
      </c>
      <c r="I567" s="822" t="s">
        <v>2702</v>
      </c>
      <c r="J567" s="822" t="s">
        <v>2703</v>
      </c>
      <c r="K567" s="822" t="s">
        <v>2471</v>
      </c>
      <c r="L567" s="825">
        <v>355.79</v>
      </c>
      <c r="M567" s="825">
        <v>1423.16</v>
      </c>
      <c r="N567" s="822">
        <v>4</v>
      </c>
      <c r="O567" s="826">
        <v>1</v>
      </c>
      <c r="P567" s="825">
        <v>1423.16</v>
      </c>
      <c r="Q567" s="827">
        <v>1</v>
      </c>
      <c r="R567" s="822">
        <v>4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7</v>
      </c>
      <c r="B568" s="822" t="s">
        <v>2342</v>
      </c>
      <c r="C568" s="822" t="s">
        <v>2348</v>
      </c>
      <c r="D568" s="823" t="s">
        <v>3942</v>
      </c>
      <c r="E568" s="824" t="s">
        <v>2356</v>
      </c>
      <c r="F568" s="822" t="s">
        <v>2343</v>
      </c>
      <c r="G568" s="822" t="s">
        <v>2466</v>
      </c>
      <c r="H568" s="822" t="s">
        <v>329</v>
      </c>
      <c r="I568" s="822" t="s">
        <v>3080</v>
      </c>
      <c r="J568" s="822" t="s">
        <v>2473</v>
      </c>
      <c r="K568" s="822" t="s">
        <v>3081</v>
      </c>
      <c r="L568" s="825">
        <v>88.95</v>
      </c>
      <c r="M568" s="825">
        <v>88.95</v>
      </c>
      <c r="N568" s="822">
        <v>1</v>
      </c>
      <c r="O568" s="826">
        <v>1</v>
      </c>
      <c r="P568" s="825">
        <v>88.95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7</v>
      </c>
      <c r="B569" s="822" t="s">
        <v>2342</v>
      </c>
      <c r="C569" s="822" t="s">
        <v>2348</v>
      </c>
      <c r="D569" s="823" t="s">
        <v>3942</v>
      </c>
      <c r="E569" s="824" t="s">
        <v>2356</v>
      </c>
      <c r="F569" s="822" t="s">
        <v>2343</v>
      </c>
      <c r="G569" s="822" t="s">
        <v>2466</v>
      </c>
      <c r="H569" s="822" t="s">
        <v>329</v>
      </c>
      <c r="I569" s="822" t="s">
        <v>2472</v>
      </c>
      <c r="J569" s="822" t="s">
        <v>2473</v>
      </c>
      <c r="K569" s="822" t="s">
        <v>2474</v>
      </c>
      <c r="L569" s="825">
        <v>0</v>
      </c>
      <c r="M569" s="825">
        <v>0</v>
      </c>
      <c r="N569" s="822">
        <v>1</v>
      </c>
      <c r="O569" s="826">
        <v>1</v>
      </c>
      <c r="P569" s="825">
        <v>0</v>
      </c>
      <c r="Q569" s="827"/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7</v>
      </c>
      <c r="B570" s="822" t="s">
        <v>2342</v>
      </c>
      <c r="C570" s="822" t="s">
        <v>2348</v>
      </c>
      <c r="D570" s="823" t="s">
        <v>3942</v>
      </c>
      <c r="E570" s="824" t="s">
        <v>2356</v>
      </c>
      <c r="F570" s="822" t="s">
        <v>2343</v>
      </c>
      <c r="G570" s="822" t="s">
        <v>2475</v>
      </c>
      <c r="H570" s="822" t="s">
        <v>656</v>
      </c>
      <c r="I570" s="822" t="s">
        <v>1924</v>
      </c>
      <c r="J570" s="822" t="s">
        <v>866</v>
      </c>
      <c r="K570" s="822" t="s">
        <v>1925</v>
      </c>
      <c r="L570" s="825">
        <v>48.89</v>
      </c>
      <c r="M570" s="825">
        <v>146.67000000000002</v>
      </c>
      <c r="N570" s="822">
        <v>3</v>
      </c>
      <c r="O570" s="826">
        <v>1.5</v>
      </c>
      <c r="P570" s="825">
        <v>146.67000000000002</v>
      </c>
      <c r="Q570" s="827">
        <v>1</v>
      </c>
      <c r="R570" s="822">
        <v>3</v>
      </c>
      <c r="S570" s="827">
        <v>1</v>
      </c>
      <c r="T570" s="826">
        <v>1.5</v>
      </c>
      <c r="U570" s="828">
        <v>1</v>
      </c>
    </row>
    <row r="571" spans="1:21" ht="14.45" customHeight="1" x14ac:dyDescent="0.2">
      <c r="A571" s="821">
        <v>7</v>
      </c>
      <c r="B571" s="822" t="s">
        <v>2342</v>
      </c>
      <c r="C571" s="822" t="s">
        <v>2348</v>
      </c>
      <c r="D571" s="823" t="s">
        <v>3942</v>
      </c>
      <c r="E571" s="824" t="s">
        <v>2356</v>
      </c>
      <c r="F571" s="822" t="s">
        <v>2343</v>
      </c>
      <c r="G571" s="822" t="s">
        <v>2572</v>
      </c>
      <c r="H571" s="822" t="s">
        <v>329</v>
      </c>
      <c r="I571" s="822" t="s">
        <v>2573</v>
      </c>
      <c r="J571" s="822" t="s">
        <v>697</v>
      </c>
      <c r="K571" s="822" t="s">
        <v>2574</v>
      </c>
      <c r="L571" s="825">
        <v>127.91</v>
      </c>
      <c r="M571" s="825">
        <v>639.54999999999995</v>
      </c>
      <c r="N571" s="822">
        <v>5</v>
      </c>
      <c r="O571" s="826">
        <v>1.5</v>
      </c>
      <c r="P571" s="825">
        <v>383.73</v>
      </c>
      <c r="Q571" s="827">
        <v>0.60000000000000009</v>
      </c>
      <c r="R571" s="822">
        <v>3</v>
      </c>
      <c r="S571" s="827">
        <v>0.6</v>
      </c>
      <c r="T571" s="826">
        <v>1</v>
      </c>
      <c r="U571" s="828">
        <v>0.66666666666666663</v>
      </c>
    </row>
    <row r="572" spans="1:21" ht="14.45" customHeight="1" x14ac:dyDescent="0.2">
      <c r="A572" s="821">
        <v>7</v>
      </c>
      <c r="B572" s="822" t="s">
        <v>2342</v>
      </c>
      <c r="C572" s="822" t="s">
        <v>2348</v>
      </c>
      <c r="D572" s="823" t="s">
        <v>3942</v>
      </c>
      <c r="E572" s="824" t="s">
        <v>2356</v>
      </c>
      <c r="F572" s="822" t="s">
        <v>2343</v>
      </c>
      <c r="G572" s="822" t="s">
        <v>2575</v>
      </c>
      <c r="H572" s="822" t="s">
        <v>329</v>
      </c>
      <c r="I572" s="822" t="s">
        <v>3328</v>
      </c>
      <c r="J572" s="822" t="s">
        <v>3329</v>
      </c>
      <c r="K572" s="822" t="s">
        <v>3330</v>
      </c>
      <c r="L572" s="825">
        <v>131.22</v>
      </c>
      <c r="M572" s="825">
        <v>1443.42</v>
      </c>
      <c r="N572" s="822">
        <v>11</v>
      </c>
      <c r="O572" s="826">
        <v>2.5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7</v>
      </c>
      <c r="B573" s="822" t="s">
        <v>2342</v>
      </c>
      <c r="C573" s="822" t="s">
        <v>2348</v>
      </c>
      <c r="D573" s="823" t="s">
        <v>3942</v>
      </c>
      <c r="E573" s="824" t="s">
        <v>2356</v>
      </c>
      <c r="F573" s="822" t="s">
        <v>2343</v>
      </c>
      <c r="G573" s="822" t="s">
        <v>2575</v>
      </c>
      <c r="H573" s="822" t="s">
        <v>329</v>
      </c>
      <c r="I573" s="822" t="s">
        <v>3331</v>
      </c>
      <c r="J573" s="822" t="s">
        <v>3332</v>
      </c>
      <c r="K573" s="822" t="s">
        <v>3333</v>
      </c>
      <c r="L573" s="825">
        <v>169.29</v>
      </c>
      <c r="M573" s="825">
        <v>507.87</v>
      </c>
      <c r="N573" s="822">
        <v>3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7</v>
      </c>
      <c r="B574" s="822" t="s">
        <v>2342</v>
      </c>
      <c r="C574" s="822" t="s">
        <v>2348</v>
      </c>
      <c r="D574" s="823" t="s">
        <v>3942</v>
      </c>
      <c r="E574" s="824" t="s">
        <v>2356</v>
      </c>
      <c r="F574" s="822" t="s">
        <v>2343</v>
      </c>
      <c r="G574" s="822" t="s">
        <v>2575</v>
      </c>
      <c r="H574" s="822" t="s">
        <v>329</v>
      </c>
      <c r="I574" s="822" t="s">
        <v>3334</v>
      </c>
      <c r="J574" s="822" t="s">
        <v>3335</v>
      </c>
      <c r="K574" s="822" t="s">
        <v>3333</v>
      </c>
      <c r="L574" s="825">
        <v>169.29</v>
      </c>
      <c r="M574" s="825">
        <v>1185.03</v>
      </c>
      <c r="N574" s="822">
        <v>7</v>
      </c>
      <c r="O574" s="826">
        <v>2</v>
      </c>
      <c r="P574" s="825">
        <v>507.87</v>
      </c>
      <c r="Q574" s="827">
        <v>0.4285714285714286</v>
      </c>
      <c r="R574" s="822">
        <v>3</v>
      </c>
      <c r="S574" s="827">
        <v>0.42857142857142855</v>
      </c>
      <c r="T574" s="826">
        <v>1</v>
      </c>
      <c r="U574" s="828">
        <v>0.5</v>
      </c>
    </row>
    <row r="575" spans="1:21" ht="14.45" customHeight="1" x14ac:dyDescent="0.2">
      <c r="A575" s="821">
        <v>7</v>
      </c>
      <c r="B575" s="822" t="s">
        <v>2342</v>
      </c>
      <c r="C575" s="822" t="s">
        <v>2348</v>
      </c>
      <c r="D575" s="823" t="s">
        <v>3942</v>
      </c>
      <c r="E575" s="824" t="s">
        <v>2356</v>
      </c>
      <c r="F575" s="822" t="s">
        <v>2343</v>
      </c>
      <c r="G575" s="822" t="s">
        <v>2575</v>
      </c>
      <c r="H575" s="822" t="s">
        <v>329</v>
      </c>
      <c r="I575" s="822" t="s">
        <v>3336</v>
      </c>
      <c r="J575" s="822" t="s">
        <v>3337</v>
      </c>
      <c r="K575" s="822" t="s">
        <v>3338</v>
      </c>
      <c r="L575" s="825">
        <v>677.17</v>
      </c>
      <c r="M575" s="825">
        <v>3385.85</v>
      </c>
      <c r="N575" s="822">
        <v>5</v>
      </c>
      <c r="O575" s="826">
        <v>0.5</v>
      </c>
      <c r="P575" s="825">
        <v>3385.85</v>
      </c>
      <c r="Q575" s="827">
        <v>1</v>
      </c>
      <c r="R575" s="822">
        <v>5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7</v>
      </c>
      <c r="B576" s="822" t="s">
        <v>2342</v>
      </c>
      <c r="C576" s="822" t="s">
        <v>2348</v>
      </c>
      <c r="D576" s="823" t="s">
        <v>3942</v>
      </c>
      <c r="E576" s="824" t="s">
        <v>2356</v>
      </c>
      <c r="F576" s="822" t="s">
        <v>2343</v>
      </c>
      <c r="G576" s="822" t="s">
        <v>2575</v>
      </c>
      <c r="H576" s="822" t="s">
        <v>656</v>
      </c>
      <c r="I576" s="822" t="s">
        <v>3339</v>
      </c>
      <c r="J576" s="822" t="s">
        <v>2577</v>
      </c>
      <c r="K576" s="822" t="s">
        <v>3340</v>
      </c>
      <c r="L576" s="825">
        <v>1286.6199999999999</v>
      </c>
      <c r="M576" s="825">
        <v>57897.899999999994</v>
      </c>
      <c r="N576" s="822">
        <v>45</v>
      </c>
      <c r="O576" s="826">
        <v>19</v>
      </c>
      <c r="P576" s="825">
        <v>29592.26</v>
      </c>
      <c r="Q576" s="827">
        <v>0.51111111111111118</v>
      </c>
      <c r="R576" s="822">
        <v>23</v>
      </c>
      <c r="S576" s="827">
        <v>0.51111111111111107</v>
      </c>
      <c r="T576" s="826">
        <v>9.5</v>
      </c>
      <c r="U576" s="828">
        <v>0.5</v>
      </c>
    </row>
    <row r="577" spans="1:21" ht="14.45" customHeight="1" x14ac:dyDescent="0.2">
      <c r="A577" s="821">
        <v>7</v>
      </c>
      <c r="B577" s="822" t="s">
        <v>2342</v>
      </c>
      <c r="C577" s="822" t="s">
        <v>2348</v>
      </c>
      <c r="D577" s="823" t="s">
        <v>3942</v>
      </c>
      <c r="E577" s="824" t="s">
        <v>2356</v>
      </c>
      <c r="F577" s="822" t="s">
        <v>2343</v>
      </c>
      <c r="G577" s="822" t="s">
        <v>2575</v>
      </c>
      <c r="H577" s="822" t="s">
        <v>656</v>
      </c>
      <c r="I577" s="822" t="s">
        <v>3341</v>
      </c>
      <c r="J577" s="822" t="s">
        <v>2577</v>
      </c>
      <c r="K577" s="822" t="s">
        <v>3338</v>
      </c>
      <c r="L577" s="825">
        <v>677.17</v>
      </c>
      <c r="M577" s="825">
        <v>8803.2099999999991</v>
      </c>
      <c r="N577" s="822">
        <v>13</v>
      </c>
      <c r="O577" s="826">
        <v>2.5</v>
      </c>
      <c r="P577" s="825">
        <v>6094.53</v>
      </c>
      <c r="Q577" s="827">
        <v>0.6923076923076924</v>
      </c>
      <c r="R577" s="822">
        <v>9</v>
      </c>
      <c r="S577" s="827">
        <v>0.69230769230769229</v>
      </c>
      <c r="T577" s="826">
        <v>2</v>
      </c>
      <c r="U577" s="828">
        <v>0.8</v>
      </c>
    </row>
    <row r="578" spans="1:21" ht="14.45" customHeight="1" x14ac:dyDescent="0.2">
      <c r="A578" s="821">
        <v>7</v>
      </c>
      <c r="B578" s="822" t="s">
        <v>2342</v>
      </c>
      <c r="C578" s="822" t="s">
        <v>2348</v>
      </c>
      <c r="D578" s="823" t="s">
        <v>3942</v>
      </c>
      <c r="E578" s="824" t="s">
        <v>2356</v>
      </c>
      <c r="F578" s="822" t="s">
        <v>2343</v>
      </c>
      <c r="G578" s="822" t="s">
        <v>2575</v>
      </c>
      <c r="H578" s="822" t="s">
        <v>656</v>
      </c>
      <c r="I578" s="822" t="s">
        <v>2576</v>
      </c>
      <c r="J578" s="822" t="s">
        <v>2577</v>
      </c>
      <c r="K578" s="822" t="s">
        <v>2578</v>
      </c>
      <c r="L578" s="825">
        <v>2573.2199999999998</v>
      </c>
      <c r="M578" s="825">
        <v>72050.16</v>
      </c>
      <c r="N578" s="822">
        <v>28</v>
      </c>
      <c r="O578" s="826">
        <v>9.5</v>
      </c>
      <c r="P578" s="825">
        <v>43744.740000000005</v>
      </c>
      <c r="Q578" s="827">
        <v>0.60714285714285721</v>
      </c>
      <c r="R578" s="822">
        <v>17</v>
      </c>
      <c r="S578" s="827">
        <v>0.6071428571428571</v>
      </c>
      <c r="T578" s="826">
        <v>5.5</v>
      </c>
      <c r="U578" s="828">
        <v>0.57894736842105265</v>
      </c>
    </row>
    <row r="579" spans="1:21" ht="14.45" customHeight="1" x14ac:dyDescent="0.2">
      <c r="A579" s="821">
        <v>7</v>
      </c>
      <c r="B579" s="822" t="s">
        <v>2342</v>
      </c>
      <c r="C579" s="822" t="s">
        <v>2348</v>
      </c>
      <c r="D579" s="823" t="s">
        <v>3942</v>
      </c>
      <c r="E579" s="824" t="s">
        <v>2356</v>
      </c>
      <c r="F579" s="822" t="s">
        <v>2343</v>
      </c>
      <c r="G579" s="822" t="s">
        <v>2575</v>
      </c>
      <c r="H579" s="822" t="s">
        <v>329</v>
      </c>
      <c r="I579" s="822" t="s">
        <v>3342</v>
      </c>
      <c r="J579" s="822" t="s">
        <v>3329</v>
      </c>
      <c r="K579" s="822" t="s">
        <v>3343</v>
      </c>
      <c r="L579" s="825">
        <v>42.33</v>
      </c>
      <c r="M579" s="825">
        <v>253.98</v>
      </c>
      <c r="N579" s="822">
        <v>6</v>
      </c>
      <c r="O579" s="826">
        <v>0.5</v>
      </c>
      <c r="P579" s="825">
        <v>253.98</v>
      </c>
      <c r="Q579" s="827">
        <v>1</v>
      </c>
      <c r="R579" s="822">
        <v>6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7</v>
      </c>
      <c r="B580" s="822" t="s">
        <v>2342</v>
      </c>
      <c r="C580" s="822" t="s">
        <v>2348</v>
      </c>
      <c r="D580" s="823" t="s">
        <v>3942</v>
      </c>
      <c r="E580" s="824" t="s">
        <v>2356</v>
      </c>
      <c r="F580" s="822" t="s">
        <v>2343</v>
      </c>
      <c r="G580" s="822" t="s">
        <v>2575</v>
      </c>
      <c r="H580" s="822" t="s">
        <v>329</v>
      </c>
      <c r="I580" s="822" t="s">
        <v>3344</v>
      </c>
      <c r="J580" s="822" t="s">
        <v>3345</v>
      </c>
      <c r="K580" s="822" t="s">
        <v>3333</v>
      </c>
      <c r="L580" s="825">
        <v>1286.19</v>
      </c>
      <c r="M580" s="825">
        <v>3858.57</v>
      </c>
      <c r="N580" s="822">
        <v>3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7</v>
      </c>
      <c r="B581" s="822" t="s">
        <v>2342</v>
      </c>
      <c r="C581" s="822" t="s">
        <v>2348</v>
      </c>
      <c r="D581" s="823" t="s">
        <v>3942</v>
      </c>
      <c r="E581" s="824" t="s">
        <v>2356</v>
      </c>
      <c r="F581" s="822" t="s">
        <v>2343</v>
      </c>
      <c r="G581" s="822" t="s">
        <v>2575</v>
      </c>
      <c r="H581" s="822" t="s">
        <v>329</v>
      </c>
      <c r="I581" s="822" t="s">
        <v>3346</v>
      </c>
      <c r="J581" s="822" t="s">
        <v>3347</v>
      </c>
      <c r="K581" s="822" t="s">
        <v>3348</v>
      </c>
      <c r="L581" s="825">
        <v>338.58</v>
      </c>
      <c r="M581" s="825">
        <v>1015.74</v>
      </c>
      <c r="N581" s="822">
        <v>3</v>
      </c>
      <c r="O581" s="826">
        <v>0.5</v>
      </c>
      <c r="P581" s="825">
        <v>1015.74</v>
      </c>
      <c r="Q581" s="827">
        <v>1</v>
      </c>
      <c r="R581" s="822">
        <v>3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7</v>
      </c>
      <c r="B582" s="822" t="s">
        <v>2342</v>
      </c>
      <c r="C582" s="822" t="s">
        <v>2348</v>
      </c>
      <c r="D582" s="823" t="s">
        <v>3942</v>
      </c>
      <c r="E582" s="824" t="s">
        <v>2356</v>
      </c>
      <c r="F582" s="822" t="s">
        <v>2343</v>
      </c>
      <c r="G582" s="822" t="s">
        <v>2575</v>
      </c>
      <c r="H582" s="822" t="s">
        <v>329</v>
      </c>
      <c r="I582" s="822" t="s">
        <v>3349</v>
      </c>
      <c r="J582" s="822" t="s">
        <v>3350</v>
      </c>
      <c r="K582" s="822" t="s">
        <v>3351</v>
      </c>
      <c r="L582" s="825">
        <v>592.54</v>
      </c>
      <c r="M582" s="825">
        <v>1185.08</v>
      </c>
      <c r="N582" s="822">
        <v>2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7</v>
      </c>
      <c r="B583" s="822" t="s">
        <v>2342</v>
      </c>
      <c r="C583" s="822" t="s">
        <v>2348</v>
      </c>
      <c r="D583" s="823" t="s">
        <v>3942</v>
      </c>
      <c r="E583" s="824" t="s">
        <v>2356</v>
      </c>
      <c r="F583" s="822" t="s">
        <v>2343</v>
      </c>
      <c r="G583" s="822" t="s">
        <v>2575</v>
      </c>
      <c r="H583" s="822" t="s">
        <v>329</v>
      </c>
      <c r="I583" s="822" t="s">
        <v>3352</v>
      </c>
      <c r="J583" s="822" t="s">
        <v>3350</v>
      </c>
      <c r="K583" s="822" t="s">
        <v>3348</v>
      </c>
      <c r="L583" s="825">
        <v>338.58</v>
      </c>
      <c r="M583" s="825">
        <v>677.16</v>
      </c>
      <c r="N583" s="822">
        <v>2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7</v>
      </c>
      <c r="B584" s="822" t="s">
        <v>2342</v>
      </c>
      <c r="C584" s="822" t="s">
        <v>2348</v>
      </c>
      <c r="D584" s="823" t="s">
        <v>3942</v>
      </c>
      <c r="E584" s="824" t="s">
        <v>2356</v>
      </c>
      <c r="F584" s="822" t="s">
        <v>2343</v>
      </c>
      <c r="G584" s="822" t="s">
        <v>2575</v>
      </c>
      <c r="H584" s="822" t="s">
        <v>329</v>
      </c>
      <c r="I584" s="822" t="s">
        <v>3353</v>
      </c>
      <c r="J584" s="822" t="s">
        <v>3332</v>
      </c>
      <c r="K584" s="822" t="s">
        <v>3354</v>
      </c>
      <c r="L584" s="825">
        <v>1015.75</v>
      </c>
      <c r="M584" s="825">
        <v>1015.75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7</v>
      </c>
      <c r="B585" s="822" t="s">
        <v>2342</v>
      </c>
      <c r="C585" s="822" t="s">
        <v>2348</v>
      </c>
      <c r="D585" s="823" t="s">
        <v>3942</v>
      </c>
      <c r="E585" s="824" t="s">
        <v>2356</v>
      </c>
      <c r="F585" s="822" t="s">
        <v>2343</v>
      </c>
      <c r="G585" s="822" t="s">
        <v>3355</v>
      </c>
      <c r="H585" s="822" t="s">
        <v>329</v>
      </c>
      <c r="I585" s="822" t="s">
        <v>3356</v>
      </c>
      <c r="J585" s="822" t="s">
        <v>3357</v>
      </c>
      <c r="K585" s="822" t="s">
        <v>3358</v>
      </c>
      <c r="L585" s="825">
        <v>302.49</v>
      </c>
      <c r="M585" s="825">
        <v>302.49</v>
      </c>
      <c r="N585" s="822">
        <v>1</v>
      </c>
      <c r="O585" s="826">
        <v>1</v>
      </c>
      <c r="P585" s="825">
        <v>302.49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7</v>
      </c>
      <c r="B586" s="822" t="s">
        <v>2342</v>
      </c>
      <c r="C586" s="822" t="s">
        <v>2348</v>
      </c>
      <c r="D586" s="823" t="s">
        <v>3942</v>
      </c>
      <c r="E586" s="824" t="s">
        <v>2356</v>
      </c>
      <c r="F586" s="822" t="s">
        <v>2343</v>
      </c>
      <c r="G586" s="822" t="s">
        <v>2579</v>
      </c>
      <c r="H586" s="822" t="s">
        <v>656</v>
      </c>
      <c r="I586" s="822" t="s">
        <v>2580</v>
      </c>
      <c r="J586" s="822" t="s">
        <v>659</v>
      </c>
      <c r="K586" s="822" t="s">
        <v>2581</v>
      </c>
      <c r="L586" s="825">
        <v>0</v>
      </c>
      <c r="M586" s="825">
        <v>0</v>
      </c>
      <c r="N586" s="822">
        <v>58</v>
      </c>
      <c r="O586" s="826">
        <v>20.5</v>
      </c>
      <c r="P586" s="825">
        <v>0</v>
      </c>
      <c r="Q586" s="827"/>
      <c r="R586" s="822">
        <v>40</v>
      </c>
      <c r="S586" s="827">
        <v>0.68965517241379315</v>
      </c>
      <c r="T586" s="826">
        <v>13.5</v>
      </c>
      <c r="U586" s="828">
        <v>0.65853658536585369</v>
      </c>
    </row>
    <row r="587" spans="1:21" ht="14.45" customHeight="1" x14ac:dyDescent="0.2">
      <c r="A587" s="821">
        <v>7</v>
      </c>
      <c r="B587" s="822" t="s">
        <v>2342</v>
      </c>
      <c r="C587" s="822" t="s">
        <v>2348</v>
      </c>
      <c r="D587" s="823" t="s">
        <v>3942</v>
      </c>
      <c r="E587" s="824" t="s">
        <v>2356</v>
      </c>
      <c r="F587" s="822" t="s">
        <v>2343</v>
      </c>
      <c r="G587" s="822" t="s">
        <v>3359</v>
      </c>
      <c r="H587" s="822" t="s">
        <v>329</v>
      </c>
      <c r="I587" s="822" t="s">
        <v>3360</v>
      </c>
      <c r="J587" s="822" t="s">
        <v>3361</v>
      </c>
      <c r="K587" s="822" t="s">
        <v>3362</v>
      </c>
      <c r="L587" s="825">
        <v>40.25</v>
      </c>
      <c r="M587" s="825">
        <v>442.75</v>
      </c>
      <c r="N587" s="822">
        <v>11</v>
      </c>
      <c r="O587" s="826">
        <v>1.5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7</v>
      </c>
      <c r="B588" s="822" t="s">
        <v>2342</v>
      </c>
      <c r="C588" s="822" t="s">
        <v>2348</v>
      </c>
      <c r="D588" s="823" t="s">
        <v>3942</v>
      </c>
      <c r="E588" s="824" t="s">
        <v>2356</v>
      </c>
      <c r="F588" s="822" t="s">
        <v>2343</v>
      </c>
      <c r="G588" s="822" t="s">
        <v>3359</v>
      </c>
      <c r="H588" s="822" t="s">
        <v>329</v>
      </c>
      <c r="I588" s="822" t="s">
        <v>3363</v>
      </c>
      <c r="J588" s="822" t="s">
        <v>3364</v>
      </c>
      <c r="K588" s="822" t="s">
        <v>3365</v>
      </c>
      <c r="L588" s="825">
        <v>60.39</v>
      </c>
      <c r="M588" s="825">
        <v>120.78</v>
      </c>
      <c r="N588" s="822">
        <v>2</v>
      </c>
      <c r="O588" s="826">
        <v>0.5</v>
      </c>
      <c r="P588" s="825">
        <v>120.78</v>
      </c>
      <c r="Q588" s="827">
        <v>1</v>
      </c>
      <c r="R588" s="822">
        <v>2</v>
      </c>
      <c r="S588" s="827">
        <v>1</v>
      </c>
      <c r="T588" s="826">
        <v>0.5</v>
      </c>
      <c r="U588" s="828">
        <v>1</v>
      </c>
    </row>
    <row r="589" spans="1:21" ht="14.45" customHeight="1" x14ac:dyDescent="0.2">
      <c r="A589" s="821">
        <v>7</v>
      </c>
      <c r="B589" s="822" t="s">
        <v>2342</v>
      </c>
      <c r="C589" s="822" t="s">
        <v>2348</v>
      </c>
      <c r="D589" s="823" t="s">
        <v>3942</v>
      </c>
      <c r="E589" s="824" t="s">
        <v>2356</v>
      </c>
      <c r="F589" s="822" t="s">
        <v>2343</v>
      </c>
      <c r="G589" s="822" t="s">
        <v>2537</v>
      </c>
      <c r="H589" s="822" t="s">
        <v>329</v>
      </c>
      <c r="I589" s="822" t="s">
        <v>2538</v>
      </c>
      <c r="J589" s="822" t="s">
        <v>2539</v>
      </c>
      <c r="K589" s="822" t="s">
        <v>2540</v>
      </c>
      <c r="L589" s="825">
        <v>552.64</v>
      </c>
      <c r="M589" s="825">
        <v>7184.32</v>
      </c>
      <c r="N589" s="822">
        <v>13</v>
      </c>
      <c r="O589" s="826">
        <v>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7</v>
      </c>
      <c r="B590" s="822" t="s">
        <v>2342</v>
      </c>
      <c r="C590" s="822" t="s">
        <v>2348</v>
      </c>
      <c r="D590" s="823" t="s">
        <v>3942</v>
      </c>
      <c r="E590" s="824" t="s">
        <v>2356</v>
      </c>
      <c r="F590" s="822" t="s">
        <v>2343</v>
      </c>
      <c r="G590" s="822" t="s">
        <v>2537</v>
      </c>
      <c r="H590" s="822" t="s">
        <v>329</v>
      </c>
      <c r="I590" s="822" t="s">
        <v>2543</v>
      </c>
      <c r="J590" s="822" t="s">
        <v>2539</v>
      </c>
      <c r="K590" s="822" t="s">
        <v>2544</v>
      </c>
      <c r="L590" s="825">
        <v>764.6</v>
      </c>
      <c r="M590" s="825">
        <v>7646</v>
      </c>
      <c r="N590" s="822">
        <v>10</v>
      </c>
      <c r="O590" s="826">
        <v>3</v>
      </c>
      <c r="P590" s="825">
        <v>7646</v>
      </c>
      <c r="Q590" s="827">
        <v>1</v>
      </c>
      <c r="R590" s="822">
        <v>10</v>
      </c>
      <c r="S590" s="827">
        <v>1</v>
      </c>
      <c r="T590" s="826">
        <v>3</v>
      </c>
      <c r="U590" s="828">
        <v>1</v>
      </c>
    </row>
    <row r="591" spans="1:21" ht="14.45" customHeight="1" x14ac:dyDescent="0.2">
      <c r="A591" s="821">
        <v>7</v>
      </c>
      <c r="B591" s="822" t="s">
        <v>2342</v>
      </c>
      <c r="C591" s="822" t="s">
        <v>2348</v>
      </c>
      <c r="D591" s="823" t="s">
        <v>3942</v>
      </c>
      <c r="E591" s="824" t="s">
        <v>2356</v>
      </c>
      <c r="F591" s="822" t="s">
        <v>2343</v>
      </c>
      <c r="G591" s="822" t="s">
        <v>2537</v>
      </c>
      <c r="H591" s="822" t="s">
        <v>329</v>
      </c>
      <c r="I591" s="822" t="s">
        <v>2822</v>
      </c>
      <c r="J591" s="822" t="s">
        <v>2539</v>
      </c>
      <c r="K591" s="822" t="s">
        <v>2823</v>
      </c>
      <c r="L591" s="825">
        <v>1274.33</v>
      </c>
      <c r="M591" s="825">
        <v>3822.99</v>
      </c>
      <c r="N591" s="822">
        <v>3</v>
      </c>
      <c r="O591" s="826">
        <v>1</v>
      </c>
      <c r="P591" s="825">
        <v>3822.99</v>
      </c>
      <c r="Q591" s="827">
        <v>1</v>
      </c>
      <c r="R591" s="822">
        <v>3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7</v>
      </c>
      <c r="B592" s="822" t="s">
        <v>2342</v>
      </c>
      <c r="C592" s="822" t="s">
        <v>2348</v>
      </c>
      <c r="D592" s="823" t="s">
        <v>3942</v>
      </c>
      <c r="E592" s="824" t="s">
        <v>2356</v>
      </c>
      <c r="F592" s="822" t="s">
        <v>2343</v>
      </c>
      <c r="G592" s="822" t="s">
        <v>2537</v>
      </c>
      <c r="H592" s="822" t="s">
        <v>329</v>
      </c>
      <c r="I592" s="822" t="s">
        <v>2545</v>
      </c>
      <c r="J592" s="822" t="s">
        <v>2546</v>
      </c>
      <c r="K592" s="822" t="s">
        <v>2547</v>
      </c>
      <c r="L592" s="825">
        <v>127.43</v>
      </c>
      <c r="M592" s="825">
        <v>382.29</v>
      </c>
      <c r="N592" s="822">
        <v>3</v>
      </c>
      <c r="O592" s="826">
        <v>1</v>
      </c>
      <c r="P592" s="825">
        <v>382.29</v>
      </c>
      <c r="Q592" s="827">
        <v>1</v>
      </c>
      <c r="R592" s="822">
        <v>3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7</v>
      </c>
      <c r="B593" s="822" t="s">
        <v>2342</v>
      </c>
      <c r="C593" s="822" t="s">
        <v>2348</v>
      </c>
      <c r="D593" s="823" t="s">
        <v>3942</v>
      </c>
      <c r="E593" s="824" t="s">
        <v>2356</v>
      </c>
      <c r="F593" s="822" t="s">
        <v>2343</v>
      </c>
      <c r="G593" s="822" t="s">
        <v>2582</v>
      </c>
      <c r="H593" s="822" t="s">
        <v>329</v>
      </c>
      <c r="I593" s="822" t="s">
        <v>3366</v>
      </c>
      <c r="J593" s="822" t="s">
        <v>3367</v>
      </c>
      <c r="K593" s="822" t="s">
        <v>3368</v>
      </c>
      <c r="L593" s="825">
        <v>166.96</v>
      </c>
      <c r="M593" s="825">
        <v>1502.64</v>
      </c>
      <c r="N593" s="822">
        <v>9</v>
      </c>
      <c r="O593" s="826">
        <v>1.5</v>
      </c>
      <c r="P593" s="825">
        <v>1502.64</v>
      </c>
      <c r="Q593" s="827">
        <v>1</v>
      </c>
      <c r="R593" s="822">
        <v>9</v>
      </c>
      <c r="S593" s="827">
        <v>1</v>
      </c>
      <c r="T593" s="826">
        <v>1.5</v>
      </c>
      <c r="U593" s="828">
        <v>1</v>
      </c>
    </row>
    <row r="594" spans="1:21" ht="14.45" customHeight="1" x14ac:dyDescent="0.2">
      <c r="A594" s="821">
        <v>7</v>
      </c>
      <c r="B594" s="822" t="s">
        <v>2342</v>
      </c>
      <c r="C594" s="822" t="s">
        <v>2348</v>
      </c>
      <c r="D594" s="823" t="s">
        <v>3942</v>
      </c>
      <c r="E594" s="824" t="s">
        <v>2356</v>
      </c>
      <c r="F594" s="822" t="s">
        <v>2343</v>
      </c>
      <c r="G594" s="822" t="s">
        <v>2582</v>
      </c>
      <c r="H594" s="822" t="s">
        <v>329</v>
      </c>
      <c r="I594" s="822" t="s">
        <v>3369</v>
      </c>
      <c r="J594" s="822" t="s">
        <v>3370</v>
      </c>
      <c r="K594" s="822" t="s">
        <v>3371</v>
      </c>
      <c r="L594" s="825">
        <v>320.55</v>
      </c>
      <c r="M594" s="825">
        <v>320.55</v>
      </c>
      <c r="N594" s="822">
        <v>1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7</v>
      </c>
      <c r="B595" s="822" t="s">
        <v>2342</v>
      </c>
      <c r="C595" s="822" t="s">
        <v>2348</v>
      </c>
      <c r="D595" s="823" t="s">
        <v>3942</v>
      </c>
      <c r="E595" s="824" t="s">
        <v>2356</v>
      </c>
      <c r="F595" s="822" t="s">
        <v>2343</v>
      </c>
      <c r="G595" s="822" t="s">
        <v>2582</v>
      </c>
      <c r="H595" s="822" t="s">
        <v>329</v>
      </c>
      <c r="I595" s="822" t="s">
        <v>3372</v>
      </c>
      <c r="J595" s="822" t="s">
        <v>3199</v>
      </c>
      <c r="K595" s="822" t="s">
        <v>3373</v>
      </c>
      <c r="L595" s="825">
        <v>200.34</v>
      </c>
      <c r="M595" s="825">
        <v>1202.04</v>
      </c>
      <c r="N595" s="822">
        <v>6</v>
      </c>
      <c r="O595" s="826">
        <v>0.5</v>
      </c>
      <c r="P595" s="825">
        <v>1202.04</v>
      </c>
      <c r="Q595" s="827">
        <v>1</v>
      </c>
      <c r="R595" s="822">
        <v>6</v>
      </c>
      <c r="S595" s="827">
        <v>1</v>
      </c>
      <c r="T595" s="826">
        <v>0.5</v>
      </c>
      <c r="U595" s="828">
        <v>1</v>
      </c>
    </row>
    <row r="596" spans="1:21" ht="14.45" customHeight="1" x14ac:dyDescent="0.2">
      <c r="A596" s="821">
        <v>7</v>
      </c>
      <c r="B596" s="822" t="s">
        <v>2342</v>
      </c>
      <c r="C596" s="822" t="s">
        <v>2348</v>
      </c>
      <c r="D596" s="823" t="s">
        <v>3942</v>
      </c>
      <c r="E596" s="824" t="s">
        <v>2356</v>
      </c>
      <c r="F596" s="822" t="s">
        <v>2343</v>
      </c>
      <c r="G596" s="822" t="s">
        <v>2582</v>
      </c>
      <c r="H596" s="822" t="s">
        <v>329</v>
      </c>
      <c r="I596" s="822" t="s">
        <v>2583</v>
      </c>
      <c r="J596" s="822" t="s">
        <v>2584</v>
      </c>
      <c r="K596" s="822" t="s">
        <v>2585</v>
      </c>
      <c r="L596" s="825">
        <v>150.26</v>
      </c>
      <c r="M596" s="825">
        <v>5108.84</v>
      </c>
      <c r="N596" s="822">
        <v>34</v>
      </c>
      <c r="O596" s="826">
        <v>4.5</v>
      </c>
      <c r="P596" s="825">
        <v>1953.3799999999999</v>
      </c>
      <c r="Q596" s="827">
        <v>0.38235294117647056</v>
      </c>
      <c r="R596" s="822">
        <v>13</v>
      </c>
      <c r="S596" s="827">
        <v>0.38235294117647056</v>
      </c>
      <c r="T596" s="826">
        <v>1.5</v>
      </c>
      <c r="U596" s="828">
        <v>0.33333333333333331</v>
      </c>
    </row>
    <row r="597" spans="1:21" ht="14.45" customHeight="1" x14ac:dyDescent="0.2">
      <c r="A597" s="821">
        <v>7</v>
      </c>
      <c r="B597" s="822" t="s">
        <v>2342</v>
      </c>
      <c r="C597" s="822" t="s">
        <v>2348</v>
      </c>
      <c r="D597" s="823" t="s">
        <v>3942</v>
      </c>
      <c r="E597" s="824" t="s">
        <v>2356</v>
      </c>
      <c r="F597" s="822" t="s">
        <v>2343</v>
      </c>
      <c r="G597" s="822" t="s">
        <v>2582</v>
      </c>
      <c r="H597" s="822" t="s">
        <v>329</v>
      </c>
      <c r="I597" s="822" t="s">
        <v>3374</v>
      </c>
      <c r="J597" s="822" t="s">
        <v>2584</v>
      </c>
      <c r="K597" s="822" t="s">
        <v>3368</v>
      </c>
      <c r="L597" s="825">
        <v>166.96</v>
      </c>
      <c r="M597" s="825">
        <v>1502.6399999999999</v>
      </c>
      <c r="N597" s="822">
        <v>9</v>
      </c>
      <c r="O597" s="826">
        <v>1.5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7</v>
      </c>
      <c r="B598" s="822" t="s">
        <v>2342</v>
      </c>
      <c r="C598" s="822" t="s">
        <v>2348</v>
      </c>
      <c r="D598" s="823" t="s">
        <v>3942</v>
      </c>
      <c r="E598" s="824" t="s">
        <v>2356</v>
      </c>
      <c r="F598" s="822" t="s">
        <v>2343</v>
      </c>
      <c r="G598" s="822" t="s">
        <v>2582</v>
      </c>
      <c r="H598" s="822" t="s">
        <v>329</v>
      </c>
      <c r="I598" s="822" t="s">
        <v>3375</v>
      </c>
      <c r="J598" s="822" t="s">
        <v>2584</v>
      </c>
      <c r="K598" s="822" t="s">
        <v>786</v>
      </c>
      <c r="L598" s="825">
        <v>200.34</v>
      </c>
      <c r="M598" s="825">
        <v>6210.5399999999991</v>
      </c>
      <c r="N598" s="822">
        <v>31</v>
      </c>
      <c r="O598" s="826">
        <v>4.5</v>
      </c>
      <c r="P598" s="825">
        <v>1803.06</v>
      </c>
      <c r="Q598" s="827">
        <v>0.29032258064516131</v>
      </c>
      <c r="R598" s="822">
        <v>9</v>
      </c>
      <c r="S598" s="827">
        <v>0.29032258064516131</v>
      </c>
      <c r="T598" s="826">
        <v>1.5</v>
      </c>
      <c r="U598" s="828">
        <v>0.33333333333333331</v>
      </c>
    </row>
    <row r="599" spans="1:21" ht="14.45" customHeight="1" x14ac:dyDescent="0.2">
      <c r="A599" s="821">
        <v>7</v>
      </c>
      <c r="B599" s="822" t="s">
        <v>2342</v>
      </c>
      <c r="C599" s="822" t="s">
        <v>2348</v>
      </c>
      <c r="D599" s="823" t="s">
        <v>3942</v>
      </c>
      <c r="E599" s="824" t="s">
        <v>2356</v>
      </c>
      <c r="F599" s="822" t="s">
        <v>2343</v>
      </c>
      <c r="G599" s="822" t="s">
        <v>2582</v>
      </c>
      <c r="H599" s="822" t="s">
        <v>329</v>
      </c>
      <c r="I599" s="822" t="s">
        <v>3376</v>
      </c>
      <c r="J599" s="822" t="s">
        <v>2584</v>
      </c>
      <c r="K599" s="822" t="s">
        <v>2697</v>
      </c>
      <c r="L599" s="825">
        <v>100.17</v>
      </c>
      <c r="M599" s="825">
        <v>4006.7999999999997</v>
      </c>
      <c r="N599" s="822">
        <v>40</v>
      </c>
      <c r="O599" s="826">
        <v>4.5</v>
      </c>
      <c r="P599" s="825">
        <v>601.02</v>
      </c>
      <c r="Q599" s="827">
        <v>0.15</v>
      </c>
      <c r="R599" s="822">
        <v>6</v>
      </c>
      <c r="S599" s="827">
        <v>0.15</v>
      </c>
      <c r="T599" s="826">
        <v>1</v>
      </c>
      <c r="U599" s="828">
        <v>0.22222222222222221</v>
      </c>
    </row>
    <row r="600" spans="1:21" ht="14.45" customHeight="1" x14ac:dyDescent="0.2">
      <c r="A600" s="821">
        <v>7</v>
      </c>
      <c r="B600" s="822" t="s">
        <v>2342</v>
      </c>
      <c r="C600" s="822" t="s">
        <v>2348</v>
      </c>
      <c r="D600" s="823" t="s">
        <v>3942</v>
      </c>
      <c r="E600" s="824" t="s">
        <v>2356</v>
      </c>
      <c r="F600" s="822" t="s">
        <v>2343</v>
      </c>
      <c r="G600" s="822" t="s">
        <v>3377</v>
      </c>
      <c r="H600" s="822" t="s">
        <v>329</v>
      </c>
      <c r="I600" s="822" t="s">
        <v>3378</v>
      </c>
      <c r="J600" s="822" t="s">
        <v>3379</v>
      </c>
      <c r="K600" s="822" t="s">
        <v>3380</v>
      </c>
      <c r="L600" s="825">
        <v>65.989999999999995</v>
      </c>
      <c r="M600" s="825">
        <v>197.96999999999997</v>
      </c>
      <c r="N600" s="822">
        <v>3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7</v>
      </c>
      <c r="B601" s="822" t="s">
        <v>2342</v>
      </c>
      <c r="C601" s="822" t="s">
        <v>2348</v>
      </c>
      <c r="D601" s="823" t="s">
        <v>3942</v>
      </c>
      <c r="E601" s="824" t="s">
        <v>2356</v>
      </c>
      <c r="F601" s="822" t="s">
        <v>2343</v>
      </c>
      <c r="G601" s="822" t="s">
        <v>3158</v>
      </c>
      <c r="H601" s="822" t="s">
        <v>329</v>
      </c>
      <c r="I601" s="822" t="s">
        <v>3381</v>
      </c>
      <c r="J601" s="822" t="s">
        <v>3160</v>
      </c>
      <c r="K601" s="822" t="s">
        <v>3161</v>
      </c>
      <c r="L601" s="825">
        <v>311.02</v>
      </c>
      <c r="M601" s="825">
        <v>311.02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7</v>
      </c>
      <c r="B602" s="822" t="s">
        <v>2342</v>
      </c>
      <c r="C602" s="822" t="s">
        <v>2348</v>
      </c>
      <c r="D602" s="823" t="s">
        <v>3942</v>
      </c>
      <c r="E602" s="824" t="s">
        <v>2356</v>
      </c>
      <c r="F602" s="822" t="s">
        <v>2343</v>
      </c>
      <c r="G602" s="822" t="s">
        <v>3158</v>
      </c>
      <c r="H602" s="822" t="s">
        <v>329</v>
      </c>
      <c r="I602" s="822" t="s">
        <v>3382</v>
      </c>
      <c r="J602" s="822" t="s">
        <v>3160</v>
      </c>
      <c r="K602" s="822" t="s">
        <v>3383</v>
      </c>
      <c r="L602" s="825">
        <v>318.07</v>
      </c>
      <c r="M602" s="825">
        <v>636.14</v>
      </c>
      <c r="N602" s="822">
        <v>2</v>
      </c>
      <c r="O602" s="826">
        <v>1.5</v>
      </c>
      <c r="P602" s="825">
        <v>318.07</v>
      </c>
      <c r="Q602" s="827">
        <v>0.5</v>
      </c>
      <c r="R602" s="822">
        <v>1</v>
      </c>
      <c r="S602" s="827">
        <v>0.5</v>
      </c>
      <c r="T602" s="826">
        <v>0.5</v>
      </c>
      <c r="U602" s="828">
        <v>0.33333333333333331</v>
      </c>
    </row>
    <row r="603" spans="1:21" ht="14.45" customHeight="1" x14ac:dyDescent="0.2">
      <c r="A603" s="821">
        <v>7</v>
      </c>
      <c r="B603" s="822" t="s">
        <v>2342</v>
      </c>
      <c r="C603" s="822" t="s">
        <v>2348</v>
      </c>
      <c r="D603" s="823" t="s">
        <v>3942</v>
      </c>
      <c r="E603" s="824" t="s">
        <v>2356</v>
      </c>
      <c r="F603" s="822" t="s">
        <v>2343</v>
      </c>
      <c r="G603" s="822" t="s">
        <v>3158</v>
      </c>
      <c r="H603" s="822" t="s">
        <v>329</v>
      </c>
      <c r="I603" s="822" t="s">
        <v>3384</v>
      </c>
      <c r="J603" s="822" t="s">
        <v>3160</v>
      </c>
      <c r="K603" s="822" t="s">
        <v>3385</v>
      </c>
      <c r="L603" s="825">
        <v>477.11</v>
      </c>
      <c r="M603" s="825">
        <v>477.11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7</v>
      </c>
      <c r="B604" s="822" t="s">
        <v>2342</v>
      </c>
      <c r="C604" s="822" t="s">
        <v>2348</v>
      </c>
      <c r="D604" s="823" t="s">
        <v>3942</v>
      </c>
      <c r="E604" s="824" t="s">
        <v>2356</v>
      </c>
      <c r="F604" s="822" t="s">
        <v>2343</v>
      </c>
      <c r="G604" s="822" t="s">
        <v>2586</v>
      </c>
      <c r="H604" s="822" t="s">
        <v>656</v>
      </c>
      <c r="I604" s="822" t="s">
        <v>2587</v>
      </c>
      <c r="J604" s="822" t="s">
        <v>2268</v>
      </c>
      <c r="K604" s="822" t="s">
        <v>2588</v>
      </c>
      <c r="L604" s="825">
        <v>80.53</v>
      </c>
      <c r="M604" s="825">
        <v>1369.0099999999998</v>
      </c>
      <c r="N604" s="822">
        <v>17</v>
      </c>
      <c r="O604" s="826">
        <v>6.5</v>
      </c>
      <c r="P604" s="825">
        <v>1127.4199999999998</v>
      </c>
      <c r="Q604" s="827">
        <v>0.82352941176470595</v>
      </c>
      <c r="R604" s="822">
        <v>14</v>
      </c>
      <c r="S604" s="827">
        <v>0.82352941176470584</v>
      </c>
      <c r="T604" s="826">
        <v>5</v>
      </c>
      <c r="U604" s="828">
        <v>0.76923076923076927</v>
      </c>
    </row>
    <row r="605" spans="1:21" ht="14.45" customHeight="1" x14ac:dyDescent="0.2">
      <c r="A605" s="821">
        <v>7</v>
      </c>
      <c r="B605" s="822" t="s">
        <v>2342</v>
      </c>
      <c r="C605" s="822" t="s">
        <v>2348</v>
      </c>
      <c r="D605" s="823" t="s">
        <v>3942</v>
      </c>
      <c r="E605" s="824" t="s">
        <v>2356</v>
      </c>
      <c r="F605" s="822" t="s">
        <v>2343</v>
      </c>
      <c r="G605" s="822" t="s">
        <v>2586</v>
      </c>
      <c r="H605" s="822" t="s">
        <v>656</v>
      </c>
      <c r="I605" s="822" t="s">
        <v>3386</v>
      </c>
      <c r="J605" s="822" t="s">
        <v>2268</v>
      </c>
      <c r="K605" s="822" t="s">
        <v>3387</v>
      </c>
      <c r="L605" s="825">
        <v>161.06</v>
      </c>
      <c r="M605" s="825">
        <v>322.12</v>
      </c>
      <c r="N605" s="822">
        <v>2</v>
      </c>
      <c r="O605" s="826">
        <v>0.5</v>
      </c>
      <c r="P605" s="825">
        <v>322.12</v>
      </c>
      <c r="Q605" s="827">
        <v>1</v>
      </c>
      <c r="R605" s="822">
        <v>2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7</v>
      </c>
      <c r="B606" s="822" t="s">
        <v>2342</v>
      </c>
      <c r="C606" s="822" t="s">
        <v>2348</v>
      </c>
      <c r="D606" s="823" t="s">
        <v>3942</v>
      </c>
      <c r="E606" s="824" t="s">
        <v>2356</v>
      </c>
      <c r="F606" s="822" t="s">
        <v>2343</v>
      </c>
      <c r="G606" s="822" t="s">
        <v>2586</v>
      </c>
      <c r="H606" s="822" t="s">
        <v>656</v>
      </c>
      <c r="I606" s="822" t="s">
        <v>3388</v>
      </c>
      <c r="J606" s="822" t="s">
        <v>2268</v>
      </c>
      <c r="K606" s="822" t="s">
        <v>3389</v>
      </c>
      <c r="L606" s="825">
        <v>533.42999999999995</v>
      </c>
      <c r="M606" s="825">
        <v>2133.7199999999998</v>
      </c>
      <c r="N606" s="822">
        <v>4</v>
      </c>
      <c r="O606" s="826">
        <v>2</v>
      </c>
      <c r="P606" s="825">
        <v>2133.7199999999998</v>
      </c>
      <c r="Q606" s="827">
        <v>1</v>
      </c>
      <c r="R606" s="822">
        <v>4</v>
      </c>
      <c r="S606" s="827">
        <v>1</v>
      </c>
      <c r="T606" s="826">
        <v>2</v>
      </c>
      <c r="U606" s="828">
        <v>1</v>
      </c>
    </row>
    <row r="607" spans="1:21" ht="14.45" customHeight="1" x14ac:dyDescent="0.2">
      <c r="A607" s="821">
        <v>7</v>
      </c>
      <c r="B607" s="822" t="s">
        <v>2342</v>
      </c>
      <c r="C607" s="822" t="s">
        <v>2348</v>
      </c>
      <c r="D607" s="823" t="s">
        <v>3942</v>
      </c>
      <c r="E607" s="824" t="s">
        <v>2356</v>
      </c>
      <c r="F607" s="822" t="s">
        <v>2343</v>
      </c>
      <c r="G607" s="822" t="s">
        <v>2586</v>
      </c>
      <c r="H607" s="822" t="s">
        <v>656</v>
      </c>
      <c r="I607" s="822" t="s">
        <v>2267</v>
      </c>
      <c r="J607" s="822" t="s">
        <v>2268</v>
      </c>
      <c r="K607" s="822" t="s">
        <v>1459</v>
      </c>
      <c r="L607" s="825">
        <v>400.17</v>
      </c>
      <c r="M607" s="825">
        <v>2401.02</v>
      </c>
      <c r="N607" s="822">
        <v>6</v>
      </c>
      <c r="O607" s="826">
        <v>3.5</v>
      </c>
      <c r="P607" s="825">
        <v>400.17</v>
      </c>
      <c r="Q607" s="827">
        <v>0.16666666666666669</v>
      </c>
      <c r="R607" s="822">
        <v>1</v>
      </c>
      <c r="S607" s="827">
        <v>0.16666666666666666</v>
      </c>
      <c r="T607" s="826">
        <v>0.5</v>
      </c>
      <c r="U607" s="828">
        <v>0.14285714285714285</v>
      </c>
    </row>
    <row r="608" spans="1:21" ht="14.45" customHeight="1" x14ac:dyDescent="0.2">
      <c r="A608" s="821">
        <v>7</v>
      </c>
      <c r="B608" s="822" t="s">
        <v>2342</v>
      </c>
      <c r="C608" s="822" t="s">
        <v>2348</v>
      </c>
      <c r="D608" s="823" t="s">
        <v>3942</v>
      </c>
      <c r="E608" s="824" t="s">
        <v>2356</v>
      </c>
      <c r="F608" s="822" t="s">
        <v>2343</v>
      </c>
      <c r="G608" s="822" t="s">
        <v>2586</v>
      </c>
      <c r="H608" s="822" t="s">
        <v>656</v>
      </c>
      <c r="I608" s="822" t="s">
        <v>3390</v>
      </c>
      <c r="J608" s="822" t="s">
        <v>2268</v>
      </c>
      <c r="K608" s="822" t="s">
        <v>2588</v>
      </c>
      <c r="L608" s="825">
        <v>80.53</v>
      </c>
      <c r="M608" s="825">
        <v>161.06</v>
      </c>
      <c r="N608" s="822">
        <v>2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7</v>
      </c>
      <c r="B609" s="822" t="s">
        <v>2342</v>
      </c>
      <c r="C609" s="822" t="s">
        <v>2348</v>
      </c>
      <c r="D609" s="823" t="s">
        <v>3942</v>
      </c>
      <c r="E609" s="824" t="s">
        <v>2356</v>
      </c>
      <c r="F609" s="822" t="s">
        <v>2343</v>
      </c>
      <c r="G609" s="822" t="s">
        <v>2616</v>
      </c>
      <c r="H609" s="822" t="s">
        <v>656</v>
      </c>
      <c r="I609" s="822" t="s">
        <v>2249</v>
      </c>
      <c r="J609" s="822" t="s">
        <v>1496</v>
      </c>
      <c r="K609" s="822" t="s">
        <v>2250</v>
      </c>
      <c r="L609" s="825">
        <v>0</v>
      </c>
      <c r="M609" s="825">
        <v>0</v>
      </c>
      <c r="N609" s="822">
        <v>4</v>
      </c>
      <c r="O609" s="826">
        <v>2</v>
      </c>
      <c r="P609" s="825">
        <v>0</v>
      </c>
      <c r="Q609" s="827"/>
      <c r="R609" s="822">
        <v>4</v>
      </c>
      <c r="S609" s="827">
        <v>1</v>
      </c>
      <c r="T609" s="826">
        <v>2</v>
      </c>
      <c r="U609" s="828">
        <v>1</v>
      </c>
    </row>
    <row r="610" spans="1:21" ht="14.45" customHeight="1" x14ac:dyDescent="0.2">
      <c r="A610" s="821">
        <v>7</v>
      </c>
      <c r="B610" s="822" t="s">
        <v>2342</v>
      </c>
      <c r="C610" s="822" t="s">
        <v>2348</v>
      </c>
      <c r="D610" s="823" t="s">
        <v>3942</v>
      </c>
      <c r="E610" s="824" t="s">
        <v>2356</v>
      </c>
      <c r="F610" s="822" t="s">
        <v>2343</v>
      </c>
      <c r="G610" s="822" t="s">
        <v>2589</v>
      </c>
      <c r="H610" s="822" t="s">
        <v>656</v>
      </c>
      <c r="I610" s="822" t="s">
        <v>2590</v>
      </c>
      <c r="J610" s="822" t="s">
        <v>2591</v>
      </c>
      <c r="K610" s="822" t="s">
        <v>2592</v>
      </c>
      <c r="L610" s="825">
        <v>50.32</v>
      </c>
      <c r="M610" s="825">
        <v>150.96</v>
      </c>
      <c r="N610" s="822">
        <v>3</v>
      </c>
      <c r="O610" s="826">
        <v>1.5</v>
      </c>
      <c r="P610" s="825">
        <v>50.32</v>
      </c>
      <c r="Q610" s="827">
        <v>0.33333333333333331</v>
      </c>
      <c r="R610" s="822">
        <v>1</v>
      </c>
      <c r="S610" s="827">
        <v>0.33333333333333331</v>
      </c>
      <c r="T610" s="826">
        <v>0.5</v>
      </c>
      <c r="U610" s="828">
        <v>0.33333333333333331</v>
      </c>
    </row>
    <row r="611" spans="1:21" ht="14.45" customHeight="1" x14ac:dyDescent="0.2">
      <c r="A611" s="821">
        <v>7</v>
      </c>
      <c r="B611" s="822" t="s">
        <v>2342</v>
      </c>
      <c r="C611" s="822" t="s">
        <v>2348</v>
      </c>
      <c r="D611" s="823" t="s">
        <v>3942</v>
      </c>
      <c r="E611" s="824" t="s">
        <v>2356</v>
      </c>
      <c r="F611" s="822" t="s">
        <v>2343</v>
      </c>
      <c r="G611" s="822" t="s">
        <v>2589</v>
      </c>
      <c r="H611" s="822" t="s">
        <v>329</v>
      </c>
      <c r="I611" s="822" t="s">
        <v>2593</v>
      </c>
      <c r="J611" s="822" t="s">
        <v>2591</v>
      </c>
      <c r="K611" s="822" t="s">
        <v>2594</v>
      </c>
      <c r="L611" s="825">
        <v>99.94</v>
      </c>
      <c r="M611" s="825">
        <v>399.76</v>
      </c>
      <c r="N611" s="822">
        <v>4</v>
      </c>
      <c r="O611" s="826">
        <v>2</v>
      </c>
      <c r="P611" s="825">
        <v>99.94</v>
      </c>
      <c r="Q611" s="827">
        <v>0.25</v>
      </c>
      <c r="R611" s="822">
        <v>1</v>
      </c>
      <c r="S611" s="827">
        <v>0.25</v>
      </c>
      <c r="T611" s="826">
        <v>0.5</v>
      </c>
      <c r="U611" s="828">
        <v>0.25</v>
      </c>
    </row>
    <row r="612" spans="1:21" ht="14.45" customHeight="1" x14ac:dyDescent="0.2">
      <c r="A612" s="821">
        <v>7</v>
      </c>
      <c r="B612" s="822" t="s">
        <v>2342</v>
      </c>
      <c r="C612" s="822" t="s">
        <v>2348</v>
      </c>
      <c r="D612" s="823" t="s">
        <v>3942</v>
      </c>
      <c r="E612" s="824" t="s">
        <v>2356</v>
      </c>
      <c r="F612" s="822" t="s">
        <v>2343</v>
      </c>
      <c r="G612" s="822" t="s">
        <v>2589</v>
      </c>
      <c r="H612" s="822" t="s">
        <v>329</v>
      </c>
      <c r="I612" s="822" t="s">
        <v>3391</v>
      </c>
      <c r="J612" s="822" t="s">
        <v>2591</v>
      </c>
      <c r="K612" s="822" t="s">
        <v>3392</v>
      </c>
      <c r="L612" s="825">
        <v>299.83999999999997</v>
      </c>
      <c r="M612" s="825">
        <v>15591.680000000004</v>
      </c>
      <c r="N612" s="822">
        <v>52</v>
      </c>
      <c r="O612" s="826">
        <v>16</v>
      </c>
      <c r="P612" s="825">
        <v>8695.3600000000024</v>
      </c>
      <c r="Q612" s="827">
        <v>0.55769230769230771</v>
      </c>
      <c r="R612" s="822">
        <v>29</v>
      </c>
      <c r="S612" s="827">
        <v>0.55769230769230771</v>
      </c>
      <c r="T612" s="826">
        <v>10.5</v>
      </c>
      <c r="U612" s="828">
        <v>0.65625</v>
      </c>
    </row>
    <row r="613" spans="1:21" ht="14.45" customHeight="1" x14ac:dyDescent="0.2">
      <c r="A613" s="821">
        <v>7</v>
      </c>
      <c r="B613" s="822" t="s">
        <v>2342</v>
      </c>
      <c r="C613" s="822" t="s">
        <v>2348</v>
      </c>
      <c r="D613" s="823" t="s">
        <v>3942</v>
      </c>
      <c r="E613" s="824" t="s">
        <v>2356</v>
      </c>
      <c r="F613" s="822" t="s">
        <v>2343</v>
      </c>
      <c r="G613" s="822" t="s">
        <v>2589</v>
      </c>
      <c r="H613" s="822" t="s">
        <v>656</v>
      </c>
      <c r="I613" s="822" t="s">
        <v>3393</v>
      </c>
      <c r="J613" s="822" t="s">
        <v>2591</v>
      </c>
      <c r="K613" s="822" t="s">
        <v>3394</v>
      </c>
      <c r="L613" s="825">
        <v>150.94</v>
      </c>
      <c r="M613" s="825">
        <v>2264.1000000000004</v>
      </c>
      <c r="N613" s="822">
        <v>15</v>
      </c>
      <c r="O613" s="826">
        <v>6.5</v>
      </c>
      <c r="P613" s="825">
        <v>301.88</v>
      </c>
      <c r="Q613" s="827">
        <v>0.1333333333333333</v>
      </c>
      <c r="R613" s="822">
        <v>2</v>
      </c>
      <c r="S613" s="827">
        <v>0.13333333333333333</v>
      </c>
      <c r="T613" s="826">
        <v>1</v>
      </c>
      <c r="U613" s="828">
        <v>0.15384615384615385</v>
      </c>
    </row>
    <row r="614" spans="1:21" ht="14.45" customHeight="1" x14ac:dyDescent="0.2">
      <c r="A614" s="821">
        <v>7</v>
      </c>
      <c r="B614" s="822" t="s">
        <v>2342</v>
      </c>
      <c r="C614" s="822" t="s">
        <v>2348</v>
      </c>
      <c r="D614" s="823" t="s">
        <v>3942</v>
      </c>
      <c r="E614" s="824" t="s">
        <v>2356</v>
      </c>
      <c r="F614" s="822" t="s">
        <v>2343</v>
      </c>
      <c r="G614" s="822" t="s">
        <v>2589</v>
      </c>
      <c r="H614" s="822" t="s">
        <v>329</v>
      </c>
      <c r="I614" s="822" t="s">
        <v>2824</v>
      </c>
      <c r="J614" s="822" t="s">
        <v>1485</v>
      </c>
      <c r="K614" s="822" t="s">
        <v>1487</v>
      </c>
      <c r="L614" s="825">
        <v>50.32</v>
      </c>
      <c r="M614" s="825">
        <v>1761.2000000000003</v>
      </c>
      <c r="N614" s="822">
        <v>35</v>
      </c>
      <c r="O614" s="826">
        <v>13.5</v>
      </c>
      <c r="P614" s="825">
        <v>1006.4000000000002</v>
      </c>
      <c r="Q614" s="827">
        <v>0.57142857142857151</v>
      </c>
      <c r="R614" s="822">
        <v>20</v>
      </c>
      <c r="S614" s="827">
        <v>0.5714285714285714</v>
      </c>
      <c r="T614" s="826">
        <v>7.5</v>
      </c>
      <c r="U614" s="828">
        <v>0.55555555555555558</v>
      </c>
    </row>
    <row r="615" spans="1:21" ht="14.45" customHeight="1" x14ac:dyDescent="0.2">
      <c r="A615" s="821">
        <v>7</v>
      </c>
      <c r="B615" s="822" t="s">
        <v>2342</v>
      </c>
      <c r="C615" s="822" t="s">
        <v>2348</v>
      </c>
      <c r="D615" s="823" t="s">
        <v>3942</v>
      </c>
      <c r="E615" s="824" t="s">
        <v>2356</v>
      </c>
      <c r="F615" s="822" t="s">
        <v>2343</v>
      </c>
      <c r="G615" s="822" t="s">
        <v>2589</v>
      </c>
      <c r="H615" s="822" t="s">
        <v>329</v>
      </c>
      <c r="I615" s="822" t="s">
        <v>3395</v>
      </c>
      <c r="J615" s="822" t="s">
        <v>3396</v>
      </c>
      <c r="K615" s="822" t="s">
        <v>3397</v>
      </c>
      <c r="L615" s="825">
        <v>99.94</v>
      </c>
      <c r="M615" s="825">
        <v>2398.5599999999995</v>
      </c>
      <c r="N615" s="822">
        <v>24</v>
      </c>
      <c r="O615" s="826">
        <v>5</v>
      </c>
      <c r="P615" s="825">
        <v>699.57999999999993</v>
      </c>
      <c r="Q615" s="827">
        <v>0.29166666666666669</v>
      </c>
      <c r="R615" s="822">
        <v>7</v>
      </c>
      <c r="S615" s="827">
        <v>0.29166666666666669</v>
      </c>
      <c r="T615" s="826">
        <v>0.5</v>
      </c>
      <c r="U615" s="828">
        <v>0.1</v>
      </c>
    </row>
    <row r="616" spans="1:21" ht="14.45" customHeight="1" x14ac:dyDescent="0.2">
      <c r="A616" s="821">
        <v>7</v>
      </c>
      <c r="B616" s="822" t="s">
        <v>2342</v>
      </c>
      <c r="C616" s="822" t="s">
        <v>2348</v>
      </c>
      <c r="D616" s="823" t="s">
        <v>3942</v>
      </c>
      <c r="E616" s="824" t="s">
        <v>2356</v>
      </c>
      <c r="F616" s="822" t="s">
        <v>2343</v>
      </c>
      <c r="G616" s="822" t="s">
        <v>2589</v>
      </c>
      <c r="H616" s="822" t="s">
        <v>329</v>
      </c>
      <c r="I616" s="822" t="s">
        <v>3398</v>
      </c>
      <c r="J616" s="822" t="s">
        <v>3399</v>
      </c>
      <c r="K616" s="822" t="s">
        <v>3400</v>
      </c>
      <c r="L616" s="825">
        <v>50.32</v>
      </c>
      <c r="M616" s="825">
        <v>301.92</v>
      </c>
      <c r="N616" s="822">
        <v>6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7</v>
      </c>
      <c r="B617" s="822" t="s">
        <v>2342</v>
      </c>
      <c r="C617" s="822" t="s">
        <v>2348</v>
      </c>
      <c r="D617" s="823" t="s">
        <v>3942</v>
      </c>
      <c r="E617" s="824" t="s">
        <v>2356</v>
      </c>
      <c r="F617" s="822" t="s">
        <v>2343</v>
      </c>
      <c r="G617" s="822" t="s">
        <v>3063</v>
      </c>
      <c r="H617" s="822" t="s">
        <v>329</v>
      </c>
      <c r="I617" s="822" t="s">
        <v>3401</v>
      </c>
      <c r="J617" s="822" t="s">
        <v>3402</v>
      </c>
      <c r="K617" s="822" t="s">
        <v>3403</v>
      </c>
      <c r="L617" s="825">
        <v>65.36</v>
      </c>
      <c r="M617" s="825">
        <v>1830.08</v>
      </c>
      <c r="N617" s="822">
        <v>28</v>
      </c>
      <c r="O617" s="826">
        <v>4.5</v>
      </c>
      <c r="P617" s="825">
        <v>1830.08</v>
      </c>
      <c r="Q617" s="827">
        <v>1</v>
      </c>
      <c r="R617" s="822">
        <v>28</v>
      </c>
      <c r="S617" s="827">
        <v>1</v>
      </c>
      <c r="T617" s="826">
        <v>4.5</v>
      </c>
      <c r="U617" s="828">
        <v>1</v>
      </c>
    </row>
    <row r="618" spans="1:21" ht="14.45" customHeight="1" x14ac:dyDescent="0.2">
      <c r="A618" s="821">
        <v>7</v>
      </c>
      <c r="B618" s="822" t="s">
        <v>2342</v>
      </c>
      <c r="C618" s="822" t="s">
        <v>2348</v>
      </c>
      <c r="D618" s="823" t="s">
        <v>3942</v>
      </c>
      <c r="E618" s="824" t="s">
        <v>2356</v>
      </c>
      <c r="F618" s="822" t="s">
        <v>2343</v>
      </c>
      <c r="G618" s="822" t="s">
        <v>2484</v>
      </c>
      <c r="H618" s="822" t="s">
        <v>329</v>
      </c>
      <c r="I618" s="822" t="s">
        <v>2825</v>
      </c>
      <c r="J618" s="822" t="s">
        <v>2486</v>
      </c>
      <c r="K618" s="822" t="s">
        <v>2826</v>
      </c>
      <c r="L618" s="825">
        <v>775.17</v>
      </c>
      <c r="M618" s="825">
        <v>3875.8499999999995</v>
      </c>
      <c r="N618" s="822">
        <v>5</v>
      </c>
      <c r="O618" s="826">
        <v>2</v>
      </c>
      <c r="P618" s="825">
        <v>3875.8499999999995</v>
      </c>
      <c r="Q618" s="827">
        <v>1</v>
      </c>
      <c r="R618" s="822">
        <v>5</v>
      </c>
      <c r="S618" s="827">
        <v>1</v>
      </c>
      <c r="T618" s="826">
        <v>2</v>
      </c>
      <c r="U618" s="828">
        <v>1</v>
      </c>
    </row>
    <row r="619" spans="1:21" ht="14.45" customHeight="1" x14ac:dyDescent="0.2">
      <c r="A619" s="821">
        <v>7</v>
      </c>
      <c r="B619" s="822" t="s">
        <v>2342</v>
      </c>
      <c r="C619" s="822" t="s">
        <v>2348</v>
      </c>
      <c r="D619" s="823" t="s">
        <v>3942</v>
      </c>
      <c r="E619" s="824" t="s">
        <v>2356</v>
      </c>
      <c r="F619" s="822" t="s">
        <v>2343</v>
      </c>
      <c r="G619" s="822" t="s">
        <v>2484</v>
      </c>
      <c r="H619" s="822" t="s">
        <v>329</v>
      </c>
      <c r="I619" s="822" t="s">
        <v>2485</v>
      </c>
      <c r="J619" s="822" t="s">
        <v>2486</v>
      </c>
      <c r="K619" s="822" t="s">
        <v>2487</v>
      </c>
      <c r="L619" s="825">
        <v>2620.2600000000002</v>
      </c>
      <c r="M619" s="825">
        <v>7860.7800000000007</v>
      </c>
      <c r="N619" s="822">
        <v>3</v>
      </c>
      <c r="O619" s="826">
        <v>1</v>
      </c>
      <c r="P619" s="825">
        <v>7860.7800000000007</v>
      </c>
      <c r="Q619" s="827">
        <v>1</v>
      </c>
      <c r="R619" s="822">
        <v>3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7</v>
      </c>
      <c r="B620" s="822" t="s">
        <v>2342</v>
      </c>
      <c r="C620" s="822" t="s">
        <v>2348</v>
      </c>
      <c r="D620" s="823" t="s">
        <v>3942</v>
      </c>
      <c r="E620" s="824" t="s">
        <v>2356</v>
      </c>
      <c r="F620" s="822" t="s">
        <v>2343</v>
      </c>
      <c r="G620" s="822" t="s">
        <v>3404</v>
      </c>
      <c r="H620" s="822" t="s">
        <v>329</v>
      </c>
      <c r="I620" s="822" t="s">
        <v>3405</v>
      </c>
      <c r="J620" s="822" t="s">
        <v>3406</v>
      </c>
      <c r="K620" s="822" t="s">
        <v>3407</v>
      </c>
      <c r="L620" s="825">
        <v>0</v>
      </c>
      <c r="M620" s="825">
        <v>0</v>
      </c>
      <c r="N620" s="822">
        <v>3</v>
      </c>
      <c r="O620" s="826">
        <v>0.5</v>
      </c>
      <c r="P620" s="825"/>
      <c r="Q620" s="827"/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7</v>
      </c>
      <c r="B621" s="822" t="s">
        <v>2342</v>
      </c>
      <c r="C621" s="822" t="s">
        <v>2348</v>
      </c>
      <c r="D621" s="823" t="s">
        <v>3942</v>
      </c>
      <c r="E621" s="824" t="s">
        <v>2356</v>
      </c>
      <c r="F621" s="822" t="s">
        <v>2343</v>
      </c>
      <c r="G621" s="822" t="s">
        <v>2681</v>
      </c>
      <c r="H621" s="822" t="s">
        <v>329</v>
      </c>
      <c r="I621" s="822" t="s">
        <v>2682</v>
      </c>
      <c r="J621" s="822" t="s">
        <v>1182</v>
      </c>
      <c r="K621" s="822" t="s">
        <v>1183</v>
      </c>
      <c r="L621" s="825">
        <v>121.92</v>
      </c>
      <c r="M621" s="825">
        <v>487.68</v>
      </c>
      <c r="N621" s="822">
        <v>4</v>
      </c>
      <c r="O621" s="826">
        <v>1</v>
      </c>
      <c r="P621" s="825">
        <v>487.68</v>
      </c>
      <c r="Q621" s="827">
        <v>1</v>
      </c>
      <c r="R621" s="822">
        <v>4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7</v>
      </c>
      <c r="B622" s="822" t="s">
        <v>2342</v>
      </c>
      <c r="C622" s="822" t="s">
        <v>2348</v>
      </c>
      <c r="D622" s="823" t="s">
        <v>3942</v>
      </c>
      <c r="E622" s="824" t="s">
        <v>2356</v>
      </c>
      <c r="F622" s="822" t="s">
        <v>2343</v>
      </c>
      <c r="G622" s="822" t="s">
        <v>2681</v>
      </c>
      <c r="H622" s="822" t="s">
        <v>329</v>
      </c>
      <c r="I622" s="822" t="s">
        <v>3408</v>
      </c>
      <c r="J622" s="822" t="s">
        <v>1182</v>
      </c>
      <c r="K622" s="822" t="s">
        <v>1183</v>
      </c>
      <c r="L622" s="825">
        <v>121.92</v>
      </c>
      <c r="M622" s="825">
        <v>975.36</v>
      </c>
      <c r="N622" s="822">
        <v>8</v>
      </c>
      <c r="O622" s="826">
        <v>2</v>
      </c>
      <c r="P622" s="825">
        <v>609.6</v>
      </c>
      <c r="Q622" s="827">
        <v>0.625</v>
      </c>
      <c r="R622" s="822">
        <v>5</v>
      </c>
      <c r="S622" s="827">
        <v>0.625</v>
      </c>
      <c r="T622" s="826">
        <v>1.5</v>
      </c>
      <c r="U622" s="828">
        <v>0.75</v>
      </c>
    </row>
    <row r="623" spans="1:21" ht="14.45" customHeight="1" x14ac:dyDescent="0.2">
      <c r="A623" s="821">
        <v>7</v>
      </c>
      <c r="B623" s="822" t="s">
        <v>2342</v>
      </c>
      <c r="C623" s="822" t="s">
        <v>2348</v>
      </c>
      <c r="D623" s="823" t="s">
        <v>3942</v>
      </c>
      <c r="E623" s="824" t="s">
        <v>2356</v>
      </c>
      <c r="F623" s="822" t="s">
        <v>2343</v>
      </c>
      <c r="G623" s="822" t="s">
        <v>3409</v>
      </c>
      <c r="H623" s="822" t="s">
        <v>329</v>
      </c>
      <c r="I623" s="822" t="s">
        <v>3410</v>
      </c>
      <c r="J623" s="822" t="s">
        <v>1210</v>
      </c>
      <c r="K623" s="822" t="s">
        <v>3411</v>
      </c>
      <c r="L623" s="825">
        <v>1933.92</v>
      </c>
      <c r="M623" s="825">
        <v>9669.6</v>
      </c>
      <c r="N623" s="822">
        <v>5</v>
      </c>
      <c r="O623" s="826">
        <v>2</v>
      </c>
      <c r="P623" s="825">
        <v>1933.92</v>
      </c>
      <c r="Q623" s="827">
        <v>0.2</v>
      </c>
      <c r="R623" s="822">
        <v>1</v>
      </c>
      <c r="S623" s="827">
        <v>0.2</v>
      </c>
      <c r="T623" s="826">
        <v>0.5</v>
      </c>
      <c r="U623" s="828">
        <v>0.25</v>
      </c>
    </row>
    <row r="624" spans="1:21" ht="14.45" customHeight="1" x14ac:dyDescent="0.2">
      <c r="A624" s="821">
        <v>7</v>
      </c>
      <c r="B624" s="822" t="s">
        <v>2342</v>
      </c>
      <c r="C624" s="822" t="s">
        <v>2348</v>
      </c>
      <c r="D624" s="823" t="s">
        <v>3942</v>
      </c>
      <c r="E624" s="824" t="s">
        <v>2359</v>
      </c>
      <c r="F624" s="822" t="s">
        <v>2343</v>
      </c>
      <c r="G624" s="822" t="s">
        <v>3412</v>
      </c>
      <c r="H624" s="822" t="s">
        <v>329</v>
      </c>
      <c r="I624" s="822" t="s">
        <v>3413</v>
      </c>
      <c r="J624" s="822" t="s">
        <v>3414</v>
      </c>
      <c r="K624" s="822" t="s">
        <v>2114</v>
      </c>
      <c r="L624" s="825">
        <v>78.33</v>
      </c>
      <c r="M624" s="825">
        <v>156.66</v>
      </c>
      <c r="N624" s="822">
        <v>2</v>
      </c>
      <c r="O624" s="826"/>
      <c r="P624" s="825"/>
      <c r="Q624" s="827">
        <v>0</v>
      </c>
      <c r="R624" s="822"/>
      <c r="S624" s="827">
        <v>0</v>
      </c>
      <c r="T624" s="826"/>
      <c r="U624" s="828"/>
    </row>
    <row r="625" spans="1:21" ht="14.45" customHeight="1" x14ac:dyDescent="0.2">
      <c r="A625" s="821">
        <v>7</v>
      </c>
      <c r="B625" s="822" t="s">
        <v>2342</v>
      </c>
      <c r="C625" s="822" t="s">
        <v>2348</v>
      </c>
      <c r="D625" s="823" t="s">
        <v>3942</v>
      </c>
      <c r="E625" s="824" t="s">
        <v>2359</v>
      </c>
      <c r="F625" s="822" t="s">
        <v>2343</v>
      </c>
      <c r="G625" s="822" t="s">
        <v>3415</v>
      </c>
      <c r="H625" s="822" t="s">
        <v>329</v>
      </c>
      <c r="I625" s="822" t="s">
        <v>3416</v>
      </c>
      <c r="J625" s="822" t="s">
        <v>3417</v>
      </c>
      <c r="K625" s="822" t="s">
        <v>3418</v>
      </c>
      <c r="L625" s="825">
        <v>1047.94</v>
      </c>
      <c r="M625" s="825">
        <v>1047.94</v>
      </c>
      <c r="N625" s="822">
        <v>1</v>
      </c>
      <c r="O625" s="826"/>
      <c r="P625" s="825"/>
      <c r="Q625" s="827">
        <v>0</v>
      </c>
      <c r="R625" s="822"/>
      <c r="S625" s="827">
        <v>0</v>
      </c>
      <c r="T625" s="826"/>
      <c r="U625" s="828"/>
    </row>
    <row r="626" spans="1:21" ht="14.45" customHeight="1" x14ac:dyDescent="0.2">
      <c r="A626" s="821">
        <v>7</v>
      </c>
      <c r="B626" s="822" t="s">
        <v>2342</v>
      </c>
      <c r="C626" s="822" t="s">
        <v>2348</v>
      </c>
      <c r="D626" s="823" t="s">
        <v>3942</v>
      </c>
      <c r="E626" s="824" t="s">
        <v>2359</v>
      </c>
      <c r="F626" s="822" t="s">
        <v>2343</v>
      </c>
      <c r="G626" s="822" t="s">
        <v>3419</v>
      </c>
      <c r="H626" s="822" t="s">
        <v>329</v>
      </c>
      <c r="I626" s="822" t="s">
        <v>3420</v>
      </c>
      <c r="J626" s="822" t="s">
        <v>3421</v>
      </c>
      <c r="K626" s="822" t="s">
        <v>3422</v>
      </c>
      <c r="L626" s="825">
        <v>1740.47</v>
      </c>
      <c r="M626" s="825">
        <v>1740.47</v>
      </c>
      <c r="N626" s="822">
        <v>1</v>
      </c>
      <c r="O626" s="826"/>
      <c r="P626" s="825">
        <v>1740.47</v>
      </c>
      <c r="Q626" s="827">
        <v>1</v>
      </c>
      <c r="R626" s="822">
        <v>1</v>
      </c>
      <c r="S626" s="827">
        <v>1</v>
      </c>
      <c r="T626" s="826"/>
      <c r="U626" s="828"/>
    </row>
    <row r="627" spans="1:21" ht="14.45" customHeight="1" x14ac:dyDescent="0.2">
      <c r="A627" s="821">
        <v>7</v>
      </c>
      <c r="B627" s="822" t="s">
        <v>2342</v>
      </c>
      <c r="C627" s="822" t="s">
        <v>2348</v>
      </c>
      <c r="D627" s="823" t="s">
        <v>3942</v>
      </c>
      <c r="E627" s="824" t="s">
        <v>2359</v>
      </c>
      <c r="F627" s="822" t="s">
        <v>2343</v>
      </c>
      <c r="G627" s="822" t="s">
        <v>3423</v>
      </c>
      <c r="H627" s="822" t="s">
        <v>329</v>
      </c>
      <c r="I627" s="822" t="s">
        <v>3424</v>
      </c>
      <c r="J627" s="822" t="s">
        <v>3425</v>
      </c>
      <c r="K627" s="822" t="s">
        <v>3426</v>
      </c>
      <c r="L627" s="825">
        <v>932.4</v>
      </c>
      <c r="M627" s="825">
        <v>932.4</v>
      </c>
      <c r="N627" s="822">
        <v>1</v>
      </c>
      <c r="O627" s="826"/>
      <c r="P627" s="825"/>
      <c r="Q627" s="827">
        <v>0</v>
      </c>
      <c r="R627" s="822"/>
      <c r="S627" s="827">
        <v>0</v>
      </c>
      <c r="T627" s="826"/>
      <c r="U627" s="828"/>
    </row>
    <row r="628" spans="1:21" ht="14.45" customHeight="1" x14ac:dyDescent="0.2">
      <c r="A628" s="821">
        <v>7</v>
      </c>
      <c r="B628" s="822" t="s">
        <v>2342</v>
      </c>
      <c r="C628" s="822" t="s">
        <v>2348</v>
      </c>
      <c r="D628" s="823" t="s">
        <v>3942</v>
      </c>
      <c r="E628" s="824" t="s">
        <v>2361</v>
      </c>
      <c r="F628" s="822" t="s">
        <v>2343</v>
      </c>
      <c r="G628" s="822" t="s">
        <v>2527</v>
      </c>
      <c r="H628" s="822" t="s">
        <v>656</v>
      </c>
      <c r="I628" s="822" t="s">
        <v>1953</v>
      </c>
      <c r="J628" s="822" t="s">
        <v>990</v>
      </c>
      <c r="K628" s="822" t="s">
        <v>1954</v>
      </c>
      <c r="L628" s="825">
        <v>422.33</v>
      </c>
      <c r="M628" s="825">
        <v>844.66</v>
      </c>
      <c r="N628" s="822">
        <v>2</v>
      </c>
      <c r="O628" s="826"/>
      <c r="P628" s="825">
        <v>844.66</v>
      </c>
      <c r="Q628" s="827">
        <v>1</v>
      </c>
      <c r="R628" s="822">
        <v>2</v>
      </c>
      <c r="S628" s="827">
        <v>1</v>
      </c>
      <c r="T628" s="826"/>
      <c r="U628" s="828"/>
    </row>
    <row r="629" spans="1:21" ht="14.45" customHeight="1" x14ac:dyDescent="0.2">
      <c r="A629" s="821">
        <v>7</v>
      </c>
      <c r="B629" s="822" t="s">
        <v>2342</v>
      </c>
      <c r="C629" s="822" t="s">
        <v>2348</v>
      </c>
      <c r="D629" s="823" t="s">
        <v>3942</v>
      </c>
      <c r="E629" s="824" t="s">
        <v>2361</v>
      </c>
      <c r="F629" s="822" t="s">
        <v>2343</v>
      </c>
      <c r="G629" s="822" t="s">
        <v>2579</v>
      </c>
      <c r="H629" s="822" t="s">
        <v>656</v>
      </c>
      <c r="I629" s="822" t="s">
        <v>2580</v>
      </c>
      <c r="J629" s="822" t="s">
        <v>659</v>
      </c>
      <c r="K629" s="822" t="s">
        <v>2581</v>
      </c>
      <c r="L629" s="825">
        <v>0</v>
      </c>
      <c r="M629" s="825">
        <v>0</v>
      </c>
      <c r="N629" s="822">
        <v>1</v>
      </c>
      <c r="O629" s="826"/>
      <c r="P629" s="825">
        <v>0</v>
      </c>
      <c r="Q629" s="827"/>
      <c r="R629" s="822">
        <v>1</v>
      </c>
      <c r="S629" s="827">
        <v>1</v>
      </c>
      <c r="T629" s="826"/>
      <c r="U629" s="828"/>
    </row>
    <row r="630" spans="1:21" ht="14.45" customHeight="1" x14ac:dyDescent="0.2">
      <c r="A630" s="821">
        <v>7</v>
      </c>
      <c r="B630" s="822" t="s">
        <v>2342</v>
      </c>
      <c r="C630" s="822" t="s">
        <v>2348</v>
      </c>
      <c r="D630" s="823" t="s">
        <v>3942</v>
      </c>
      <c r="E630" s="824" t="s">
        <v>2361</v>
      </c>
      <c r="F630" s="822" t="s">
        <v>2343</v>
      </c>
      <c r="G630" s="822" t="s">
        <v>2745</v>
      </c>
      <c r="H630" s="822" t="s">
        <v>656</v>
      </c>
      <c r="I630" s="822" t="s">
        <v>2924</v>
      </c>
      <c r="J630" s="822" t="s">
        <v>2925</v>
      </c>
      <c r="K630" s="822" t="s">
        <v>2926</v>
      </c>
      <c r="L630" s="825">
        <v>149.52000000000001</v>
      </c>
      <c r="M630" s="825">
        <v>149.52000000000001</v>
      </c>
      <c r="N630" s="822">
        <v>1</v>
      </c>
      <c r="O630" s="826"/>
      <c r="P630" s="825">
        <v>149.52000000000001</v>
      </c>
      <c r="Q630" s="827">
        <v>1</v>
      </c>
      <c r="R630" s="822">
        <v>1</v>
      </c>
      <c r="S630" s="827">
        <v>1</v>
      </c>
      <c r="T630" s="826"/>
      <c r="U630" s="828"/>
    </row>
    <row r="631" spans="1:21" ht="14.45" customHeight="1" x14ac:dyDescent="0.2">
      <c r="A631" s="821">
        <v>7</v>
      </c>
      <c r="B631" s="822" t="s">
        <v>2342</v>
      </c>
      <c r="C631" s="822" t="s">
        <v>2348</v>
      </c>
      <c r="D631" s="823" t="s">
        <v>3942</v>
      </c>
      <c r="E631" s="824" t="s">
        <v>2361</v>
      </c>
      <c r="F631" s="822" t="s">
        <v>2343</v>
      </c>
      <c r="G631" s="822" t="s">
        <v>2745</v>
      </c>
      <c r="H631" s="822" t="s">
        <v>329</v>
      </c>
      <c r="I631" s="822" t="s">
        <v>2746</v>
      </c>
      <c r="J631" s="822" t="s">
        <v>2747</v>
      </c>
      <c r="K631" s="822" t="s">
        <v>2748</v>
      </c>
      <c r="L631" s="825">
        <v>225.06</v>
      </c>
      <c r="M631" s="825">
        <v>225.06</v>
      </c>
      <c r="N631" s="822">
        <v>1</v>
      </c>
      <c r="O631" s="826"/>
      <c r="P631" s="825">
        <v>225.06</v>
      </c>
      <c r="Q631" s="827">
        <v>1</v>
      </c>
      <c r="R631" s="822">
        <v>1</v>
      </c>
      <c r="S631" s="827">
        <v>1</v>
      </c>
      <c r="T631" s="826"/>
      <c r="U631" s="828"/>
    </row>
    <row r="632" spans="1:21" ht="14.45" customHeight="1" x14ac:dyDescent="0.2">
      <c r="A632" s="821">
        <v>7</v>
      </c>
      <c r="B632" s="822" t="s">
        <v>2342</v>
      </c>
      <c r="C632" s="822" t="s">
        <v>2348</v>
      </c>
      <c r="D632" s="823" t="s">
        <v>3942</v>
      </c>
      <c r="E632" s="824" t="s">
        <v>2364</v>
      </c>
      <c r="F632" s="822" t="s">
        <v>2343</v>
      </c>
      <c r="G632" s="822" t="s">
        <v>2931</v>
      </c>
      <c r="H632" s="822" t="s">
        <v>329</v>
      </c>
      <c r="I632" s="822" t="s">
        <v>2935</v>
      </c>
      <c r="J632" s="822" t="s">
        <v>2933</v>
      </c>
      <c r="K632" s="822" t="s">
        <v>1324</v>
      </c>
      <c r="L632" s="825">
        <v>70.48</v>
      </c>
      <c r="M632" s="825">
        <v>2748.7200000000003</v>
      </c>
      <c r="N632" s="822">
        <v>39</v>
      </c>
      <c r="O632" s="826">
        <v>18</v>
      </c>
      <c r="P632" s="825">
        <v>1550.5600000000002</v>
      </c>
      <c r="Q632" s="827">
        <v>0.5641025641025641</v>
      </c>
      <c r="R632" s="822">
        <v>22</v>
      </c>
      <c r="S632" s="827">
        <v>0.5641025641025641</v>
      </c>
      <c r="T632" s="826">
        <v>12.5</v>
      </c>
      <c r="U632" s="828">
        <v>0.69444444444444442</v>
      </c>
    </row>
    <row r="633" spans="1:21" ht="14.45" customHeight="1" x14ac:dyDescent="0.2">
      <c r="A633" s="821">
        <v>7</v>
      </c>
      <c r="B633" s="822" t="s">
        <v>2342</v>
      </c>
      <c r="C633" s="822" t="s">
        <v>2348</v>
      </c>
      <c r="D633" s="823" t="s">
        <v>3942</v>
      </c>
      <c r="E633" s="824" t="s">
        <v>2364</v>
      </c>
      <c r="F633" s="822" t="s">
        <v>2343</v>
      </c>
      <c r="G633" s="822" t="s">
        <v>2931</v>
      </c>
      <c r="H633" s="822" t="s">
        <v>329</v>
      </c>
      <c r="I633" s="822" t="s">
        <v>3427</v>
      </c>
      <c r="J633" s="822" t="s">
        <v>2933</v>
      </c>
      <c r="K633" s="822" t="s">
        <v>3428</v>
      </c>
      <c r="L633" s="825">
        <v>0</v>
      </c>
      <c r="M633" s="825">
        <v>0</v>
      </c>
      <c r="N633" s="822">
        <v>4</v>
      </c>
      <c r="O633" s="826">
        <v>1.5</v>
      </c>
      <c r="P633" s="825"/>
      <c r="Q633" s="827"/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7</v>
      </c>
      <c r="B634" s="822" t="s">
        <v>2342</v>
      </c>
      <c r="C634" s="822" t="s">
        <v>2348</v>
      </c>
      <c r="D634" s="823" t="s">
        <v>3942</v>
      </c>
      <c r="E634" s="824" t="s">
        <v>2364</v>
      </c>
      <c r="F634" s="822" t="s">
        <v>2343</v>
      </c>
      <c r="G634" s="822" t="s">
        <v>2931</v>
      </c>
      <c r="H634" s="822" t="s">
        <v>329</v>
      </c>
      <c r="I634" s="822" t="s">
        <v>3259</v>
      </c>
      <c r="J634" s="822" t="s">
        <v>2933</v>
      </c>
      <c r="K634" s="822" t="s">
        <v>1324</v>
      </c>
      <c r="L634" s="825">
        <v>70.48</v>
      </c>
      <c r="M634" s="825">
        <v>281.92</v>
      </c>
      <c r="N634" s="822">
        <v>4</v>
      </c>
      <c r="O634" s="826">
        <v>2</v>
      </c>
      <c r="P634" s="825">
        <v>281.92</v>
      </c>
      <c r="Q634" s="827">
        <v>1</v>
      </c>
      <c r="R634" s="822">
        <v>4</v>
      </c>
      <c r="S634" s="827">
        <v>1</v>
      </c>
      <c r="T634" s="826">
        <v>2</v>
      </c>
      <c r="U634" s="828">
        <v>1</v>
      </c>
    </row>
    <row r="635" spans="1:21" ht="14.45" customHeight="1" x14ac:dyDescent="0.2">
      <c r="A635" s="821">
        <v>7</v>
      </c>
      <c r="B635" s="822" t="s">
        <v>2342</v>
      </c>
      <c r="C635" s="822" t="s">
        <v>2348</v>
      </c>
      <c r="D635" s="823" t="s">
        <v>3942</v>
      </c>
      <c r="E635" s="824" t="s">
        <v>2364</v>
      </c>
      <c r="F635" s="822" t="s">
        <v>2343</v>
      </c>
      <c r="G635" s="822" t="s">
        <v>3260</v>
      </c>
      <c r="H635" s="822" t="s">
        <v>329</v>
      </c>
      <c r="I635" s="822" t="s">
        <v>3261</v>
      </c>
      <c r="J635" s="822" t="s">
        <v>3262</v>
      </c>
      <c r="K635" s="822" t="s">
        <v>3263</v>
      </c>
      <c r="L635" s="825">
        <v>55.77</v>
      </c>
      <c r="M635" s="825">
        <v>334.62</v>
      </c>
      <c r="N635" s="822">
        <v>6</v>
      </c>
      <c r="O635" s="826">
        <v>2.5</v>
      </c>
      <c r="P635" s="825">
        <v>167.31</v>
      </c>
      <c r="Q635" s="827">
        <v>0.5</v>
      </c>
      <c r="R635" s="822">
        <v>3</v>
      </c>
      <c r="S635" s="827">
        <v>0.5</v>
      </c>
      <c r="T635" s="826">
        <v>1.5</v>
      </c>
      <c r="U635" s="828">
        <v>0.6</v>
      </c>
    </row>
    <row r="636" spans="1:21" ht="14.45" customHeight="1" x14ac:dyDescent="0.2">
      <c r="A636" s="821">
        <v>7</v>
      </c>
      <c r="B636" s="822" t="s">
        <v>2342</v>
      </c>
      <c r="C636" s="822" t="s">
        <v>2348</v>
      </c>
      <c r="D636" s="823" t="s">
        <v>3942</v>
      </c>
      <c r="E636" s="824" t="s">
        <v>2364</v>
      </c>
      <c r="F636" s="822" t="s">
        <v>2343</v>
      </c>
      <c r="G636" s="822" t="s">
        <v>3260</v>
      </c>
      <c r="H636" s="822" t="s">
        <v>329</v>
      </c>
      <c r="I636" s="822" t="s">
        <v>3264</v>
      </c>
      <c r="J636" s="822" t="s">
        <v>3265</v>
      </c>
      <c r="K636" s="822" t="s">
        <v>3263</v>
      </c>
      <c r="L636" s="825">
        <v>55.77</v>
      </c>
      <c r="M636" s="825">
        <v>111.54</v>
      </c>
      <c r="N636" s="822">
        <v>2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7</v>
      </c>
      <c r="B637" s="822" t="s">
        <v>2342</v>
      </c>
      <c r="C637" s="822" t="s">
        <v>2348</v>
      </c>
      <c r="D637" s="823" t="s">
        <v>3942</v>
      </c>
      <c r="E637" s="824" t="s">
        <v>2364</v>
      </c>
      <c r="F637" s="822" t="s">
        <v>2343</v>
      </c>
      <c r="G637" s="822" t="s">
        <v>3429</v>
      </c>
      <c r="H637" s="822" t="s">
        <v>329</v>
      </c>
      <c r="I637" s="822" t="s">
        <v>3430</v>
      </c>
      <c r="J637" s="822" t="s">
        <v>3431</v>
      </c>
      <c r="K637" s="822" t="s">
        <v>3432</v>
      </c>
      <c r="L637" s="825">
        <v>103.64</v>
      </c>
      <c r="M637" s="825">
        <v>103.64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7</v>
      </c>
      <c r="B638" s="822" t="s">
        <v>2342</v>
      </c>
      <c r="C638" s="822" t="s">
        <v>2348</v>
      </c>
      <c r="D638" s="823" t="s">
        <v>3942</v>
      </c>
      <c r="E638" s="824" t="s">
        <v>2364</v>
      </c>
      <c r="F638" s="822" t="s">
        <v>2343</v>
      </c>
      <c r="G638" s="822" t="s">
        <v>2868</v>
      </c>
      <c r="H638" s="822" t="s">
        <v>329</v>
      </c>
      <c r="I638" s="822" t="s">
        <v>2869</v>
      </c>
      <c r="J638" s="822" t="s">
        <v>2870</v>
      </c>
      <c r="K638" s="822" t="s">
        <v>2871</v>
      </c>
      <c r="L638" s="825">
        <v>512.73</v>
      </c>
      <c r="M638" s="825">
        <v>512.73</v>
      </c>
      <c r="N638" s="822">
        <v>1</v>
      </c>
      <c r="O638" s="826">
        <v>1</v>
      </c>
      <c r="P638" s="825">
        <v>512.73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7</v>
      </c>
      <c r="B639" s="822" t="s">
        <v>2342</v>
      </c>
      <c r="C639" s="822" t="s">
        <v>2348</v>
      </c>
      <c r="D639" s="823" t="s">
        <v>3942</v>
      </c>
      <c r="E639" s="824" t="s">
        <v>2364</v>
      </c>
      <c r="F639" s="822" t="s">
        <v>2343</v>
      </c>
      <c r="G639" s="822" t="s">
        <v>3268</v>
      </c>
      <c r="H639" s="822" t="s">
        <v>329</v>
      </c>
      <c r="I639" s="822" t="s">
        <v>3269</v>
      </c>
      <c r="J639" s="822" t="s">
        <v>3270</v>
      </c>
      <c r="K639" s="822" t="s">
        <v>3271</v>
      </c>
      <c r="L639" s="825">
        <v>0</v>
      </c>
      <c r="M639" s="825">
        <v>0</v>
      </c>
      <c r="N639" s="822">
        <v>2</v>
      </c>
      <c r="O639" s="826">
        <v>2</v>
      </c>
      <c r="P639" s="825">
        <v>0</v>
      </c>
      <c r="Q639" s="827"/>
      <c r="R639" s="822">
        <v>2</v>
      </c>
      <c r="S639" s="827">
        <v>1</v>
      </c>
      <c r="T639" s="826">
        <v>2</v>
      </c>
      <c r="U639" s="828">
        <v>1</v>
      </c>
    </row>
    <row r="640" spans="1:21" ht="14.45" customHeight="1" x14ac:dyDescent="0.2">
      <c r="A640" s="821">
        <v>7</v>
      </c>
      <c r="B640" s="822" t="s">
        <v>2342</v>
      </c>
      <c r="C640" s="822" t="s">
        <v>2348</v>
      </c>
      <c r="D640" s="823" t="s">
        <v>3942</v>
      </c>
      <c r="E640" s="824" t="s">
        <v>2364</v>
      </c>
      <c r="F640" s="822" t="s">
        <v>2343</v>
      </c>
      <c r="G640" s="822" t="s">
        <v>2946</v>
      </c>
      <c r="H640" s="822" t="s">
        <v>329</v>
      </c>
      <c r="I640" s="822" t="s">
        <v>3433</v>
      </c>
      <c r="J640" s="822" t="s">
        <v>2948</v>
      </c>
      <c r="K640" s="822" t="s">
        <v>1994</v>
      </c>
      <c r="L640" s="825">
        <v>117.03</v>
      </c>
      <c r="M640" s="825">
        <v>117.03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7</v>
      </c>
      <c r="B641" s="822" t="s">
        <v>2342</v>
      </c>
      <c r="C641" s="822" t="s">
        <v>2348</v>
      </c>
      <c r="D641" s="823" t="s">
        <v>3942</v>
      </c>
      <c r="E641" s="824" t="s">
        <v>2364</v>
      </c>
      <c r="F641" s="822" t="s">
        <v>2343</v>
      </c>
      <c r="G641" s="822" t="s">
        <v>2438</v>
      </c>
      <c r="H641" s="822" t="s">
        <v>656</v>
      </c>
      <c r="I641" s="822" t="s">
        <v>2439</v>
      </c>
      <c r="J641" s="822" t="s">
        <v>2440</v>
      </c>
      <c r="K641" s="822" t="s">
        <v>2441</v>
      </c>
      <c r="L641" s="825">
        <v>505.86</v>
      </c>
      <c r="M641" s="825">
        <v>11128.92</v>
      </c>
      <c r="N641" s="822">
        <v>22</v>
      </c>
      <c r="O641" s="826">
        <v>6</v>
      </c>
      <c r="P641" s="825">
        <v>11128.92</v>
      </c>
      <c r="Q641" s="827">
        <v>1</v>
      </c>
      <c r="R641" s="822">
        <v>22</v>
      </c>
      <c r="S641" s="827">
        <v>1</v>
      </c>
      <c r="T641" s="826">
        <v>6</v>
      </c>
      <c r="U641" s="828">
        <v>1</v>
      </c>
    </row>
    <row r="642" spans="1:21" ht="14.45" customHeight="1" x14ac:dyDescent="0.2">
      <c r="A642" s="821">
        <v>7</v>
      </c>
      <c r="B642" s="822" t="s">
        <v>2342</v>
      </c>
      <c r="C642" s="822" t="s">
        <v>2348</v>
      </c>
      <c r="D642" s="823" t="s">
        <v>3942</v>
      </c>
      <c r="E642" s="824" t="s">
        <v>2364</v>
      </c>
      <c r="F642" s="822" t="s">
        <v>2343</v>
      </c>
      <c r="G642" s="822" t="s">
        <v>2438</v>
      </c>
      <c r="H642" s="822" t="s">
        <v>656</v>
      </c>
      <c r="I642" s="822" t="s">
        <v>2811</v>
      </c>
      <c r="J642" s="822" t="s">
        <v>2440</v>
      </c>
      <c r="K642" s="822" t="s">
        <v>2812</v>
      </c>
      <c r="L642" s="825">
        <v>758.79</v>
      </c>
      <c r="M642" s="825">
        <v>1517.58</v>
      </c>
      <c r="N642" s="822">
        <v>2</v>
      </c>
      <c r="O642" s="826">
        <v>1</v>
      </c>
      <c r="P642" s="825">
        <v>1517.58</v>
      </c>
      <c r="Q642" s="827">
        <v>1</v>
      </c>
      <c r="R642" s="822">
        <v>2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7</v>
      </c>
      <c r="B643" s="822" t="s">
        <v>2342</v>
      </c>
      <c r="C643" s="822" t="s">
        <v>2348</v>
      </c>
      <c r="D643" s="823" t="s">
        <v>3942</v>
      </c>
      <c r="E643" s="824" t="s">
        <v>2364</v>
      </c>
      <c r="F643" s="822" t="s">
        <v>2343</v>
      </c>
      <c r="G643" s="822" t="s">
        <v>2438</v>
      </c>
      <c r="H643" s="822" t="s">
        <v>656</v>
      </c>
      <c r="I643" s="822" t="s">
        <v>2683</v>
      </c>
      <c r="J643" s="822" t="s">
        <v>2440</v>
      </c>
      <c r="K643" s="822" t="s">
        <v>2684</v>
      </c>
      <c r="L643" s="825">
        <v>1011.73</v>
      </c>
      <c r="M643" s="825">
        <v>6070.38</v>
      </c>
      <c r="N643" s="822">
        <v>6</v>
      </c>
      <c r="O643" s="826">
        <v>2</v>
      </c>
      <c r="P643" s="825">
        <v>6070.38</v>
      </c>
      <c r="Q643" s="827">
        <v>1</v>
      </c>
      <c r="R643" s="822">
        <v>6</v>
      </c>
      <c r="S643" s="827">
        <v>1</v>
      </c>
      <c r="T643" s="826">
        <v>2</v>
      </c>
      <c r="U643" s="828">
        <v>1</v>
      </c>
    </row>
    <row r="644" spans="1:21" ht="14.45" customHeight="1" x14ac:dyDescent="0.2">
      <c r="A644" s="821">
        <v>7</v>
      </c>
      <c r="B644" s="822" t="s">
        <v>2342</v>
      </c>
      <c r="C644" s="822" t="s">
        <v>2348</v>
      </c>
      <c r="D644" s="823" t="s">
        <v>3942</v>
      </c>
      <c r="E644" s="824" t="s">
        <v>2364</v>
      </c>
      <c r="F644" s="822" t="s">
        <v>2343</v>
      </c>
      <c r="G644" s="822" t="s">
        <v>2438</v>
      </c>
      <c r="H644" s="822" t="s">
        <v>329</v>
      </c>
      <c r="I644" s="822" t="s">
        <v>3071</v>
      </c>
      <c r="J644" s="822" t="s">
        <v>3072</v>
      </c>
      <c r="K644" s="822" t="s">
        <v>2441</v>
      </c>
      <c r="L644" s="825">
        <v>505.86</v>
      </c>
      <c r="M644" s="825">
        <v>3035.16</v>
      </c>
      <c r="N644" s="822">
        <v>6</v>
      </c>
      <c r="O644" s="826">
        <v>1</v>
      </c>
      <c r="P644" s="825">
        <v>3035.16</v>
      </c>
      <c r="Q644" s="827">
        <v>1</v>
      </c>
      <c r="R644" s="822">
        <v>6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7</v>
      </c>
      <c r="B645" s="822" t="s">
        <v>2342</v>
      </c>
      <c r="C645" s="822" t="s">
        <v>2348</v>
      </c>
      <c r="D645" s="823" t="s">
        <v>3942</v>
      </c>
      <c r="E645" s="824" t="s">
        <v>2364</v>
      </c>
      <c r="F645" s="822" t="s">
        <v>2343</v>
      </c>
      <c r="G645" s="822" t="s">
        <v>3237</v>
      </c>
      <c r="H645" s="822" t="s">
        <v>329</v>
      </c>
      <c r="I645" s="822" t="s">
        <v>3434</v>
      </c>
      <c r="J645" s="822" t="s">
        <v>3239</v>
      </c>
      <c r="K645" s="822" t="s">
        <v>3435</v>
      </c>
      <c r="L645" s="825">
        <v>58.86</v>
      </c>
      <c r="M645" s="825">
        <v>58.86</v>
      </c>
      <c r="N645" s="822">
        <v>1</v>
      </c>
      <c r="O645" s="826">
        <v>1</v>
      </c>
      <c r="P645" s="825">
        <v>58.86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7</v>
      </c>
      <c r="B646" s="822" t="s">
        <v>2342</v>
      </c>
      <c r="C646" s="822" t="s">
        <v>2348</v>
      </c>
      <c r="D646" s="823" t="s">
        <v>3942</v>
      </c>
      <c r="E646" s="824" t="s">
        <v>2364</v>
      </c>
      <c r="F646" s="822" t="s">
        <v>2343</v>
      </c>
      <c r="G646" s="822" t="s">
        <v>2595</v>
      </c>
      <c r="H646" s="822" t="s">
        <v>329</v>
      </c>
      <c r="I646" s="822" t="s">
        <v>3273</v>
      </c>
      <c r="J646" s="822" t="s">
        <v>857</v>
      </c>
      <c r="K646" s="822" t="s">
        <v>803</v>
      </c>
      <c r="L646" s="825">
        <v>65.989999999999995</v>
      </c>
      <c r="M646" s="825">
        <v>593.90999999999985</v>
      </c>
      <c r="N646" s="822">
        <v>9</v>
      </c>
      <c r="O646" s="826">
        <v>1.5</v>
      </c>
      <c r="P646" s="825">
        <v>197.96999999999997</v>
      </c>
      <c r="Q646" s="827">
        <v>0.33333333333333337</v>
      </c>
      <c r="R646" s="822">
        <v>3</v>
      </c>
      <c r="S646" s="827">
        <v>0.33333333333333331</v>
      </c>
      <c r="T646" s="826">
        <v>0.5</v>
      </c>
      <c r="U646" s="828">
        <v>0.33333333333333331</v>
      </c>
    </row>
    <row r="647" spans="1:21" ht="14.45" customHeight="1" x14ac:dyDescent="0.2">
      <c r="A647" s="821">
        <v>7</v>
      </c>
      <c r="B647" s="822" t="s">
        <v>2342</v>
      </c>
      <c r="C647" s="822" t="s">
        <v>2348</v>
      </c>
      <c r="D647" s="823" t="s">
        <v>3942</v>
      </c>
      <c r="E647" s="824" t="s">
        <v>2364</v>
      </c>
      <c r="F647" s="822" t="s">
        <v>2343</v>
      </c>
      <c r="G647" s="822" t="s">
        <v>2595</v>
      </c>
      <c r="H647" s="822" t="s">
        <v>329</v>
      </c>
      <c r="I647" s="822" t="s">
        <v>3436</v>
      </c>
      <c r="J647" s="822" t="s">
        <v>857</v>
      </c>
      <c r="K647" s="822" t="s">
        <v>861</v>
      </c>
      <c r="L647" s="825">
        <v>132</v>
      </c>
      <c r="M647" s="825">
        <v>396</v>
      </c>
      <c r="N647" s="822">
        <v>3</v>
      </c>
      <c r="O647" s="826">
        <v>0.5</v>
      </c>
      <c r="P647" s="825">
        <v>396</v>
      </c>
      <c r="Q647" s="827">
        <v>1</v>
      </c>
      <c r="R647" s="822">
        <v>3</v>
      </c>
      <c r="S647" s="827">
        <v>1</v>
      </c>
      <c r="T647" s="826">
        <v>0.5</v>
      </c>
      <c r="U647" s="828">
        <v>1</v>
      </c>
    </row>
    <row r="648" spans="1:21" ht="14.45" customHeight="1" x14ac:dyDescent="0.2">
      <c r="A648" s="821">
        <v>7</v>
      </c>
      <c r="B648" s="822" t="s">
        <v>2342</v>
      </c>
      <c r="C648" s="822" t="s">
        <v>2348</v>
      </c>
      <c r="D648" s="823" t="s">
        <v>3942</v>
      </c>
      <c r="E648" s="824" t="s">
        <v>2364</v>
      </c>
      <c r="F648" s="822" t="s">
        <v>2343</v>
      </c>
      <c r="G648" s="822" t="s">
        <v>2595</v>
      </c>
      <c r="H648" s="822" t="s">
        <v>329</v>
      </c>
      <c r="I648" s="822" t="s">
        <v>3084</v>
      </c>
      <c r="J648" s="822" t="s">
        <v>857</v>
      </c>
      <c r="K648" s="822" t="s">
        <v>2717</v>
      </c>
      <c r="L648" s="825">
        <v>131.97999999999999</v>
      </c>
      <c r="M648" s="825">
        <v>395.93999999999994</v>
      </c>
      <c r="N648" s="822">
        <v>3</v>
      </c>
      <c r="O648" s="826">
        <v>1.5</v>
      </c>
      <c r="P648" s="825">
        <v>131.97999999999999</v>
      </c>
      <c r="Q648" s="827">
        <v>0.33333333333333337</v>
      </c>
      <c r="R648" s="822">
        <v>1</v>
      </c>
      <c r="S648" s="827">
        <v>0.33333333333333331</v>
      </c>
      <c r="T648" s="826">
        <v>1</v>
      </c>
      <c r="U648" s="828">
        <v>0.66666666666666663</v>
      </c>
    </row>
    <row r="649" spans="1:21" ht="14.45" customHeight="1" x14ac:dyDescent="0.2">
      <c r="A649" s="821">
        <v>7</v>
      </c>
      <c r="B649" s="822" t="s">
        <v>2342</v>
      </c>
      <c r="C649" s="822" t="s">
        <v>2348</v>
      </c>
      <c r="D649" s="823" t="s">
        <v>3942</v>
      </c>
      <c r="E649" s="824" t="s">
        <v>2364</v>
      </c>
      <c r="F649" s="822" t="s">
        <v>2343</v>
      </c>
      <c r="G649" s="822" t="s">
        <v>2446</v>
      </c>
      <c r="H649" s="822" t="s">
        <v>329</v>
      </c>
      <c r="I649" s="822" t="s">
        <v>3274</v>
      </c>
      <c r="J649" s="822" t="s">
        <v>2448</v>
      </c>
      <c r="K649" s="822" t="s">
        <v>3275</v>
      </c>
      <c r="L649" s="825">
        <v>150.26</v>
      </c>
      <c r="M649" s="825">
        <v>150.26</v>
      </c>
      <c r="N649" s="822">
        <v>1</v>
      </c>
      <c r="O649" s="826">
        <v>0.5</v>
      </c>
      <c r="P649" s="825">
        <v>150.26</v>
      </c>
      <c r="Q649" s="827">
        <v>1</v>
      </c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7</v>
      </c>
      <c r="B650" s="822" t="s">
        <v>2342</v>
      </c>
      <c r="C650" s="822" t="s">
        <v>2348</v>
      </c>
      <c r="D650" s="823" t="s">
        <v>3942</v>
      </c>
      <c r="E650" s="824" t="s">
        <v>2364</v>
      </c>
      <c r="F650" s="822" t="s">
        <v>2343</v>
      </c>
      <c r="G650" s="822" t="s">
        <v>2446</v>
      </c>
      <c r="H650" s="822" t="s">
        <v>329</v>
      </c>
      <c r="I650" s="822" t="s">
        <v>2447</v>
      </c>
      <c r="J650" s="822" t="s">
        <v>2448</v>
      </c>
      <c r="K650" s="822" t="s">
        <v>2449</v>
      </c>
      <c r="L650" s="825">
        <v>225.39</v>
      </c>
      <c r="M650" s="825">
        <v>450.78</v>
      </c>
      <c r="N650" s="822">
        <v>2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7</v>
      </c>
      <c r="B651" s="822" t="s">
        <v>2342</v>
      </c>
      <c r="C651" s="822" t="s">
        <v>2348</v>
      </c>
      <c r="D651" s="823" t="s">
        <v>3942</v>
      </c>
      <c r="E651" s="824" t="s">
        <v>2364</v>
      </c>
      <c r="F651" s="822" t="s">
        <v>2343</v>
      </c>
      <c r="G651" s="822" t="s">
        <v>2446</v>
      </c>
      <c r="H651" s="822" t="s">
        <v>329</v>
      </c>
      <c r="I651" s="822" t="s">
        <v>2759</v>
      </c>
      <c r="J651" s="822" t="s">
        <v>2448</v>
      </c>
      <c r="K651" s="822" t="s">
        <v>2760</v>
      </c>
      <c r="L651" s="825">
        <v>300.51</v>
      </c>
      <c r="M651" s="825">
        <v>1803.06</v>
      </c>
      <c r="N651" s="822">
        <v>6</v>
      </c>
      <c r="O651" s="826">
        <v>1</v>
      </c>
      <c r="P651" s="825">
        <v>901.53</v>
      </c>
      <c r="Q651" s="827">
        <v>0.5</v>
      </c>
      <c r="R651" s="822">
        <v>3</v>
      </c>
      <c r="S651" s="827">
        <v>0.5</v>
      </c>
      <c r="T651" s="826">
        <v>0.5</v>
      </c>
      <c r="U651" s="828">
        <v>0.5</v>
      </c>
    </row>
    <row r="652" spans="1:21" ht="14.45" customHeight="1" x14ac:dyDescent="0.2">
      <c r="A652" s="821">
        <v>7</v>
      </c>
      <c r="B652" s="822" t="s">
        <v>2342</v>
      </c>
      <c r="C652" s="822" t="s">
        <v>2348</v>
      </c>
      <c r="D652" s="823" t="s">
        <v>3942</v>
      </c>
      <c r="E652" s="824" t="s">
        <v>2364</v>
      </c>
      <c r="F652" s="822" t="s">
        <v>2343</v>
      </c>
      <c r="G652" s="822" t="s">
        <v>2718</v>
      </c>
      <c r="H652" s="822" t="s">
        <v>329</v>
      </c>
      <c r="I652" s="822" t="s">
        <v>2719</v>
      </c>
      <c r="J652" s="822" t="s">
        <v>899</v>
      </c>
      <c r="K652" s="822" t="s">
        <v>900</v>
      </c>
      <c r="L652" s="825">
        <v>52.87</v>
      </c>
      <c r="M652" s="825">
        <v>52.87</v>
      </c>
      <c r="N652" s="822">
        <v>1</v>
      </c>
      <c r="O652" s="826">
        <v>0.5</v>
      </c>
      <c r="P652" s="825">
        <v>52.87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7</v>
      </c>
      <c r="B653" s="822" t="s">
        <v>2342</v>
      </c>
      <c r="C653" s="822" t="s">
        <v>2348</v>
      </c>
      <c r="D653" s="823" t="s">
        <v>3942</v>
      </c>
      <c r="E653" s="824" t="s">
        <v>2364</v>
      </c>
      <c r="F653" s="822" t="s">
        <v>2343</v>
      </c>
      <c r="G653" s="822" t="s">
        <v>2718</v>
      </c>
      <c r="H653" s="822" t="s">
        <v>329</v>
      </c>
      <c r="I653" s="822" t="s">
        <v>3437</v>
      </c>
      <c r="J653" s="822" t="s">
        <v>899</v>
      </c>
      <c r="K653" s="822" t="s">
        <v>900</v>
      </c>
      <c r="L653" s="825">
        <v>52.87</v>
      </c>
      <c r="M653" s="825">
        <v>158.60999999999999</v>
      </c>
      <c r="N653" s="822">
        <v>3</v>
      </c>
      <c r="O653" s="826">
        <v>0.5</v>
      </c>
      <c r="P653" s="825">
        <v>158.60999999999999</v>
      </c>
      <c r="Q653" s="827">
        <v>1</v>
      </c>
      <c r="R653" s="822">
        <v>3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7</v>
      </c>
      <c r="B654" s="822" t="s">
        <v>2342</v>
      </c>
      <c r="C654" s="822" t="s">
        <v>2348</v>
      </c>
      <c r="D654" s="823" t="s">
        <v>3942</v>
      </c>
      <c r="E654" s="824" t="s">
        <v>2364</v>
      </c>
      <c r="F654" s="822" t="s">
        <v>2343</v>
      </c>
      <c r="G654" s="822" t="s">
        <v>2597</v>
      </c>
      <c r="H654" s="822" t="s">
        <v>329</v>
      </c>
      <c r="I654" s="822" t="s">
        <v>2598</v>
      </c>
      <c r="J654" s="822" t="s">
        <v>892</v>
      </c>
      <c r="K654" s="822" t="s">
        <v>2599</v>
      </c>
      <c r="L654" s="825">
        <v>273.33</v>
      </c>
      <c r="M654" s="825">
        <v>1093.32</v>
      </c>
      <c r="N654" s="822">
        <v>4</v>
      </c>
      <c r="O654" s="826">
        <v>2.5</v>
      </c>
      <c r="P654" s="825">
        <v>819.99</v>
      </c>
      <c r="Q654" s="827">
        <v>0.75</v>
      </c>
      <c r="R654" s="822">
        <v>3</v>
      </c>
      <c r="S654" s="827">
        <v>0.75</v>
      </c>
      <c r="T654" s="826">
        <v>1.5</v>
      </c>
      <c r="U654" s="828">
        <v>0.6</v>
      </c>
    </row>
    <row r="655" spans="1:21" ht="14.45" customHeight="1" x14ac:dyDescent="0.2">
      <c r="A655" s="821">
        <v>7</v>
      </c>
      <c r="B655" s="822" t="s">
        <v>2342</v>
      </c>
      <c r="C655" s="822" t="s">
        <v>2348</v>
      </c>
      <c r="D655" s="823" t="s">
        <v>3942</v>
      </c>
      <c r="E655" s="824" t="s">
        <v>2364</v>
      </c>
      <c r="F655" s="822" t="s">
        <v>2343</v>
      </c>
      <c r="G655" s="822" t="s">
        <v>2552</v>
      </c>
      <c r="H655" s="822" t="s">
        <v>329</v>
      </c>
      <c r="I655" s="822" t="s">
        <v>2600</v>
      </c>
      <c r="J655" s="822" t="s">
        <v>1317</v>
      </c>
      <c r="K655" s="822" t="s">
        <v>2601</v>
      </c>
      <c r="L655" s="825">
        <v>29.13</v>
      </c>
      <c r="M655" s="825">
        <v>815.6400000000001</v>
      </c>
      <c r="N655" s="822">
        <v>28</v>
      </c>
      <c r="O655" s="826">
        <v>6.5</v>
      </c>
      <c r="P655" s="825">
        <v>553.47</v>
      </c>
      <c r="Q655" s="827">
        <v>0.67857142857142849</v>
      </c>
      <c r="R655" s="822">
        <v>19</v>
      </c>
      <c r="S655" s="827">
        <v>0.6785714285714286</v>
      </c>
      <c r="T655" s="826">
        <v>4</v>
      </c>
      <c r="U655" s="828">
        <v>0.61538461538461542</v>
      </c>
    </row>
    <row r="656" spans="1:21" ht="14.45" customHeight="1" x14ac:dyDescent="0.2">
      <c r="A656" s="821">
        <v>7</v>
      </c>
      <c r="B656" s="822" t="s">
        <v>2342</v>
      </c>
      <c r="C656" s="822" t="s">
        <v>2348</v>
      </c>
      <c r="D656" s="823" t="s">
        <v>3942</v>
      </c>
      <c r="E656" s="824" t="s">
        <v>2364</v>
      </c>
      <c r="F656" s="822" t="s">
        <v>2343</v>
      </c>
      <c r="G656" s="822" t="s">
        <v>2552</v>
      </c>
      <c r="H656" s="822" t="s">
        <v>329</v>
      </c>
      <c r="I656" s="822" t="s">
        <v>2553</v>
      </c>
      <c r="J656" s="822" t="s">
        <v>1317</v>
      </c>
      <c r="K656" s="822" t="s">
        <v>2554</v>
      </c>
      <c r="L656" s="825">
        <v>80.319999999999993</v>
      </c>
      <c r="M656" s="825">
        <v>401.59999999999997</v>
      </c>
      <c r="N656" s="822">
        <v>5</v>
      </c>
      <c r="O656" s="826">
        <v>2</v>
      </c>
      <c r="P656" s="825">
        <v>401.59999999999997</v>
      </c>
      <c r="Q656" s="827">
        <v>1</v>
      </c>
      <c r="R656" s="822">
        <v>5</v>
      </c>
      <c r="S656" s="827">
        <v>1</v>
      </c>
      <c r="T656" s="826">
        <v>2</v>
      </c>
      <c r="U656" s="828">
        <v>1</v>
      </c>
    </row>
    <row r="657" spans="1:21" ht="14.45" customHeight="1" x14ac:dyDescent="0.2">
      <c r="A657" s="821">
        <v>7</v>
      </c>
      <c r="B657" s="822" t="s">
        <v>2342</v>
      </c>
      <c r="C657" s="822" t="s">
        <v>2348</v>
      </c>
      <c r="D657" s="823" t="s">
        <v>3942</v>
      </c>
      <c r="E657" s="824" t="s">
        <v>2364</v>
      </c>
      <c r="F657" s="822" t="s">
        <v>2343</v>
      </c>
      <c r="G657" s="822" t="s">
        <v>3276</v>
      </c>
      <c r="H657" s="822" t="s">
        <v>329</v>
      </c>
      <c r="I657" s="822" t="s">
        <v>3277</v>
      </c>
      <c r="J657" s="822" t="s">
        <v>3278</v>
      </c>
      <c r="K657" s="822" t="s">
        <v>3279</v>
      </c>
      <c r="L657" s="825">
        <v>561.76</v>
      </c>
      <c r="M657" s="825">
        <v>3370.56</v>
      </c>
      <c r="N657" s="822">
        <v>6</v>
      </c>
      <c r="O657" s="826">
        <v>0.5</v>
      </c>
      <c r="P657" s="825">
        <v>3370.56</v>
      </c>
      <c r="Q657" s="827">
        <v>1</v>
      </c>
      <c r="R657" s="822">
        <v>6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7</v>
      </c>
      <c r="B658" s="822" t="s">
        <v>2342</v>
      </c>
      <c r="C658" s="822" t="s">
        <v>2348</v>
      </c>
      <c r="D658" s="823" t="s">
        <v>3942</v>
      </c>
      <c r="E658" s="824" t="s">
        <v>2364</v>
      </c>
      <c r="F658" s="822" t="s">
        <v>2343</v>
      </c>
      <c r="G658" s="822" t="s">
        <v>2834</v>
      </c>
      <c r="H658" s="822" t="s">
        <v>656</v>
      </c>
      <c r="I658" s="822" t="s">
        <v>3438</v>
      </c>
      <c r="J658" s="822" t="s">
        <v>2264</v>
      </c>
      <c r="K658" s="822" t="s">
        <v>3439</v>
      </c>
      <c r="L658" s="825">
        <v>245.9</v>
      </c>
      <c r="M658" s="825">
        <v>245.9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7</v>
      </c>
      <c r="B659" s="822" t="s">
        <v>2342</v>
      </c>
      <c r="C659" s="822" t="s">
        <v>2348</v>
      </c>
      <c r="D659" s="823" t="s">
        <v>3942</v>
      </c>
      <c r="E659" s="824" t="s">
        <v>2364</v>
      </c>
      <c r="F659" s="822" t="s">
        <v>2343</v>
      </c>
      <c r="G659" s="822" t="s">
        <v>2454</v>
      </c>
      <c r="H659" s="822" t="s">
        <v>656</v>
      </c>
      <c r="I659" s="822" t="s">
        <v>2694</v>
      </c>
      <c r="J659" s="822" t="s">
        <v>2456</v>
      </c>
      <c r="K659" s="822" t="s">
        <v>2689</v>
      </c>
      <c r="L659" s="825">
        <v>325.2</v>
      </c>
      <c r="M659" s="825">
        <v>1951.1999999999998</v>
      </c>
      <c r="N659" s="822">
        <v>6</v>
      </c>
      <c r="O659" s="826">
        <v>1</v>
      </c>
      <c r="P659" s="825">
        <v>1951.1999999999998</v>
      </c>
      <c r="Q659" s="827">
        <v>1</v>
      </c>
      <c r="R659" s="822">
        <v>6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7</v>
      </c>
      <c r="B660" s="822" t="s">
        <v>2342</v>
      </c>
      <c r="C660" s="822" t="s">
        <v>2348</v>
      </c>
      <c r="D660" s="823" t="s">
        <v>3942</v>
      </c>
      <c r="E660" s="824" t="s">
        <v>2364</v>
      </c>
      <c r="F660" s="822" t="s">
        <v>2343</v>
      </c>
      <c r="G660" s="822" t="s">
        <v>2454</v>
      </c>
      <c r="H660" s="822" t="s">
        <v>656</v>
      </c>
      <c r="I660" s="822" t="s">
        <v>3283</v>
      </c>
      <c r="J660" s="822" t="s">
        <v>2456</v>
      </c>
      <c r="K660" s="822" t="s">
        <v>3282</v>
      </c>
      <c r="L660" s="825">
        <v>1300.79</v>
      </c>
      <c r="M660" s="825">
        <v>7804.74</v>
      </c>
      <c r="N660" s="822">
        <v>6</v>
      </c>
      <c r="O660" s="826">
        <v>1</v>
      </c>
      <c r="P660" s="825">
        <v>7804.74</v>
      </c>
      <c r="Q660" s="827">
        <v>1</v>
      </c>
      <c r="R660" s="822">
        <v>6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7</v>
      </c>
      <c r="B661" s="822" t="s">
        <v>2342</v>
      </c>
      <c r="C661" s="822" t="s">
        <v>2348</v>
      </c>
      <c r="D661" s="823" t="s">
        <v>3942</v>
      </c>
      <c r="E661" s="824" t="s">
        <v>2364</v>
      </c>
      <c r="F661" s="822" t="s">
        <v>2343</v>
      </c>
      <c r="G661" s="822" t="s">
        <v>2602</v>
      </c>
      <c r="H661" s="822" t="s">
        <v>656</v>
      </c>
      <c r="I661" s="822" t="s">
        <v>3286</v>
      </c>
      <c r="J661" s="822" t="s">
        <v>2217</v>
      </c>
      <c r="K661" s="822" t="s">
        <v>3287</v>
      </c>
      <c r="L661" s="825">
        <v>339.47</v>
      </c>
      <c r="M661" s="825">
        <v>4413.1100000000006</v>
      </c>
      <c r="N661" s="822">
        <v>13</v>
      </c>
      <c r="O661" s="826">
        <v>1.5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7</v>
      </c>
      <c r="B662" s="822" t="s">
        <v>2342</v>
      </c>
      <c r="C662" s="822" t="s">
        <v>2348</v>
      </c>
      <c r="D662" s="823" t="s">
        <v>3942</v>
      </c>
      <c r="E662" s="824" t="s">
        <v>2364</v>
      </c>
      <c r="F662" s="822" t="s">
        <v>2343</v>
      </c>
      <c r="G662" s="822" t="s">
        <v>2602</v>
      </c>
      <c r="H662" s="822" t="s">
        <v>656</v>
      </c>
      <c r="I662" s="822" t="s">
        <v>2216</v>
      </c>
      <c r="J662" s="822" t="s">
        <v>2217</v>
      </c>
      <c r="K662" s="822" t="s">
        <v>2218</v>
      </c>
      <c r="L662" s="825">
        <v>113.16</v>
      </c>
      <c r="M662" s="825">
        <v>113.16</v>
      </c>
      <c r="N662" s="822">
        <v>1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7</v>
      </c>
      <c r="B663" s="822" t="s">
        <v>2342</v>
      </c>
      <c r="C663" s="822" t="s">
        <v>2348</v>
      </c>
      <c r="D663" s="823" t="s">
        <v>3942</v>
      </c>
      <c r="E663" s="824" t="s">
        <v>2364</v>
      </c>
      <c r="F663" s="822" t="s">
        <v>2343</v>
      </c>
      <c r="G663" s="822" t="s">
        <v>2602</v>
      </c>
      <c r="H663" s="822" t="s">
        <v>656</v>
      </c>
      <c r="I663" s="822" t="s">
        <v>3288</v>
      </c>
      <c r="J663" s="822" t="s">
        <v>2217</v>
      </c>
      <c r="K663" s="822" t="s">
        <v>3289</v>
      </c>
      <c r="L663" s="825">
        <v>169.73</v>
      </c>
      <c r="M663" s="825">
        <v>169.73</v>
      </c>
      <c r="N663" s="822">
        <v>1</v>
      </c>
      <c r="O663" s="826">
        <v>1</v>
      </c>
      <c r="P663" s="825">
        <v>169.73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7</v>
      </c>
      <c r="B664" s="822" t="s">
        <v>2342</v>
      </c>
      <c r="C664" s="822" t="s">
        <v>2348</v>
      </c>
      <c r="D664" s="823" t="s">
        <v>3942</v>
      </c>
      <c r="E664" s="824" t="s">
        <v>2364</v>
      </c>
      <c r="F664" s="822" t="s">
        <v>2343</v>
      </c>
      <c r="G664" s="822" t="s">
        <v>2602</v>
      </c>
      <c r="H664" s="822" t="s">
        <v>656</v>
      </c>
      <c r="I664" s="822" t="s">
        <v>2603</v>
      </c>
      <c r="J664" s="822" t="s">
        <v>2217</v>
      </c>
      <c r="K664" s="822" t="s">
        <v>2604</v>
      </c>
      <c r="L664" s="825">
        <v>339.47</v>
      </c>
      <c r="M664" s="825">
        <v>15955.090000000002</v>
      </c>
      <c r="N664" s="822">
        <v>47</v>
      </c>
      <c r="O664" s="826">
        <v>12</v>
      </c>
      <c r="P664" s="825">
        <v>9165.69</v>
      </c>
      <c r="Q664" s="827">
        <v>0.57446808510638292</v>
      </c>
      <c r="R664" s="822">
        <v>27</v>
      </c>
      <c r="S664" s="827">
        <v>0.57446808510638303</v>
      </c>
      <c r="T664" s="826">
        <v>6.5</v>
      </c>
      <c r="U664" s="828">
        <v>0.54166666666666663</v>
      </c>
    </row>
    <row r="665" spans="1:21" ht="14.45" customHeight="1" x14ac:dyDescent="0.2">
      <c r="A665" s="821">
        <v>7</v>
      </c>
      <c r="B665" s="822" t="s">
        <v>2342</v>
      </c>
      <c r="C665" s="822" t="s">
        <v>2348</v>
      </c>
      <c r="D665" s="823" t="s">
        <v>3942</v>
      </c>
      <c r="E665" s="824" t="s">
        <v>2364</v>
      </c>
      <c r="F665" s="822" t="s">
        <v>2343</v>
      </c>
      <c r="G665" s="822" t="s">
        <v>2602</v>
      </c>
      <c r="H665" s="822" t="s">
        <v>329</v>
      </c>
      <c r="I665" s="822" t="s">
        <v>3295</v>
      </c>
      <c r="J665" s="822" t="s">
        <v>2217</v>
      </c>
      <c r="K665" s="822" t="s">
        <v>2604</v>
      </c>
      <c r="L665" s="825">
        <v>339.47</v>
      </c>
      <c r="M665" s="825">
        <v>1697.3500000000001</v>
      </c>
      <c r="N665" s="822">
        <v>5</v>
      </c>
      <c r="O665" s="826">
        <v>0.5</v>
      </c>
      <c r="P665" s="825">
        <v>1697.3500000000001</v>
      </c>
      <c r="Q665" s="827">
        <v>1</v>
      </c>
      <c r="R665" s="822">
        <v>5</v>
      </c>
      <c r="S665" s="827">
        <v>1</v>
      </c>
      <c r="T665" s="826">
        <v>0.5</v>
      </c>
      <c r="U665" s="828">
        <v>1</v>
      </c>
    </row>
    <row r="666" spans="1:21" ht="14.45" customHeight="1" x14ac:dyDescent="0.2">
      <c r="A666" s="821">
        <v>7</v>
      </c>
      <c r="B666" s="822" t="s">
        <v>2342</v>
      </c>
      <c r="C666" s="822" t="s">
        <v>2348</v>
      </c>
      <c r="D666" s="823" t="s">
        <v>3942</v>
      </c>
      <c r="E666" s="824" t="s">
        <v>2364</v>
      </c>
      <c r="F666" s="822" t="s">
        <v>2343</v>
      </c>
      <c r="G666" s="822" t="s">
        <v>2602</v>
      </c>
      <c r="H666" s="822" t="s">
        <v>329</v>
      </c>
      <c r="I666" s="822" t="s">
        <v>3440</v>
      </c>
      <c r="J666" s="822" t="s">
        <v>3441</v>
      </c>
      <c r="K666" s="822" t="s">
        <v>3442</v>
      </c>
      <c r="L666" s="825">
        <v>226.31</v>
      </c>
      <c r="M666" s="825">
        <v>678.93000000000006</v>
      </c>
      <c r="N666" s="822">
        <v>3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7</v>
      </c>
      <c r="B667" s="822" t="s">
        <v>2342</v>
      </c>
      <c r="C667" s="822" t="s">
        <v>2348</v>
      </c>
      <c r="D667" s="823" t="s">
        <v>3942</v>
      </c>
      <c r="E667" s="824" t="s">
        <v>2364</v>
      </c>
      <c r="F667" s="822" t="s">
        <v>2343</v>
      </c>
      <c r="G667" s="822" t="s">
        <v>2813</v>
      </c>
      <c r="H667" s="822" t="s">
        <v>329</v>
      </c>
      <c r="I667" s="822" t="s">
        <v>2814</v>
      </c>
      <c r="J667" s="822" t="s">
        <v>2815</v>
      </c>
      <c r="K667" s="822" t="s">
        <v>2816</v>
      </c>
      <c r="L667" s="825">
        <v>0</v>
      </c>
      <c r="M667" s="825">
        <v>0</v>
      </c>
      <c r="N667" s="822">
        <v>1</v>
      </c>
      <c r="O667" s="826">
        <v>0.5</v>
      </c>
      <c r="P667" s="825"/>
      <c r="Q667" s="827"/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7</v>
      </c>
      <c r="B668" s="822" t="s">
        <v>2342</v>
      </c>
      <c r="C668" s="822" t="s">
        <v>2348</v>
      </c>
      <c r="D668" s="823" t="s">
        <v>3942</v>
      </c>
      <c r="E668" s="824" t="s">
        <v>2364</v>
      </c>
      <c r="F668" s="822" t="s">
        <v>2343</v>
      </c>
      <c r="G668" s="822" t="s">
        <v>2637</v>
      </c>
      <c r="H668" s="822" t="s">
        <v>329</v>
      </c>
      <c r="I668" s="822" t="s">
        <v>2638</v>
      </c>
      <c r="J668" s="822" t="s">
        <v>2639</v>
      </c>
      <c r="K668" s="822" t="s">
        <v>2640</v>
      </c>
      <c r="L668" s="825">
        <v>79.64</v>
      </c>
      <c r="M668" s="825">
        <v>238.92000000000002</v>
      </c>
      <c r="N668" s="822">
        <v>3</v>
      </c>
      <c r="O668" s="826">
        <v>1</v>
      </c>
      <c r="P668" s="825">
        <v>238.92000000000002</v>
      </c>
      <c r="Q668" s="827">
        <v>1</v>
      </c>
      <c r="R668" s="822">
        <v>3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7</v>
      </c>
      <c r="B669" s="822" t="s">
        <v>2342</v>
      </c>
      <c r="C669" s="822" t="s">
        <v>2348</v>
      </c>
      <c r="D669" s="823" t="s">
        <v>3942</v>
      </c>
      <c r="E669" s="824" t="s">
        <v>2364</v>
      </c>
      <c r="F669" s="822" t="s">
        <v>2343</v>
      </c>
      <c r="G669" s="822" t="s">
        <v>2910</v>
      </c>
      <c r="H669" s="822" t="s">
        <v>329</v>
      </c>
      <c r="I669" s="822" t="s">
        <v>2911</v>
      </c>
      <c r="J669" s="822" t="s">
        <v>2912</v>
      </c>
      <c r="K669" s="822" t="s">
        <v>2913</v>
      </c>
      <c r="L669" s="825">
        <v>91.78</v>
      </c>
      <c r="M669" s="825">
        <v>734.24</v>
      </c>
      <c r="N669" s="822">
        <v>8</v>
      </c>
      <c r="O669" s="826">
        <v>3</v>
      </c>
      <c r="P669" s="825">
        <v>275.34000000000003</v>
      </c>
      <c r="Q669" s="827">
        <v>0.37500000000000006</v>
      </c>
      <c r="R669" s="822">
        <v>3</v>
      </c>
      <c r="S669" s="827">
        <v>0.375</v>
      </c>
      <c r="T669" s="826">
        <v>1.5</v>
      </c>
      <c r="U669" s="828">
        <v>0.5</v>
      </c>
    </row>
    <row r="670" spans="1:21" ht="14.45" customHeight="1" x14ac:dyDescent="0.2">
      <c r="A670" s="821">
        <v>7</v>
      </c>
      <c r="B670" s="822" t="s">
        <v>2342</v>
      </c>
      <c r="C670" s="822" t="s">
        <v>2348</v>
      </c>
      <c r="D670" s="823" t="s">
        <v>3942</v>
      </c>
      <c r="E670" s="824" t="s">
        <v>2364</v>
      </c>
      <c r="F670" s="822" t="s">
        <v>2343</v>
      </c>
      <c r="G670" s="822" t="s">
        <v>2910</v>
      </c>
      <c r="H670" s="822" t="s">
        <v>329</v>
      </c>
      <c r="I670" s="822" t="s">
        <v>3443</v>
      </c>
      <c r="J670" s="822" t="s">
        <v>3444</v>
      </c>
      <c r="K670" s="822" t="s">
        <v>3445</v>
      </c>
      <c r="L670" s="825">
        <v>0</v>
      </c>
      <c r="M670" s="825">
        <v>0</v>
      </c>
      <c r="N670" s="822">
        <v>2</v>
      </c>
      <c r="O670" s="826">
        <v>1</v>
      </c>
      <c r="P670" s="825">
        <v>0</v>
      </c>
      <c r="Q670" s="827"/>
      <c r="R670" s="822">
        <v>2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7</v>
      </c>
      <c r="B671" s="822" t="s">
        <v>2342</v>
      </c>
      <c r="C671" s="822" t="s">
        <v>2348</v>
      </c>
      <c r="D671" s="823" t="s">
        <v>3942</v>
      </c>
      <c r="E671" s="824" t="s">
        <v>2364</v>
      </c>
      <c r="F671" s="822" t="s">
        <v>2343</v>
      </c>
      <c r="G671" s="822" t="s">
        <v>3446</v>
      </c>
      <c r="H671" s="822" t="s">
        <v>329</v>
      </c>
      <c r="I671" s="822" t="s">
        <v>3447</v>
      </c>
      <c r="J671" s="822" t="s">
        <v>3448</v>
      </c>
      <c r="K671" s="822" t="s">
        <v>3449</v>
      </c>
      <c r="L671" s="825">
        <v>80.260000000000005</v>
      </c>
      <c r="M671" s="825">
        <v>481.56000000000006</v>
      </c>
      <c r="N671" s="822">
        <v>6</v>
      </c>
      <c r="O671" s="826">
        <v>1.5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7</v>
      </c>
      <c r="B672" s="822" t="s">
        <v>2342</v>
      </c>
      <c r="C672" s="822" t="s">
        <v>2348</v>
      </c>
      <c r="D672" s="823" t="s">
        <v>3942</v>
      </c>
      <c r="E672" s="824" t="s">
        <v>2364</v>
      </c>
      <c r="F672" s="822" t="s">
        <v>2343</v>
      </c>
      <c r="G672" s="822" t="s">
        <v>3304</v>
      </c>
      <c r="H672" s="822" t="s">
        <v>329</v>
      </c>
      <c r="I672" s="822" t="s">
        <v>3308</v>
      </c>
      <c r="J672" s="822" t="s">
        <v>3309</v>
      </c>
      <c r="K672" s="822" t="s">
        <v>3310</v>
      </c>
      <c r="L672" s="825">
        <v>68.599999999999994</v>
      </c>
      <c r="M672" s="825">
        <v>137.19999999999999</v>
      </c>
      <c r="N672" s="822">
        <v>2</v>
      </c>
      <c r="O672" s="826">
        <v>0.5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7</v>
      </c>
      <c r="B673" s="822" t="s">
        <v>2342</v>
      </c>
      <c r="C673" s="822" t="s">
        <v>2348</v>
      </c>
      <c r="D673" s="823" t="s">
        <v>3942</v>
      </c>
      <c r="E673" s="824" t="s">
        <v>2364</v>
      </c>
      <c r="F673" s="822" t="s">
        <v>2343</v>
      </c>
      <c r="G673" s="822" t="s">
        <v>3450</v>
      </c>
      <c r="H673" s="822" t="s">
        <v>329</v>
      </c>
      <c r="I673" s="822" t="s">
        <v>3451</v>
      </c>
      <c r="J673" s="822" t="s">
        <v>1066</v>
      </c>
      <c r="K673" s="822" t="s">
        <v>1067</v>
      </c>
      <c r="L673" s="825">
        <v>0</v>
      </c>
      <c r="M673" s="825">
        <v>0</v>
      </c>
      <c r="N673" s="822">
        <v>1</v>
      </c>
      <c r="O673" s="826">
        <v>0.5</v>
      </c>
      <c r="P673" s="825"/>
      <c r="Q673" s="827"/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7</v>
      </c>
      <c r="B674" s="822" t="s">
        <v>2342</v>
      </c>
      <c r="C674" s="822" t="s">
        <v>2348</v>
      </c>
      <c r="D674" s="823" t="s">
        <v>3942</v>
      </c>
      <c r="E674" s="824" t="s">
        <v>2364</v>
      </c>
      <c r="F674" s="822" t="s">
        <v>2343</v>
      </c>
      <c r="G674" s="822" t="s">
        <v>2520</v>
      </c>
      <c r="H674" s="822" t="s">
        <v>329</v>
      </c>
      <c r="I674" s="822" t="s">
        <v>2521</v>
      </c>
      <c r="J674" s="822" t="s">
        <v>2522</v>
      </c>
      <c r="K674" s="822" t="s">
        <v>2523</v>
      </c>
      <c r="L674" s="825">
        <v>31.65</v>
      </c>
      <c r="M674" s="825">
        <v>63.3</v>
      </c>
      <c r="N674" s="822">
        <v>2</v>
      </c>
      <c r="O674" s="826">
        <v>0.5</v>
      </c>
      <c r="P674" s="825">
        <v>63.3</v>
      </c>
      <c r="Q674" s="827">
        <v>1</v>
      </c>
      <c r="R674" s="822">
        <v>2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7</v>
      </c>
      <c r="B675" s="822" t="s">
        <v>2342</v>
      </c>
      <c r="C675" s="822" t="s">
        <v>2348</v>
      </c>
      <c r="D675" s="823" t="s">
        <v>3942</v>
      </c>
      <c r="E675" s="824" t="s">
        <v>2364</v>
      </c>
      <c r="F675" s="822" t="s">
        <v>2343</v>
      </c>
      <c r="G675" s="822" t="s">
        <v>3245</v>
      </c>
      <c r="H675" s="822" t="s">
        <v>329</v>
      </c>
      <c r="I675" s="822" t="s">
        <v>3246</v>
      </c>
      <c r="J675" s="822" t="s">
        <v>683</v>
      </c>
      <c r="K675" s="822" t="s">
        <v>684</v>
      </c>
      <c r="L675" s="825">
        <v>109.72</v>
      </c>
      <c r="M675" s="825">
        <v>877.76</v>
      </c>
      <c r="N675" s="822">
        <v>8</v>
      </c>
      <c r="O675" s="826">
        <v>2.5</v>
      </c>
      <c r="P675" s="825">
        <v>438.88</v>
      </c>
      <c r="Q675" s="827">
        <v>0.5</v>
      </c>
      <c r="R675" s="822">
        <v>4</v>
      </c>
      <c r="S675" s="827">
        <v>0.5</v>
      </c>
      <c r="T675" s="826">
        <v>1.5</v>
      </c>
      <c r="U675" s="828">
        <v>0.6</v>
      </c>
    </row>
    <row r="676" spans="1:21" ht="14.45" customHeight="1" x14ac:dyDescent="0.2">
      <c r="A676" s="821">
        <v>7</v>
      </c>
      <c r="B676" s="822" t="s">
        <v>2342</v>
      </c>
      <c r="C676" s="822" t="s">
        <v>2348</v>
      </c>
      <c r="D676" s="823" t="s">
        <v>3942</v>
      </c>
      <c r="E676" s="824" t="s">
        <v>2364</v>
      </c>
      <c r="F676" s="822" t="s">
        <v>2343</v>
      </c>
      <c r="G676" s="822" t="s">
        <v>2458</v>
      </c>
      <c r="H676" s="822" t="s">
        <v>329</v>
      </c>
      <c r="I676" s="822" t="s">
        <v>3452</v>
      </c>
      <c r="J676" s="822" t="s">
        <v>2460</v>
      </c>
      <c r="K676" s="822" t="s">
        <v>3076</v>
      </c>
      <c r="L676" s="825">
        <v>58.77</v>
      </c>
      <c r="M676" s="825">
        <v>58.77</v>
      </c>
      <c r="N676" s="822">
        <v>1</v>
      </c>
      <c r="O676" s="826">
        <v>0.5</v>
      </c>
      <c r="P676" s="825">
        <v>58.77</v>
      </c>
      <c r="Q676" s="827">
        <v>1</v>
      </c>
      <c r="R676" s="822">
        <v>1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7</v>
      </c>
      <c r="B677" s="822" t="s">
        <v>2342</v>
      </c>
      <c r="C677" s="822" t="s">
        <v>2348</v>
      </c>
      <c r="D677" s="823" t="s">
        <v>3942</v>
      </c>
      <c r="E677" s="824" t="s">
        <v>2364</v>
      </c>
      <c r="F677" s="822" t="s">
        <v>2343</v>
      </c>
      <c r="G677" s="822" t="s">
        <v>2568</v>
      </c>
      <c r="H677" s="822" t="s">
        <v>329</v>
      </c>
      <c r="I677" s="822" t="s">
        <v>2569</v>
      </c>
      <c r="J677" s="822" t="s">
        <v>2570</v>
      </c>
      <c r="K677" s="822" t="s">
        <v>2571</v>
      </c>
      <c r="L677" s="825">
        <v>1561.8</v>
      </c>
      <c r="M677" s="825">
        <v>3123.6</v>
      </c>
      <c r="N677" s="822">
        <v>2</v>
      </c>
      <c r="O677" s="826">
        <v>1</v>
      </c>
      <c r="P677" s="825">
        <v>3123.6</v>
      </c>
      <c r="Q677" s="827">
        <v>1</v>
      </c>
      <c r="R677" s="822">
        <v>2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7</v>
      </c>
      <c r="B678" s="822" t="s">
        <v>2342</v>
      </c>
      <c r="C678" s="822" t="s">
        <v>2348</v>
      </c>
      <c r="D678" s="823" t="s">
        <v>3942</v>
      </c>
      <c r="E678" s="824" t="s">
        <v>2364</v>
      </c>
      <c r="F678" s="822" t="s">
        <v>2343</v>
      </c>
      <c r="G678" s="822" t="s">
        <v>2612</v>
      </c>
      <c r="H678" s="822" t="s">
        <v>656</v>
      </c>
      <c r="I678" s="822" t="s">
        <v>2613</v>
      </c>
      <c r="J678" s="822" t="s">
        <v>2614</v>
      </c>
      <c r="K678" s="822" t="s">
        <v>2615</v>
      </c>
      <c r="L678" s="825">
        <v>70.48</v>
      </c>
      <c r="M678" s="825">
        <v>70.48</v>
      </c>
      <c r="N678" s="822">
        <v>1</v>
      </c>
      <c r="O678" s="826">
        <v>0.5</v>
      </c>
      <c r="P678" s="825">
        <v>70.48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7</v>
      </c>
      <c r="B679" s="822" t="s">
        <v>2342</v>
      </c>
      <c r="C679" s="822" t="s">
        <v>2348</v>
      </c>
      <c r="D679" s="823" t="s">
        <v>3942</v>
      </c>
      <c r="E679" s="824" t="s">
        <v>2364</v>
      </c>
      <c r="F679" s="822" t="s">
        <v>2343</v>
      </c>
      <c r="G679" s="822" t="s">
        <v>3314</v>
      </c>
      <c r="H679" s="822" t="s">
        <v>656</v>
      </c>
      <c r="I679" s="822" t="s">
        <v>3315</v>
      </c>
      <c r="J679" s="822" t="s">
        <v>3316</v>
      </c>
      <c r="K679" s="822" t="s">
        <v>3317</v>
      </c>
      <c r="L679" s="825">
        <v>27.49</v>
      </c>
      <c r="M679" s="825">
        <v>54.98</v>
      </c>
      <c r="N679" s="822">
        <v>2</v>
      </c>
      <c r="O679" s="826">
        <v>0.5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7</v>
      </c>
      <c r="B680" s="822" t="s">
        <v>2342</v>
      </c>
      <c r="C680" s="822" t="s">
        <v>2348</v>
      </c>
      <c r="D680" s="823" t="s">
        <v>3942</v>
      </c>
      <c r="E680" s="824" t="s">
        <v>2364</v>
      </c>
      <c r="F680" s="822" t="s">
        <v>2343</v>
      </c>
      <c r="G680" s="822" t="s">
        <v>2527</v>
      </c>
      <c r="H680" s="822" t="s">
        <v>656</v>
      </c>
      <c r="I680" s="822" t="s">
        <v>1949</v>
      </c>
      <c r="J680" s="822" t="s">
        <v>990</v>
      </c>
      <c r="K680" s="822" t="s">
        <v>1950</v>
      </c>
      <c r="L680" s="825">
        <v>736.33</v>
      </c>
      <c r="M680" s="825">
        <v>1472.66</v>
      </c>
      <c r="N680" s="822">
        <v>2</v>
      </c>
      <c r="O680" s="826">
        <v>0.5</v>
      </c>
      <c r="P680" s="825">
        <v>1472.66</v>
      </c>
      <c r="Q680" s="827">
        <v>1</v>
      </c>
      <c r="R680" s="822">
        <v>2</v>
      </c>
      <c r="S680" s="827">
        <v>1</v>
      </c>
      <c r="T680" s="826">
        <v>0.5</v>
      </c>
      <c r="U680" s="828">
        <v>1</v>
      </c>
    </row>
    <row r="681" spans="1:21" ht="14.45" customHeight="1" x14ac:dyDescent="0.2">
      <c r="A681" s="821">
        <v>7</v>
      </c>
      <c r="B681" s="822" t="s">
        <v>2342</v>
      </c>
      <c r="C681" s="822" t="s">
        <v>2348</v>
      </c>
      <c r="D681" s="823" t="s">
        <v>3942</v>
      </c>
      <c r="E681" s="824" t="s">
        <v>2364</v>
      </c>
      <c r="F681" s="822" t="s">
        <v>2343</v>
      </c>
      <c r="G681" s="822" t="s">
        <v>2789</v>
      </c>
      <c r="H681" s="822" t="s">
        <v>329</v>
      </c>
      <c r="I681" s="822" t="s">
        <v>3037</v>
      </c>
      <c r="J681" s="822" t="s">
        <v>765</v>
      </c>
      <c r="K681" s="822" t="s">
        <v>3038</v>
      </c>
      <c r="L681" s="825">
        <v>35.25</v>
      </c>
      <c r="M681" s="825">
        <v>105.75</v>
      </c>
      <c r="N681" s="822">
        <v>3</v>
      </c>
      <c r="O681" s="826">
        <v>1</v>
      </c>
      <c r="P681" s="825">
        <v>70.5</v>
      </c>
      <c r="Q681" s="827">
        <v>0.66666666666666663</v>
      </c>
      <c r="R681" s="822">
        <v>2</v>
      </c>
      <c r="S681" s="827">
        <v>0.66666666666666663</v>
      </c>
      <c r="T681" s="826">
        <v>0.5</v>
      </c>
      <c r="U681" s="828">
        <v>0.5</v>
      </c>
    </row>
    <row r="682" spans="1:21" ht="14.45" customHeight="1" x14ac:dyDescent="0.2">
      <c r="A682" s="821">
        <v>7</v>
      </c>
      <c r="B682" s="822" t="s">
        <v>2342</v>
      </c>
      <c r="C682" s="822" t="s">
        <v>2348</v>
      </c>
      <c r="D682" s="823" t="s">
        <v>3942</v>
      </c>
      <c r="E682" s="824" t="s">
        <v>2364</v>
      </c>
      <c r="F682" s="822" t="s">
        <v>2343</v>
      </c>
      <c r="G682" s="822" t="s">
        <v>2658</v>
      </c>
      <c r="H682" s="822" t="s">
        <v>329</v>
      </c>
      <c r="I682" s="822" t="s">
        <v>2740</v>
      </c>
      <c r="J682" s="822" t="s">
        <v>2660</v>
      </c>
      <c r="K682" s="822" t="s">
        <v>2661</v>
      </c>
      <c r="L682" s="825">
        <v>87.98</v>
      </c>
      <c r="M682" s="825">
        <v>87.98</v>
      </c>
      <c r="N682" s="822">
        <v>1</v>
      </c>
      <c r="O682" s="826">
        <v>0.5</v>
      </c>
      <c r="P682" s="825">
        <v>87.98</v>
      </c>
      <c r="Q682" s="827">
        <v>1</v>
      </c>
      <c r="R682" s="822">
        <v>1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7</v>
      </c>
      <c r="B683" s="822" t="s">
        <v>2342</v>
      </c>
      <c r="C683" s="822" t="s">
        <v>2348</v>
      </c>
      <c r="D683" s="823" t="s">
        <v>3942</v>
      </c>
      <c r="E683" s="824" t="s">
        <v>2364</v>
      </c>
      <c r="F683" s="822" t="s">
        <v>2343</v>
      </c>
      <c r="G683" s="822" t="s">
        <v>2466</v>
      </c>
      <c r="H683" s="822" t="s">
        <v>329</v>
      </c>
      <c r="I683" s="822" t="s">
        <v>2818</v>
      </c>
      <c r="J683" s="822" t="s">
        <v>2703</v>
      </c>
      <c r="K683" s="822" t="s">
        <v>2531</v>
      </c>
      <c r="L683" s="825">
        <v>1019.46</v>
      </c>
      <c r="M683" s="825">
        <v>8155.68</v>
      </c>
      <c r="N683" s="822">
        <v>8</v>
      </c>
      <c r="O683" s="826">
        <v>2</v>
      </c>
      <c r="P683" s="825">
        <v>8155.68</v>
      </c>
      <c r="Q683" s="827">
        <v>1</v>
      </c>
      <c r="R683" s="822">
        <v>8</v>
      </c>
      <c r="S683" s="827">
        <v>1</v>
      </c>
      <c r="T683" s="826">
        <v>2</v>
      </c>
      <c r="U683" s="828">
        <v>1</v>
      </c>
    </row>
    <row r="684" spans="1:21" ht="14.45" customHeight="1" x14ac:dyDescent="0.2">
      <c r="A684" s="821">
        <v>7</v>
      </c>
      <c r="B684" s="822" t="s">
        <v>2342</v>
      </c>
      <c r="C684" s="822" t="s">
        <v>2348</v>
      </c>
      <c r="D684" s="823" t="s">
        <v>3942</v>
      </c>
      <c r="E684" s="824" t="s">
        <v>2364</v>
      </c>
      <c r="F684" s="822" t="s">
        <v>2343</v>
      </c>
      <c r="G684" s="822" t="s">
        <v>2466</v>
      </c>
      <c r="H684" s="822" t="s">
        <v>656</v>
      </c>
      <c r="I684" s="822" t="s">
        <v>2819</v>
      </c>
      <c r="J684" s="822" t="s">
        <v>2533</v>
      </c>
      <c r="K684" s="822" t="s">
        <v>2529</v>
      </c>
      <c r="L684" s="825">
        <v>2038.93</v>
      </c>
      <c r="M684" s="825">
        <v>12233.58</v>
      </c>
      <c r="N684" s="822">
        <v>6</v>
      </c>
      <c r="O684" s="826">
        <v>2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7</v>
      </c>
      <c r="B685" s="822" t="s">
        <v>2342</v>
      </c>
      <c r="C685" s="822" t="s">
        <v>2348</v>
      </c>
      <c r="D685" s="823" t="s">
        <v>3942</v>
      </c>
      <c r="E685" s="824" t="s">
        <v>2364</v>
      </c>
      <c r="F685" s="822" t="s">
        <v>2343</v>
      </c>
      <c r="G685" s="822" t="s">
        <v>2466</v>
      </c>
      <c r="H685" s="822" t="s">
        <v>656</v>
      </c>
      <c r="I685" s="822" t="s">
        <v>2532</v>
      </c>
      <c r="J685" s="822" t="s">
        <v>2533</v>
      </c>
      <c r="K685" s="822" t="s">
        <v>2471</v>
      </c>
      <c r="L685" s="825">
        <v>355.79</v>
      </c>
      <c r="M685" s="825">
        <v>2490.5300000000002</v>
      </c>
      <c r="N685" s="822">
        <v>7</v>
      </c>
      <c r="O685" s="826">
        <v>2</v>
      </c>
      <c r="P685" s="825">
        <v>1067.3700000000001</v>
      </c>
      <c r="Q685" s="827">
        <v>0.4285714285714286</v>
      </c>
      <c r="R685" s="822">
        <v>3</v>
      </c>
      <c r="S685" s="827">
        <v>0.42857142857142855</v>
      </c>
      <c r="T685" s="826">
        <v>1</v>
      </c>
      <c r="U685" s="828">
        <v>0.5</v>
      </c>
    </row>
    <row r="686" spans="1:21" ht="14.45" customHeight="1" x14ac:dyDescent="0.2">
      <c r="A686" s="821">
        <v>7</v>
      </c>
      <c r="B686" s="822" t="s">
        <v>2342</v>
      </c>
      <c r="C686" s="822" t="s">
        <v>2348</v>
      </c>
      <c r="D686" s="823" t="s">
        <v>3942</v>
      </c>
      <c r="E686" s="824" t="s">
        <v>2364</v>
      </c>
      <c r="F686" s="822" t="s">
        <v>2343</v>
      </c>
      <c r="G686" s="822" t="s">
        <v>2466</v>
      </c>
      <c r="H686" s="822" t="s">
        <v>656</v>
      </c>
      <c r="I686" s="822" t="s">
        <v>2700</v>
      </c>
      <c r="J686" s="822" t="s">
        <v>2533</v>
      </c>
      <c r="K686" s="822" t="s">
        <v>2469</v>
      </c>
      <c r="L686" s="825">
        <v>552.64</v>
      </c>
      <c r="M686" s="825">
        <v>6079.04</v>
      </c>
      <c r="N686" s="822">
        <v>11</v>
      </c>
      <c r="O686" s="826">
        <v>3</v>
      </c>
      <c r="P686" s="825">
        <v>4421.12</v>
      </c>
      <c r="Q686" s="827">
        <v>0.72727272727272729</v>
      </c>
      <c r="R686" s="822">
        <v>8</v>
      </c>
      <c r="S686" s="827">
        <v>0.72727272727272729</v>
      </c>
      <c r="T686" s="826">
        <v>2</v>
      </c>
      <c r="U686" s="828">
        <v>0.66666666666666663</v>
      </c>
    </row>
    <row r="687" spans="1:21" ht="14.45" customHeight="1" x14ac:dyDescent="0.2">
      <c r="A687" s="821">
        <v>7</v>
      </c>
      <c r="B687" s="822" t="s">
        <v>2342</v>
      </c>
      <c r="C687" s="822" t="s">
        <v>2348</v>
      </c>
      <c r="D687" s="823" t="s">
        <v>3942</v>
      </c>
      <c r="E687" s="824" t="s">
        <v>2364</v>
      </c>
      <c r="F687" s="822" t="s">
        <v>2343</v>
      </c>
      <c r="G687" s="822" t="s">
        <v>2466</v>
      </c>
      <c r="H687" s="822" t="s">
        <v>656</v>
      </c>
      <c r="I687" s="822" t="s">
        <v>2701</v>
      </c>
      <c r="J687" s="822" t="s">
        <v>2533</v>
      </c>
      <c r="K687" s="822" t="s">
        <v>2531</v>
      </c>
      <c r="L687" s="825">
        <v>1019.46</v>
      </c>
      <c r="M687" s="825">
        <v>17330.82</v>
      </c>
      <c r="N687" s="822">
        <v>17</v>
      </c>
      <c r="O687" s="826">
        <v>4</v>
      </c>
      <c r="P687" s="825">
        <v>17330.82</v>
      </c>
      <c r="Q687" s="827">
        <v>1</v>
      </c>
      <c r="R687" s="822">
        <v>17</v>
      </c>
      <c r="S687" s="827">
        <v>1</v>
      </c>
      <c r="T687" s="826">
        <v>4</v>
      </c>
      <c r="U687" s="828">
        <v>1</v>
      </c>
    </row>
    <row r="688" spans="1:21" ht="14.45" customHeight="1" x14ac:dyDescent="0.2">
      <c r="A688" s="821">
        <v>7</v>
      </c>
      <c r="B688" s="822" t="s">
        <v>2342</v>
      </c>
      <c r="C688" s="822" t="s">
        <v>2348</v>
      </c>
      <c r="D688" s="823" t="s">
        <v>3942</v>
      </c>
      <c r="E688" s="824" t="s">
        <v>2364</v>
      </c>
      <c r="F688" s="822" t="s">
        <v>2343</v>
      </c>
      <c r="G688" s="822" t="s">
        <v>2466</v>
      </c>
      <c r="H688" s="822" t="s">
        <v>329</v>
      </c>
      <c r="I688" s="822" t="s">
        <v>3080</v>
      </c>
      <c r="J688" s="822" t="s">
        <v>2473</v>
      </c>
      <c r="K688" s="822" t="s">
        <v>3081</v>
      </c>
      <c r="L688" s="825">
        <v>88.95</v>
      </c>
      <c r="M688" s="825">
        <v>177.9</v>
      </c>
      <c r="N688" s="822">
        <v>2</v>
      </c>
      <c r="O688" s="826">
        <v>1</v>
      </c>
      <c r="P688" s="825">
        <v>177.9</v>
      </c>
      <c r="Q688" s="827">
        <v>1</v>
      </c>
      <c r="R688" s="822">
        <v>2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7</v>
      </c>
      <c r="B689" s="822" t="s">
        <v>2342</v>
      </c>
      <c r="C689" s="822" t="s">
        <v>2348</v>
      </c>
      <c r="D689" s="823" t="s">
        <v>3942</v>
      </c>
      <c r="E689" s="824" t="s">
        <v>2364</v>
      </c>
      <c r="F689" s="822" t="s">
        <v>2343</v>
      </c>
      <c r="G689" s="822" t="s">
        <v>3453</v>
      </c>
      <c r="H689" s="822" t="s">
        <v>329</v>
      </c>
      <c r="I689" s="822" t="s">
        <v>3454</v>
      </c>
      <c r="J689" s="822" t="s">
        <v>3455</v>
      </c>
      <c r="K689" s="822" t="s">
        <v>3456</v>
      </c>
      <c r="L689" s="825">
        <v>218.62</v>
      </c>
      <c r="M689" s="825">
        <v>437.24</v>
      </c>
      <c r="N689" s="822">
        <v>2</v>
      </c>
      <c r="O689" s="826">
        <v>1</v>
      </c>
      <c r="P689" s="825">
        <v>218.62</v>
      </c>
      <c r="Q689" s="827">
        <v>0.5</v>
      </c>
      <c r="R689" s="822">
        <v>1</v>
      </c>
      <c r="S689" s="827">
        <v>0.5</v>
      </c>
      <c r="T689" s="826">
        <v>0.5</v>
      </c>
      <c r="U689" s="828">
        <v>0.5</v>
      </c>
    </row>
    <row r="690" spans="1:21" ht="14.45" customHeight="1" x14ac:dyDescent="0.2">
      <c r="A690" s="821">
        <v>7</v>
      </c>
      <c r="B690" s="822" t="s">
        <v>2342</v>
      </c>
      <c r="C690" s="822" t="s">
        <v>2348</v>
      </c>
      <c r="D690" s="823" t="s">
        <v>3942</v>
      </c>
      <c r="E690" s="824" t="s">
        <v>2364</v>
      </c>
      <c r="F690" s="822" t="s">
        <v>2343</v>
      </c>
      <c r="G690" s="822" t="s">
        <v>2572</v>
      </c>
      <c r="H690" s="822" t="s">
        <v>329</v>
      </c>
      <c r="I690" s="822" t="s">
        <v>2573</v>
      </c>
      <c r="J690" s="822" t="s">
        <v>697</v>
      </c>
      <c r="K690" s="822" t="s">
        <v>2574</v>
      </c>
      <c r="L690" s="825">
        <v>127.91</v>
      </c>
      <c r="M690" s="825">
        <v>895.37</v>
      </c>
      <c r="N690" s="822">
        <v>7</v>
      </c>
      <c r="O690" s="826">
        <v>3</v>
      </c>
      <c r="P690" s="825">
        <v>127.91</v>
      </c>
      <c r="Q690" s="827">
        <v>0.14285714285714285</v>
      </c>
      <c r="R690" s="822">
        <v>1</v>
      </c>
      <c r="S690" s="827">
        <v>0.14285714285714285</v>
      </c>
      <c r="T690" s="826">
        <v>0.5</v>
      </c>
      <c r="U690" s="828">
        <v>0.16666666666666666</v>
      </c>
    </row>
    <row r="691" spans="1:21" ht="14.45" customHeight="1" x14ac:dyDescent="0.2">
      <c r="A691" s="821">
        <v>7</v>
      </c>
      <c r="B691" s="822" t="s">
        <v>2342</v>
      </c>
      <c r="C691" s="822" t="s">
        <v>2348</v>
      </c>
      <c r="D691" s="823" t="s">
        <v>3942</v>
      </c>
      <c r="E691" s="824" t="s">
        <v>2364</v>
      </c>
      <c r="F691" s="822" t="s">
        <v>2343</v>
      </c>
      <c r="G691" s="822" t="s">
        <v>2575</v>
      </c>
      <c r="H691" s="822" t="s">
        <v>329</v>
      </c>
      <c r="I691" s="822" t="s">
        <v>3457</v>
      </c>
      <c r="J691" s="822" t="s">
        <v>3329</v>
      </c>
      <c r="K691" s="822" t="s">
        <v>3348</v>
      </c>
      <c r="L691" s="825">
        <v>338.58</v>
      </c>
      <c r="M691" s="825">
        <v>1692.8999999999999</v>
      </c>
      <c r="N691" s="822">
        <v>5</v>
      </c>
      <c r="O691" s="826">
        <v>1</v>
      </c>
      <c r="P691" s="825">
        <v>1692.8999999999999</v>
      </c>
      <c r="Q691" s="827">
        <v>1</v>
      </c>
      <c r="R691" s="822">
        <v>5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7</v>
      </c>
      <c r="B692" s="822" t="s">
        <v>2342</v>
      </c>
      <c r="C692" s="822" t="s">
        <v>2348</v>
      </c>
      <c r="D692" s="823" t="s">
        <v>3942</v>
      </c>
      <c r="E692" s="824" t="s">
        <v>2364</v>
      </c>
      <c r="F692" s="822" t="s">
        <v>2343</v>
      </c>
      <c r="G692" s="822" t="s">
        <v>2575</v>
      </c>
      <c r="H692" s="822" t="s">
        <v>656</v>
      </c>
      <c r="I692" s="822" t="s">
        <v>3339</v>
      </c>
      <c r="J692" s="822" t="s">
        <v>2577</v>
      </c>
      <c r="K692" s="822" t="s">
        <v>3340</v>
      </c>
      <c r="L692" s="825">
        <v>1286.6199999999999</v>
      </c>
      <c r="M692" s="825">
        <v>21872.54</v>
      </c>
      <c r="N692" s="822">
        <v>17</v>
      </c>
      <c r="O692" s="826">
        <v>6</v>
      </c>
      <c r="P692" s="825">
        <v>18012.68</v>
      </c>
      <c r="Q692" s="827">
        <v>0.82352941176470584</v>
      </c>
      <c r="R692" s="822">
        <v>14</v>
      </c>
      <c r="S692" s="827">
        <v>0.82352941176470584</v>
      </c>
      <c r="T692" s="826">
        <v>5</v>
      </c>
      <c r="U692" s="828">
        <v>0.83333333333333337</v>
      </c>
    </row>
    <row r="693" spans="1:21" ht="14.45" customHeight="1" x14ac:dyDescent="0.2">
      <c r="A693" s="821">
        <v>7</v>
      </c>
      <c r="B693" s="822" t="s">
        <v>2342</v>
      </c>
      <c r="C693" s="822" t="s">
        <v>2348</v>
      </c>
      <c r="D693" s="823" t="s">
        <v>3942</v>
      </c>
      <c r="E693" s="824" t="s">
        <v>2364</v>
      </c>
      <c r="F693" s="822" t="s">
        <v>2343</v>
      </c>
      <c r="G693" s="822" t="s">
        <v>2575</v>
      </c>
      <c r="H693" s="822" t="s">
        <v>656</v>
      </c>
      <c r="I693" s="822" t="s">
        <v>3341</v>
      </c>
      <c r="J693" s="822" t="s">
        <v>2577</v>
      </c>
      <c r="K693" s="822" t="s">
        <v>3338</v>
      </c>
      <c r="L693" s="825">
        <v>677.17</v>
      </c>
      <c r="M693" s="825">
        <v>7448.869999999999</v>
      </c>
      <c r="N693" s="822">
        <v>11</v>
      </c>
      <c r="O693" s="826">
        <v>1.5</v>
      </c>
      <c r="P693" s="825">
        <v>2708.68</v>
      </c>
      <c r="Q693" s="827">
        <v>0.36363636363636365</v>
      </c>
      <c r="R693" s="822">
        <v>4</v>
      </c>
      <c r="S693" s="827">
        <v>0.36363636363636365</v>
      </c>
      <c r="T693" s="826">
        <v>0.5</v>
      </c>
      <c r="U693" s="828">
        <v>0.33333333333333331</v>
      </c>
    </row>
    <row r="694" spans="1:21" ht="14.45" customHeight="1" x14ac:dyDescent="0.2">
      <c r="A694" s="821">
        <v>7</v>
      </c>
      <c r="B694" s="822" t="s">
        <v>2342</v>
      </c>
      <c r="C694" s="822" t="s">
        <v>2348</v>
      </c>
      <c r="D694" s="823" t="s">
        <v>3942</v>
      </c>
      <c r="E694" s="824" t="s">
        <v>2364</v>
      </c>
      <c r="F694" s="822" t="s">
        <v>2343</v>
      </c>
      <c r="G694" s="822" t="s">
        <v>2575</v>
      </c>
      <c r="H694" s="822" t="s">
        <v>656</v>
      </c>
      <c r="I694" s="822" t="s">
        <v>2576</v>
      </c>
      <c r="J694" s="822" t="s">
        <v>2577</v>
      </c>
      <c r="K694" s="822" t="s">
        <v>2578</v>
      </c>
      <c r="L694" s="825">
        <v>2573.2199999999998</v>
      </c>
      <c r="M694" s="825">
        <v>79769.819999999992</v>
      </c>
      <c r="N694" s="822">
        <v>31</v>
      </c>
      <c r="O694" s="826">
        <v>8</v>
      </c>
      <c r="P694" s="825">
        <v>46317.959999999992</v>
      </c>
      <c r="Q694" s="827">
        <v>0.58064516129032251</v>
      </c>
      <c r="R694" s="822">
        <v>18</v>
      </c>
      <c r="S694" s="827">
        <v>0.58064516129032262</v>
      </c>
      <c r="T694" s="826">
        <v>5</v>
      </c>
      <c r="U694" s="828">
        <v>0.625</v>
      </c>
    </row>
    <row r="695" spans="1:21" ht="14.45" customHeight="1" x14ac:dyDescent="0.2">
      <c r="A695" s="821">
        <v>7</v>
      </c>
      <c r="B695" s="822" t="s">
        <v>2342</v>
      </c>
      <c r="C695" s="822" t="s">
        <v>2348</v>
      </c>
      <c r="D695" s="823" t="s">
        <v>3942</v>
      </c>
      <c r="E695" s="824" t="s">
        <v>2364</v>
      </c>
      <c r="F695" s="822" t="s">
        <v>2343</v>
      </c>
      <c r="G695" s="822" t="s">
        <v>2575</v>
      </c>
      <c r="H695" s="822" t="s">
        <v>329</v>
      </c>
      <c r="I695" s="822" t="s">
        <v>3344</v>
      </c>
      <c r="J695" s="822" t="s">
        <v>3345</v>
      </c>
      <c r="K695" s="822" t="s">
        <v>3333</v>
      </c>
      <c r="L695" s="825">
        <v>1286.19</v>
      </c>
      <c r="M695" s="825">
        <v>2572.38</v>
      </c>
      <c r="N695" s="822">
        <v>2</v>
      </c>
      <c r="O695" s="826">
        <v>0.5</v>
      </c>
      <c r="P695" s="825">
        <v>2572.38</v>
      </c>
      <c r="Q695" s="827">
        <v>1</v>
      </c>
      <c r="R695" s="822">
        <v>2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7</v>
      </c>
      <c r="B696" s="822" t="s">
        <v>2342</v>
      </c>
      <c r="C696" s="822" t="s">
        <v>2348</v>
      </c>
      <c r="D696" s="823" t="s">
        <v>3942</v>
      </c>
      <c r="E696" s="824" t="s">
        <v>2364</v>
      </c>
      <c r="F696" s="822" t="s">
        <v>2343</v>
      </c>
      <c r="G696" s="822" t="s">
        <v>2575</v>
      </c>
      <c r="H696" s="822" t="s">
        <v>656</v>
      </c>
      <c r="I696" s="822" t="s">
        <v>3458</v>
      </c>
      <c r="J696" s="822" t="s">
        <v>2577</v>
      </c>
      <c r="K696" s="822" t="s">
        <v>3459</v>
      </c>
      <c r="L696" s="825">
        <v>84.96</v>
      </c>
      <c r="M696" s="825">
        <v>84.96</v>
      </c>
      <c r="N696" s="822">
        <v>1</v>
      </c>
      <c r="O696" s="826">
        <v>0.5</v>
      </c>
      <c r="P696" s="825">
        <v>84.96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7</v>
      </c>
      <c r="B697" s="822" t="s">
        <v>2342</v>
      </c>
      <c r="C697" s="822" t="s">
        <v>2348</v>
      </c>
      <c r="D697" s="823" t="s">
        <v>3942</v>
      </c>
      <c r="E697" s="824" t="s">
        <v>2364</v>
      </c>
      <c r="F697" s="822" t="s">
        <v>2343</v>
      </c>
      <c r="G697" s="822" t="s">
        <v>3460</v>
      </c>
      <c r="H697" s="822" t="s">
        <v>329</v>
      </c>
      <c r="I697" s="822" t="s">
        <v>3461</v>
      </c>
      <c r="J697" s="822" t="s">
        <v>3462</v>
      </c>
      <c r="K697" s="822" t="s">
        <v>1925</v>
      </c>
      <c r="L697" s="825">
        <v>97.76</v>
      </c>
      <c r="M697" s="825">
        <v>195.52</v>
      </c>
      <c r="N697" s="822">
        <v>2</v>
      </c>
      <c r="O697" s="826">
        <v>1.5</v>
      </c>
      <c r="P697" s="825">
        <v>195.52</v>
      </c>
      <c r="Q697" s="827">
        <v>1</v>
      </c>
      <c r="R697" s="822">
        <v>2</v>
      </c>
      <c r="S697" s="827">
        <v>1</v>
      </c>
      <c r="T697" s="826">
        <v>1.5</v>
      </c>
      <c r="U697" s="828">
        <v>1</v>
      </c>
    </row>
    <row r="698" spans="1:21" ht="14.45" customHeight="1" x14ac:dyDescent="0.2">
      <c r="A698" s="821">
        <v>7</v>
      </c>
      <c r="B698" s="822" t="s">
        <v>2342</v>
      </c>
      <c r="C698" s="822" t="s">
        <v>2348</v>
      </c>
      <c r="D698" s="823" t="s">
        <v>3942</v>
      </c>
      <c r="E698" s="824" t="s">
        <v>2364</v>
      </c>
      <c r="F698" s="822" t="s">
        <v>2343</v>
      </c>
      <c r="G698" s="822" t="s">
        <v>2579</v>
      </c>
      <c r="H698" s="822" t="s">
        <v>656</v>
      </c>
      <c r="I698" s="822" t="s">
        <v>2580</v>
      </c>
      <c r="J698" s="822" t="s">
        <v>659</v>
      </c>
      <c r="K698" s="822" t="s">
        <v>2581</v>
      </c>
      <c r="L698" s="825">
        <v>0</v>
      </c>
      <c r="M698" s="825">
        <v>0</v>
      </c>
      <c r="N698" s="822">
        <v>23</v>
      </c>
      <c r="O698" s="826">
        <v>5.5</v>
      </c>
      <c r="P698" s="825">
        <v>0</v>
      </c>
      <c r="Q698" s="827"/>
      <c r="R698" s="822">
        <v>14</v>
      </c>
      <c r="S698" s="827">
        <v>0.60869565217391308</v>
      </c>
      <c r="T698" s="826">
        <v>3</v>
      </c>
      <c r="U698" s="828">
        <v>0.54545454545454541</v>
      </c>
    </row>
    <row r="699" spans="1:21" ht="14.45" customHeight="1" x14ac:dyDescent="0.2">
      <c r="A699" s="821">
        <v>7</v>
      </c>
      <c r="B699" s="822" t="s">
        <v>2342</v>
      </c>
      <c r="C699" s="822" t="s">
        <v>2348</v>
      </c>
      <c r="D699" s="823" t="s">
        <v>3942</v>
      </c>
      <c r="E699" s="824" t="s">
        <v>2364</v>
      </c>
      <c r="F699" s="822" t="s">
        <v>2343</v>
      </c>
      <c r="G699" s="822" t="s">
        <v>3359</v>
      </c>
      <c r="H699" s="822" t="s">
        <v>329</v>
      </c>
      <c r="I699" s="822" t="s">
        <v>3463</v>
      </c>
      <c r="J699" s="822" t="s">
        <v>3361</v>
      </c>
      <c r="K699" s="822" t="s">
        <v>3464</v>
      </c>
      <c r="L699" s="825">
        <v>60.39</v>
      </c>
      <c r="M699" s="825">
        <v>120.78</v>
      </c>
      <c r="N699" s="822">
        <v>2</v>
      </c>
      <c r="O699" s="826">
        <v>1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7</v>
      </c>
      <c r="B700" s="822" t="s">
        <v>2342</v>
      </c>
      <c r="C700" s="822" t="s">
        <v>2348</v>
      </c>
      <c r="D700" s="823" t="s">
        <v>3942</v>
      </c>
      <c r="E700" s="824" t="s">
        <v>2364</v>
      </c>
      <c r="F700" s="822" t="s">
        <v>2343</v>
      </c>
      <c r="G700" s="822" t="s">
        <v>3359</v>
      </c>
      <c r="H700" s="822" t="s">
        <v>329</v>
      </c>
      <c r="I700" s="822" t="s">
        <v>3360</v>
      </c>
      <c r="J700" s="822" t="s">
        <v>3361</v>
      </c>
      <c r="K700" s="822" t="s">
        <v>3362</v>
      </c>
      <c r="L700" s="825">
        <v>40.25</v>
      </c>
      <c r="M700" s="825">
        <v>241.5</v>
      </c>
      <c r="N700" s="822">
        <v>6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7</v>
      </c>
      <c r="B701" s="822" t="s">
        <v>2342</v>
      </c>
      <c r="C701" s="822" t="s">
        <v>2348</v>
      </c>
      <c r="D701" s="823" t="s">
        <v>3942</v>
      </c>
      <c r="E701" s="824" t="s">
        <v>2364</v>
      </c>
      <c r="F701" s="822" t="s">
        <v>2343</v>
      </c>
      <c r="G701" s="822" t="s">
        <v>3465</v>
      </c>
      <c r="H701" s="822" t="s">
        <v>656</v>
      </c>
      <c r="I701" s="822" t="s">
        <v>3466</v>
      </c>
      <c r="J701" s="822" t="s">
        <v>3467</v>
      </c>
      <c r="K701" s="822" t="s">
        <v>3468</v>
      </c>
      <c r="L701" s="825">
        <v>251.16</v>
      </c>
      <c r="M701" s="825">
        <v>251.16</v>
      </c>
      <c r="N701" s="822">
        <v>1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7</v>
      </c>
      <c r="B702" s="822" t="s">
        <v>2342</v>
      </c>
      <c r="C702" s="822" t="s">
        <v>2348</v>
      </c>
      <c r="D702" s="823" t="s">
        <v>3942</v>
      </c>
      <c r="E702" s="824" t="s">
        <v>2364</v>
      </c>
      <c r="F702" s="822" t="s">
        <v>2343</v>
      </c>
      <c r="G702" s="822" t="s">
        <v>2537</v>
      </c>
      <c r="H702" s="822" t="s">
        <v>329</v>
      </c>
      <c r="I702" s="822" t="s">
        <v>2538</v>
      </c>
      <c r="J702" s="822" t="s">
        <v>2539</v>
      </c>
      <c r="K702" s="822" t="s">
        <v>2540</v>
      </c>
      <c r="L702" s="825">
        <v>552.64</v>
      </c>
      <c r="M702" s="825">
        <v>1657.92</v>
      </c>
      <c r="N702" s="822">
        <v>3</v>
      </c>
      <c r="O702" s="826">
        <v>1</v>
      </c>
      <c r="P702" s="825">
        <v>1657.92</v>
      </c>
      <c r="Q702" s="827">
        <v>1</v>
      </c>
      <c r="R702" s="822">
        <v>3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7</v>
      </c>
      <c r="B703" s="822" t="s">
        <v>2342</v>
      </c>
      <c r="C703" s="822" t="s">
        <v>2348</v>
      </c>
      <c r="D703" s="823" t="s">
        <v>3942</v>
      </c>
      <c r="E703" s="824" t="s">
        <v>2364</v>
      </c>
      <c r="F703" s="822" t="s">
        <v>2343</v>
      </c>
      <c r="G703" s="822" t="s">
        <v>2537</v>
      </c>
      <c r="H703" s="822" t="s">
        <v>329</v>
      </c>
      <c r="I703" s="822" t="s">
        <v>3082</v>
      </c>
      <c r="J703" s="822" t="s">
        <v>2546</v>
      </c>
      <c r="K703" s="822" t="s">
        <v>3083</v>
      </c>
      <c r="L703" s="825">
        <v>92.11</v>
      </c>
      <c r="M703" s="825">
        <v>92.11</v>
      </c>
      <c r="N703" s="822">
        <v>1</v>
      </c>
      <c r="O703" s="826">
        <v>1</v>
      </c>
      <c r="P703" s="825">
        <v>92.11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7</v>
      </c>
      <c r="B704" s="822" t="s">
        <v>2342</v>
      </c>
      <c r="C704" s="822" t="s">
        <v>2348</v>
      </c>
      <c r="D704" s="823" t="s">
        <v>3942</v>
      </c>
      <c r="E704" s="824" t="s">
        <v>2364</v>
      </c>
      <c r="F704" s="822" t="s">
        <v>2343</v>
      </c>
      <c r="G704" s="822" t="s">
        <v>2798</v>
      </c>
      <c r="H704" s="822" t="s">
        <v>329</v>
      </c>
      <c r="I704" s="822" t="s">
        <v>2799</v>
      </c>
      <c r="J704" s="822" t="s">
        <v>2800</v>
      </c>
      <c r="K704" s="822" t="s">
        <v>2801</v>
      </c>
      <c r="L704" s="825">
        <v>38.56</v>
      </c>
      <c r="M704" s="825">
        <v>115.68</v>
      </c>
      <c r="N704" s="822">
        <v>3</v>
      </c>
      <c r="O704" s="826">
        <v>0.5</v>
      </c>
      <c r="P704" s="825">
        <v>115.68</v>
      </c>
      <c r="Q704" s="827">
        <v>1</v>
      </c>
      <c r="R704" s="822">
        <v>3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7</v>
      </c>
      <c r="B705" s="822" t="s">
        <v>2342</v>
      </c>
      <c r="C705" s="822" t="s">
        <v>2348</v>
      </c>
      <c r="D705" s="823" t="s">
        <v>3942</v>
      </c>
      <c r="E705" s="824" t="s">
        <v>2364</v>
      </c>
      <c r="F705" s="822" t="s">
        <v>2343</v>
      </c>
      <c r="G705" s="822" t="s">
        <v>2582</v>
      </c>
      <c r="H705" s="822" t="s">
        <v>329</v>
      </c>
      <c r="I705" s="822" t="s">
        <v>3369</v>
      </c>
      <c r="J705" s="822" t="s">
        <v>3370</v>
      </c>
      <c r="K705" s="822" t="s">
        <v>3371</v>
      </c>
      <c r="L705" s="825">
        <v>320.55</v>
      </c>
      <c r="M705" s="825">
        <v>320.55</v>
      </c>
      <c r="N705" s="822">
        <v>1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7</v>
      </c>
      <c r="B706" s="822" t="s">
        <v>2342</v>
      </c>
      <c r="C706" s="822" t="s">
        <v>2348</v>
      </c>
      <c r="D706" s="823" t="s">
        <v>3942</v>
      </c>
      <c r="E706" s="824" t="s">
        <v>2364</v>
      </c>
      <c r="F706" s="822" t="s">
        <v>2343</v>
      </c>
      <c r="G706" s="822" t="s">
        <v>2582</v>
      </c>
      <c r="H706" s="822" t="s">
        <v>329</v>
      </c>
      <c r="I706" s="822" t="s">
        <v>3469</v>
      </c>
      <c r="J706" s="822" t="s">
        <v>1804</v>
      </c>
      <c r="K706" s="822" t="s">
        <v>1815</v>
      </c>
      <c r="L706" s="825">
        <v>47.35</v>
      </c>
      <c r="M706" s="825">
        <v>284.10000000000002</v>
      </c>
      <c r="N706" s="822">
        <v>6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7</v>
      </c>
      <c r="B707" s="822" t="s">
        <v>2342</v>
      </c>
      <c r="C707" s="822" t="s">
        <v>2348</v>
      </c>
      <c r="D707" s="823" t="s">
        <v>3942</v>
      </c>
      <c r="E707" s="824" t="s">
        <v>2364</v>
      </c>
      <c r="F707" s="822" t="s">
        <v>2343</v>
      </c>
      <c r="G707" s="822" t="s">
        <v>2582</v>
      </c>
      <c r="H707" s="822" t="s">
        <v>329</v>
      </c>
      <c r="I707" s="822" t="s">
        <v>2583</v>
      </c>
      <c r="J707" s="822" t="s">
        <v>2584</v>
      </c>
      <c r="K707" s="822" t="s">
        <v>2585</v>
      </c>
      <c r="L707" s="825">
        <v>150.26</v>
      </c>
      <c r="M707" s="825">
        <v>1953.3799999999999</v>
      </c>
      <c r="N707" s="822">
        <v>13</v>
      </c>
      <c r="O707" s="826">
        <v>2</v>
      </c>
      <c r="P707" s="825">
        <v>450.78</v>
      </c>
      <c r="Q707" s="827">
        <v>0.23076923076923078</v>
      </c>
      <c r="R707" s="822">
        <v>3</v>
      </c>
      <c r="S707" s="827">
        <v>0.23076923076923078</v>
      </c>
      <c r="T707" s="826">
        <v>0.5</v>
      </c>
      <c r="U707" s="828">
        <v>0.25</v>
      </c>
    </row>
    <row r="708" spans="1:21" ht="14.45" customHeight="1" x14ac:dyDescent="0.2">
      <c r="A708" s="821">
        <v>7</v>
      </c>
      <c r="B708" s="822" t="s">
        <v>2342</v>
      </c>
      <c r="C708" s="822" t="s">
        <v>2348</v>
      </c>
      <c r="D708" s="823" t="s">
        <v>3942</v>
      </c>
      <c r="E708" s="824" t="s">
        <v>2364</v>
      </c>
      <c r="F708" s="822" t="s">
        <v>2343</v>
      </c>
      <c r="G708" s="822" t="s">
        <v>2582</v>
      </c>
      <c r="H708" s="822" t="s">
        <v>329</v>
      </c>
      <c r="I708" s="822" t="s">
        <v>3374</v>
      </c>
      <c r="J708" s="822" t="s">
        <v>2584</v>
      </c>
      <c r="K708" s="822" t="s">
        <v>3368</v>
      </c>
      <c r="L708" s="825">
        <v>166.96</v>
      </c>
      <c r="M708" s="825">
        <v>1335.68</v>
      </c>
      <c r="N708" s="822">
        <v>8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7</v>
      </c>
      <c r="B709" s="822" t="s">
        <v>2342</v>
      </c>
      <c r="C709" s="822" t="s">
        <v>2348</v>
      </c>
      <c r="D709" s="823" t="s">
        <v>3942</v>
      </c>
      <c r="E709" s="824" t="s">
        <v>2364</v>
      </c>
      <c r="F709" s="822" t="s">
        <v>2343</v>
      </c>
      <c r="G709" s="822" t="s">
        <v>2582</v>
      </c>
      <c r="H709" s="822" t="s">
        <v>329</v>
      </c>
      <c r="I709" s="822" t="s">
        <v>3375</v>
      </c>
      <c r="J709" s="822" t="s">
        <v>2584</v>
      </c>
      <c r="K709" s="822" t="s">
        <v>786</v>
      </c>
      <c r="L709" s="825">
        <v>200.34</v>
      </c>
      <c r="M709" s="825">
        <v>2404.08</v>
      </c>
      <c r="N709" s="822">
        <v>12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7</v>
      </c>
      <c r="B710" s="822" t="s">
        <v>2342</v>
      </c>
      <c r="C710" s="822" t="s">
        <v>2348</v>
      </c>
      <c r="D710" s="823" t="s">
        <v>3942</v>
      </c>
      <c r="E710" s="824" t="s">
        <v>2364</v>
      </c>
      <c r="F710" s="822" t="s">
        <v>2343</v>
      </c>
      <c r="G710" s="822" t="s">
        <v>3377</v>
      </c>
      <c r="H710" s="822" t="s">
        <v>329</v>
      </c>
      <c r="I710" s="822" t="s">
        <v>3470</v>
      </c>
      <c r="J710" s="822" t="s">
        <v>3379</v>
      </c>
      <c r="K710" s="822" t="s">
        <v>3471</v>
      </c>
      <c r="L710" s="825">
        <v>197.99</v>
      </c>
      <c r="M710" s="825">
        <v>395.98</v>
      </c>
      <c r="N710" s="822">
        <v>2</v>
      </c>
      <c r="O710" s="826">
        <v>0.5</v>
      </c>
      <c r="P710" s="825">
        <v>395.98</v>
      </c>
      <c r="Q710" s="827">
        <v>1</v>
      </c>
      <c r="R710" s="822">
        <v>2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7</v>
      </c>
      <c r="B711" s="822" t="s">
        <v>2342</v>
      </c>
      <c r="C711" s="822" t="s">
        <v>2348</v>
      </c>
      <c r="D711" s="823" t="s">
        <v>3942</v>
      </c>
      <c r="E711" s="824" t="s">
        <v>2364</v>
      </c>
      <c r="F711" s="822" t="s">
        <v>2343</v>
      </c>
      <c r="G711" s="822" t="s">
        <v>3158</v>
      </c>
      <c r="H711" s="822" t="s">
        <v>329</v>
      </c>
      <c r="I711" s="822" t="s">
        <v>3159</v>
      </c>
      <c r="J711" s="822" t="s">
        <v>3160</v>
      </c>
      <c r="K711" s="822" t="s">
        <v>3161</v>
      </c>
      <c r="L711" s="825">
        <v>311.02</v>
      </c>
      <c r="M711" s="825">
        <v>311.02</v>
      </c>
      <c r="N711" s="822">
        <v>1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7</v>
      </c>
      <c r="B712" s="822" t="s">
        <v>2342</v>
      </c>
      <c r="C712" s="822" t="s">
        <v>2348</v>
      </c>
      <c r="D712" s="823" t="s">
        <v>3942</v>
      </c>
      <c r="E712" s="824" t="s">
        <v>2364</v>
      </c>
      <c r="F712" s="822" t="s">
        <v>2343</v>
      </c>
      <c r="G712" s="822" t="s">
        <v>2586</v>
      </c>
      <c r="H712" s="822" t="s">
        <v>656</v>
      </c>
      <c r="I712" s="822" t="s">
        <v>2587</v>
      </c>
      <c r="J712" s="822" t="s">
        <v>2268</v>
      </c>
      <c r="K712" s="822" t="s">
        <v>2588</v>
      </c>
      <c r="L712" s="825">
        <v>80.53</v>
      </c>
      <c r="M712" s="825">
        <v>402.65</v>
      </c>
      <c r="N712" s="822">
        <v>5</v>
      </c>
      <c r="O712" s="826">
        <v>1</v>
      </c>
      <c r="P712" s="825">
        <v>241.59</v>
      </c>
      <c r="Q712" s="827">
        <v>0.60000000000000009</v>
      </c>
      <c r="R712" s="822">
        <v>3</v>
      </c>
      <c r="S712" s="827">
        <v>0.6</v>
      </c>
      <c r="T712" s="826">
        <v>0.5</v>
      </c>
      <c r="U712" s="828">
        <v>0.5</v>
      </c>
    </row>
    <row r="713" spans="1:21" ht="14.45" customHeight="1" x14ac:dyDescent="0.2">
      <c r="A713" s="821">
        <v>7</v>
      </c>
      <c r="B713" s="822" t="s">
        <v>2342</v>
      </c>
      <c r="C713" s="822" t="s">
        <v>2348</v>
      </c>
      <c r="D713" s="823" t="s">
        <v>3942</v>
      </c>
      <c r="E713" s="824" t="s">
        <v>2364</v>
      </c>
      <c r="F713" s="822" t="s">
        <v>2343</v>
      </c>
      <c r="G713" s="822" t="s">
        <v>2586</v>
      </c>
      <c r="H713" s="822" t="s">
        <v>329</v>
      </c>
      <c r="I713" s="822" t="s">
        <v>3472</v>
      </c>
      <c r="J713" s="822" t="s">
        <v>2268</v>
      </c>
      <c r="K713" s="822" t="s">
        <v>1459</v>
      </c>
      <c r="L713" s="825">
        <v>400.17</v>
      </c>
      <c r="M713" s="825">
        <v>1600.68</v>
      </c>
      <c r="N713" s="822">
        <v>4</v>
      </c>
      <c r="O713" s="826">
        <v>2</v>
      </c>
      <c r="P713" s="825">
        <v>1200.51</v>
      </c>
      <c r="Q713" s="827">
        <v>0.75</v>
      </c>
      <c r="R713" s="822">
        <v>3</v>
      </c>
      <c r="S713" s="827">
        <v>0.75</v>
      </c>
      <c r="T713" s="826">
        <v>1.5</v>
      </c>
      <c r="U713" s="828">
        <v>0.75</v>
      </c>
    </row>
    <row r="714" spans="1:21" ht="14.45" customHeight="1" x14ac:dyDescent="0.2">
      <c r="A714" s="821">
        <v>7</v>
      </c>
      <c r="B714" s="822" t="s">
        <v>2342</v>
      </c>
      <c r="C714" s="822" t="s">
        <v>2348</v>
      </c>
      <c r="D714" s="823" t="s">
        <v>3942</v>
      </c>
      <c r="E714" s="824" t="s">
        <v>2364</v>
      </c>
      <c r="F714" s="822" t="s">
        <v>2343</v>
      </c>
      <c r="G714" s="822" t="s">
        <v>2586</v>
      </c>
      <c r="H714" s="822" t="s">
        <v>656</v>
      </c>
      <c r="I714" s="822" t="s">
        <v>3388</v>
      </c>
      <c r="J714" s="822" t="s">
        <v>2268</v>
      </c>
      <c r="K714" s="822" t="s">
        <v>3389</v>
      </c>
      <c r="L714" s="825">
        <v>533.42999999999995</v>
      </c>
      <c r="M714" s="825">
        <v>533.42999999999995</v>
      </c>
      <c r="N714" s="822">
        <v>1</v>
      </c>
      <c r="O714" s="826">
        <v>0.5</v>
      </c>
      <c r="P714" s="825">
        <v>533.42999999999995</v>
      </c>
      <c r="Q714" s="827">
        <v>1</v>
      </c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7</v>
      </c>
      <c r="B715" s="822" t="s">
        <v>2342</v>
      </c>
      <c r="C715" s="822" t="s">
        <v>2348</v>
      </c>
      <c r="D715" s="823" t="s">
        <v>3942</v>
      </c>
      <c r="E715" s="824" t="s">
        <v>2364</v>
      </c>
      <c r="F715" s="822" t="s">
        <v>2343</v>
      </c>
      <c r="G715" s="822" t="s">
        <v>2586</v>
      </c>
      <c r="H715" s="822" t="s">
        <v>329</v>
      </c>
      <c r="I715" s="822" t="s">
        <v>3473</v>
      </c>
      <c r="J715" s="822" t="s">
        <v>3474</v>
      </c>
      <c r="K715" s="822" t="s">
        <v>3475</v>
      </c>
      <c r="L715" s="825">
        <v>161.06</v>
      </c>
      <c r="M715" s="825">
        <v>483.18</v>
      </c>
      <c r="N715" s="822">
        <v>3</v>
      </c>
      <c r="O715" s="826">
        <v>0.5</v>
      </c>
      <c r="P715" s="825">
        <v>483.18</v>
      </c>
      <c r="Q715" s="827">
        <v>1</v>
      </c>
      <c r="R715" s="822">
        <v>3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7</v>
      </c>
      <c r="B716" s="822" t="s">
        <v>2342</v>
      </c>
      <c r="C716" s="822" t="s">
        <v>2348</v>
      </c>
      <c r="D716" s="823" t="s">
        <v>3942</v>
      </c>
      <c r="E716" s="824" t="s">
        <v>2364</v>
      </c>
      <c r="F716" s="822" t="s">
        <v>2343</v>
      </c>
      <c r="G716" s="822" t="s">
        <v>2586</v>
      </c>
      <c r="H716" s="822" t="s">
        <v>656</v>
      </c>
      <c r="I716" s="822" t="s">
        <v>2267</v>
      </c>
      <c r="J716" s="822" t="s">
        <v>2268</v>
      </c>
      <c r="K716" s="822" t="s">
        <v>1459</v>
      </c>
      <c r="L716" s="825">
        <v>400.17</v>
      </c>
      <c r="M716" s="825">
        <v>400.17</v>
      </c>
      <c r="N716" s="822">
        <v>1</v>
      </c>
      <c r="O716" s="826">
        <v>0.5</v>
      </c>
      <c r="P716" s="825">
        <v>400.17</v>
      </c>
      <c r="Q716" s="827">
        <v>1</v>
      </c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7</v>
      </c>
      <c r="B717" s="822" t="s">
        <v>2342</v>
      </c>
      <c r="C717" s="822" t="s">
        <v>2348</v>
      </c>
      <c r="D717" s="823" t="s">
        <v>3942</v>
      </c>
      <c r="E717" s="824" t="s">
        <v>2364</v>
      </c>
      <c r="F717" s="822" t="s">
        <v>2343</v>
      </c>
      <c r="G717" s="822" t="s">
        <v>2616</v>
      </c>
      <c r="H717" s="822" t="s">
        <v>329</v>
      </c>
      <c r="I717" s="822" t="s">
        <v>3476</v>
      </c>
      <c r="J717" s="822" t="s">
        <v>3211</v>
      </c>
      <c r="K717" s="822" t="s">
        <v>2923</v>
      </c>
      <c r="L717" s="825">
        <v>0</v>
      </c>
      <c r="M717" s="825">
        <v>0</v>
      </c>
      <c r="N717" s="822">
        <v>1</v>
      </c>
      <c r="O717" s="826">
        <v>0.5</v>
      </c>
      <c r="P717" s="825">
        <v>0</v>
      </c>
      <c r="Q717" s="827"/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7</v>
      </c>
      <c r="B718" s="822" t="s">
        <v>2342</v>
      </c>
      <c r="C718" s="822" t="s">
        <v>2348</v>
      </c>
      <c r="D718" s="823" t="s">
        <v>3942</v>
      </c>
      <c r="E718" s="824" t="s">
        <v>2364</v>
      </c>
      <c r="F718" s="822" t="s">
        <v>2343</v>
      </c>
      <c r="G718" s="822" t="s">
        <v>2616</v>
      </c>
      <c r="H718" s="822" t="s">
        <v>656</v>
      </c>
      <c r="I718" s="822" t="s">
        <v>2249</v>
      </c>
      <c r="J718" s="822" t="s">
        <v>1496</v>
      </c>
      <c r="K718" s="822" t="s">
        <v>2250</v>
      </c>
      <c r="L718" s="825">
        <v>0</v>
      </c>
      <c r="M718" s="825">
        <v>0</v>
      </c>
      <c r="N718" s="822">
        <v>1</v>
      </c>
      <c r="O718" s="826">
        <v>1</v>
      </c>
      <c r="P718" s="825"/>
      <c r="Q718" s="827"/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7</v>
      </c>
      <c r="B719" s="822" t="s">
        <v>2342</v>
      </c>
      <c r="C719" s="822" t="s">
        <v>2348</v>
      </c>
      <c r="D719" s="823" t="s">
        <v>3942</v>
      </c>
      <c r="E719" s="824" t="s">
        <v>2364</v>
      </c>
      <c r="F719" s="822" t="s">
        <v>2343</v>
      </c>
      <c r="G719" s="822" t="s">
        <v>2616</v>
      </c>
      <c r="H719" s="822" t="s">
        <v>656</v>
      </c>
      <c r="I719" s="822" t="s">
        <v>2247</v>
      </c>
      <c r="J719" s="822" t="s">
        <v>1496</v>
      </c>
      <c r="K719" s="822" t="s">
        <v>2248</v>
      </c>
      <c r="L719" s="825">
        <v>0</v>
      </c>
      <c r="M719" s="825">
        <v>0</v>
      </c>
      <c r="N719" s="822">
        <v>1</v>
      </c>
      <c r="O719" s="826">
        <v>0.5</v>
      </c>
      <c r="P719" s="825">
        <v>0</v>
      </c>
      <c r="Q719" s="827"/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7</v>
      </c>
      <c r="B720" s="822" t="s">
        <v>2342</v>
      </c>
      <c r="C720" s="822" t="s">
        <v>2348</v>
      </c>
      <c r="D720" s="823" t="s">
        <v>3942</v>
      </c>
      <c r="E720" s="824" t="s">
        <v>2364</v>
      </c>
      <c r="F720" s="822" t="s">
        <v>2343</v>
      </c>
      <c r="G720" s="822" t="s">
        <v>2890</v>
      </c>
      <c r="H720" s="822" t="s">
        <v>329</v>
      </c>
      <c r="I720" s="822" t="s">
        <v>2891</v>
      </c>
      <c r="J720" s="822" t="s">
        <v>2892</v>
      </c>
      <c r="K720" s="822" t="s">
        <v>2893</v>
      </c>
      <c r="L720" s="825">
        <v>1392.75</v>
      </c>
      <c r="M720" s="825">
        <v>2785.5</v>
      </c>
      <c r="N720" s="822">
        <v>2</v>
      </c>
      <c r="O720" s="826">
        <v>1</v>
      </c>
      <c r="P720" s="825">
        <v>2785.5</v>
      </c>
      <c r="Q720" s="827">
        <v>1</v>
      </c>
      <c r="R720" s="822">
        <v>2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7</v>
      </c>
      <c r="B721" s="822" t="s">
        <v>2342</v>
      </c>
      <c r="C721" s="822" t="s">
        <v>2348</v>
      </c>
      <c r="D721" s="823" t="s">
        <v>3942</v>
      </c>
      <c r="E721" s="824" t="s">
        <v>2364</v>
      </c>
      <c r="F721" s="822" t="s">
        <v>2343</v>
      </c>
      <c r="G721" s="822" t="s">
        <v>2589</v>
      </c>
      <c r="H721" s="822" t="s">
        <v>656</v>
      </c>
      <c r="I721" s="822" t="s">
        <v>2590</v>
      </c>
      <c r="J721" s="822" t="s">
        <v>2591</v>
      </c>
      <c r="K721" s="822" t="s">
        <v>2592</v>
      </c>
      <c r="L721" s="825">
        <v>50.32</v>
      </c>
      <c r="M721" s="825">
        <v>50.32</v>
      </c>
      <c r="N721" s="822">
        <v>1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7</v>
      </c>
      <c r="B722" s="822" t="s">
        <v>2342</v>
      </c>
      <c r="C722" s="822" t="s">
        <v>2348</v>
      </c>
      <c r="D722" s="823" t="s">
        <v>3942</v>
      </c>
      <c r="E722" s="824" t="s">
        <v>2364</v>
      </c>
      <c r="F722" s="822" t="s">
        <v>2343</v>
      </c>
      <c r="G722" s="822" t="s">
        <v>2589</v>
      </c>
      <c r="H722" s="822" t="s">
        <v>329</v>
      </c>
      <c r="I722" s="822" t="s">
        <v>3391</v>
      </c>
      <c r="J722" s="822" t="s">
        <v>2591</v>
      </c>
      <c r="K722" s="822" t="s">
        <v>3392</v>
      </c>
      <c r="L722" s="825">
        <v>299.83999999999997</v>
      </c>
      <c r="M722" s="825">
        <v>8095.6799999999994</v>
      </c>
      <c r="N722" s="822">
        <v>27</v>
      </c>
      <c r="O722" s="826">
        <v>9</v>
      </c>
      <c r="P722" s="825">
        <v>3897.92</v>
      </c>
      <c r="Q722" s="827">
        <v>0.48148148148148151</v>
      </c>
      <c r="R722" s="822">
        <v>13</v>
      </c>
      <c r="S722" s="827">
        <v>0.48148148148148145</v>
      </c>
      <c r="T722" s="826">
        <v>4</v>
      </c>
      <c r="U722" s="828">
        <v>0.44444444444444442</v>
      </c>
    </row>
    <row r="723" spans="1:21" ht="14.45" customHeight="1" x14ac:dyDescent="0.2">
      <c r="A723" s="821">
        <v>7</v>
      </c>
      <c r="B723" s="822" t="s">
        <v>2342</v>
      </c>
      <c r="C723" s="822" t="s">
        <v>2348</v>
      </c>
      <c r="D723" s="823" t="s">
        <v>3942</v>
      </c>
      <c r="E723" s="824" t="s">
        <v>2364</v>
      </c>
      <c r="F723" s="822" t="s">
        <v>2343</v>
      </c>
      <c r="G723" s="822" t="s">
        <v>2589</v>
      </c>
      <c r="H723" s="822" t="s">
        <v>656</v>
      </c>
      <c r="I723" s="822" t="s">
        <v>3393</v>
      </c>
      <c r="J723" s="822" t="s">
        <v>2591</v>
      </c>
      <c r="K723" s="822" t="s">
        <v>3394</v>
      </c>
      <c r="L723" s="825">
        <v>150.94</v>
      </c>
      <c r="M723" s="825">
        <v>603.76</v>
      </c>
      <c r="N723" s="822">
        <v>4</v>
      </c>
      <c r="O723" s="826">
        <v>2</v>
      </c>
      <c r="P723" s="825">
        <v>452.82</v>
      </c>
      <c r="Q723" s="827">
        <v>0.75</v>
      </c>
      <c r="R723" s="822">
        <v>3</v>
      </c>
      <c r="S723" s="827">
        <v>0.75</v>
      </c>
      <c r="T723" s="826">
        <v>1</v>
      </c>
      <c r="U723" s="828">
        <v>0.5</v>
      </c>
    </row>
    <row r="724" spans="1:21" ht="14.45" customHeight="1" x14ac:dyDescent="0.2">
      <c r="A724" s="821">
        <v>7</v>
      </c>
      <c r="B724" s="822" t="s">
        <v>2342</v>
      </c>
      <c r="C724" s="822" t="s">
        <v>2348</v>
      </c>
      <c r="D724" s="823" t="s">
        <v>3942</v>
      </c>
      <c r="E724" s="824" t="s">
        <v>2364</v>
      </c>
      <c r="F724" s="822" t="s">
        <v>2343</v>
      </c>
      <c r="G724" s="822" t="s">
        <v>2589</v>
      </c>
      <c r="H724" s="822" t="s">
        <v>329</v>
      </c>
      <c r="I724" s="822" t="s">
        <v>2824</v>
      </c>
      <c r="J724" s="822" t="s">
        <v>1485</v>
      </c>
      <c r="K724" s="822" t="s">
        <v>1487</v>
      </c>
      <c r="L724" s="825">
        <v>50.32</v>
      </c>
      <c r="M724" s="825">
        <v>1509.6</v>
      </c>
      <c r="N724" s="822">
        <v>30</v>
      </c>
      <c r="O724" s="826">
        <v>5.5</v>
      </c>
      <c r="P724" s="825">
        <v>754.8</v>
      </c>
      <c r="Q724" s="827">
        <v>0.5</v>
      </c>
      <c r="R724" s="822">
        <v>15</v>
      </c>
      <c r="S724" s="827">
        <v>0.5</v>
      </c>
      <c r="T724" s="826">
        <v>3</v>
      </c>
      <c r="U724" s="828">
        <v>0.54545454545454541</v>
      </c>
    </row>
    <row r="725" spans="1:21" ht="14.45" customHeight="1" x14ac:dyDescent="0.2">
      <c r="A725" s="821">
        <v>7</v>
      </c>
      <c r="B725" s="822" t="s">
        <v>2342</v>
      </c>
      <c r="C725" s="822" t="s">
        <v>2348</v>
      </c>
      <c r="D725" s="823" t="s">
        <v>3942</v>
      </c>
      <c r="E725" s="824" t="s">
        <v>2364</v>
      </c>
      <c r="F725" s="822" t="s">
        <v>2343</v>
      </c>
      <c r="G725" s="822" t="s">
        <v>2589</v>
      </c>
      <c r="H725" s="822" t="s">
        <v>329</v>
      </c>
      <c r="I725" s="822" t="s">
        <v>3395</v>
      </c>
      <c r="J725" s="822" t="s">
        <v>3396</v>
      </c>
      <c r="K725" s="822" t="s">
        <v>3397</v>
      </c>
      <c r="L725" s="825">
        <v>99.94</v>
      </c>
      <c r="M725" s="825">
        <v>599.64</v>
      </c>
      <c r="N725" s="822">
        <v>6</v>
      </c>
      <c r="O725" s="826">
        <v>1</v>
      </c>
      <c r="P725" s="825">
        <v>399.76</v>
      </c>
      <c r="Q725" s="827">
        <v>0.66666666666666663</v>
      </c>
      <c r="R725" s="822">
        <v>4</v>
      </c>
      <c r="S725" s="827">
        <v>0.66666666666666663</v>
      </c>
      <c r="T725" s="826">
        <v>0.5</v>
      </c>
      <c r="U725" s="828">
        <v>0.5</v>
      </c>
    </row>
    <row r="726" spans="1:21" ht="14.45" customHeight="1" x14ac:dyDescent="0.2">
      <c r="A726" s="821">
        <v>7</v>
      </c>
      <c r="B726" s="822" t="s">
        <v>2342</v>
      </c>
      <c r="C726" s="822" t="s">
        <v>2348</v>
      </c>
      <c r="D726" s="823" t="s">
        <v>3942</v>
      </c>
      <c r="E726" s="824" t="s">
        <v>2364</v>
      </c>
      <c r="F726" s="822" t="s">
        <v>2343</v>
      </c>
      <c r="G726" s="822" t="s">
        <v>2589</v>
      </c>
      <c r="H726" s="822" t="s">
        <v>329</v>
      </c>
      <c r="I726" s="822" t="s">
        <v>3477</v>
      </c>
      <c r="J726" s="822" t="s">
        <v>3478</v>
      </c>
      <c r="K726" s="822" t="s">
        <v>3479</v>
      </c>
      <c r="L726" s="825">
        <v>16.77</v>
      </c>
      <c r="M726" s="825">
        <v>50.31</v>
      </c>
      <c r="N726" s="822">
        <v>3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7</v>
      </c>
      <c r="B727" s="822" t="s">
        <v>2342</v>
      </c>
      <c r="C727" s="822" t="s">
        <v>2348</v>
      </c>
      <c r="D727" s="823" t="s">
        <v>3942</v>
      </c>
      <c r="E727" s="824" t="s">
        <v>2364</v>
      </c>
      <c r="F727" s="822" t="s">
        <v>2343</v>
      </c>
      <c r="G727" s="822" t="s">
        <v>3063</v>
      </c>
      <c r="H727" s="822" t="s">
        <v>329</v>
      </c>
      <c r="I727" s="822" t="s">
        <v>3401</v>
      </c>
      <c r="J727" s="822" t="s">
        <v>3402</v>
      </c>
      <c r="K727" s="822" t="s">
        <v>3403</v>
      </c>
      <c r="L727" s="825">
        <v>65.36</v>
      </c>
      <c r="M727" s="825">
        <v>326.8</v>
      </c>
      <c r="N727" s="822">
        <v>5</v>
      </c>
      <c r="O727" s="826">
        <v>2.5</v>
      </c>
      <c r="P727" s="825">
        <v>261.44</v>
      </c>
      <c r="Q727" s="827">
        <v>0.79999999999999993</v>
      </c>
      <c r="R727" s="822">
        <v>4</v>
      </c>
      <c r="S727" s="827">
        <v>0.8</v>
      </c>
      <c r="T727" s="826">
        <v>2</v>
      </c>
      <c r="U727" s="828">
        <v>0.8</v>
      </c>
    </row>
    <row r="728" spans="1:21" ht="14.45" customHeight="1" x14ac:dyDescent="0.2">
      <c r="A728" s="821">
        <v>7</v>
      </c>
      <c r="B728" s="822" t="s">
        <v>2342</v>
      </c>
      <c r="C728" s="822" t="s">
        <v>2348</v>
      </c>
      <c r="D728" s="823" t="s">
        <v>3942</v>
      </c>
      <c r="E728" s="824" t="s">
        <v>2364</v>
      </c>
      <c r="F728" s="822" t="s">
        <v>2343</v>
      </c>
      <c r="G728" s="822" t="s">
        <v>2484</v>
      </c>
      <c r="H728" s="822" t="s">
        <v>329</v>
      </c>
      <c r="I728" s="822" t="s">
        <v>2825</v>
      </c>
      <c r="J728" s="822" t="s">
        <v>2486</v>
      </c>
      <c r="K728" s="822" t="s">
        <v>2826</v>
      </c>
      <c r="L728" s="825">
        <v>775.17</v>
      </c>
      <c r="M728" s="825">
        <v>3875.85</v>
      </c>
      <c r="N728" s="822">
        <v>5</v>
      </c>
      <c r="O728" s="826">
        <v>1</v>
      </c>
      <c r="P728" s="825">
        <v>3875.85</v>
      </c>
      <c r="Q728" s="827">
        <v>1</v>
      </c>
      <c r="R728" s="822">
        <v>5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7</v>
      </c>
      <c r="B729" s="822" t="s">
        <v>2342</v>
      </c>
      <c r="C729" s="822" t="s">
        <v>2348</v>
      </c>
      <c r="D729" s="823" t="s">
        <v>3942</v>
      </c>
      <c r="E729" s="824" t="s">
        <v>2364</v>
      </c>
      <c r="F729" s="822" t="s">
        <v>2343</v>
      </c>
      <c r="G729" s="822" t="s">
        <v>3404</v>
      </c>
      <c r="H729" s="822" t="s">
        <v>329</v>
      </c>
      <c r="I729" s="822" t="s">
        <v>3405</v>
      </c>
      <c r="J729" s="822" t="s">
        <v>3406</v>
      </c>
      <c r="K729" s="822" t="s">
        <v>3407</v>
      </c>
      <c r="L729" s="825">
        <v>0</v>
      </c>
      <c r="M729" s="825">
        <v>0</v>
      </c>
      <c r="N729" s="822">
        <v>3</v>
      </c>
      <c r="O729" s="826">
        <v>0.5</v>
      </c>
      <c r="P729" s="825"/>
      <c r="Q729" s="827"/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7</v>
      </c>
      <c r="B730" s="822" t="s">
        <v>2342</v>
      </c>
      <c r="C730" s="822" t="s">
        <v>2348</v>
      </c>
      <c r="D730" s="823" t="s">
        <v>3942</v>
      </c>
      <c r="E730" s="824" t="s">
        <v>2364</v>
      </c>
      <c r="F730" s="822" t="s">
        <v>2343</v>
      </c>
      <c r="G730" s="822" t="s">
        <v>2681</v>
      </c>
      <c r="H730" s="822" t="s">
        <v>329</v>
      </c>
      <c r="I730" s="822" t="s">
        <v>2682</v>
      </c>
      <c r="J730" s="822" t="s">
        <v>1182</v>
      </c>
      <c r="K730" s="822" t="s">
        <v>1183</v>
      </c>
      <c r="L730" s="825">
        <v>121.92</v>
      </c>
      <c r="M730" s="825">
        <v>731.52</v>
      </c>
      <c r="N730" s="822">
        <v>6</v>
      </c>
      <c r="O730" s="826">
        <v>1.5</v>
      </c>
      <c r="P730" s="825">
        <v>365.76</v>
      </c>
      <c r="Q730" s="827">
        <v>0.5</v>
      </c>
      <c r="R730" s="822">
        <v>3</v>
      </c>
      <c r="S730" s="827">
        <v>0.5</v>
      </c>
      <c r="T730" s="826">
        <v>0.5</v>
      </c>
      <c r="U730" s="828">
        <v>0.33333333333333331</v>
      </c>
    </row>
    <row r="731" spans="1:21" ht="14.45" customHeight="1" x14ac:dyDescent="0.2">
      <c r="A731" s="821">
        <v>7</v>
      </c>
      <c r="B731" s="822" t="s">
        <v>2342</v>
      </c>
      <c r="C731" s="822" t="s">
        <v>2348</v>
      </c>
      <c r="D731" s="823" t="s">
        <v>3942</v>
      </c>
      <c r="E731" s="824" t="s">
        <v>2364</v>
      </c>
      <c r="F731" s="822" t="s">
        <v>2343</v>
      </c>
      <c r="G731" s="822" t="s">
        <v>2681</v>
      </c>
      <c r="H731" s="822" t="s">
        <v>329</v>
      </c>
      <c r="I731" s="822" t="s">
        <v>3408</v>
      </c>
      <c r="J731" s="822" t="s">
        <v>1182</v>
      </c>
      <c r="K731" s="822" t="s">
        <v>1183</v>
      </c>
      <c r="L731" s="825">
        <v>121.92</v>
      </c>
      <c r="M731" s="825">
        <v>365.76</v>
      </c>
      <c r="N731" s="822">
        <v>3</v>
      </c>
      <c r="O731" s="826">
        <v>1</v>
      </c>
      <c r="P731" s="825">
        <v>365.76</v>
      </c>
      <c r="Q731" s="827">
        <v>1</v>
      </c>
      <c r="R731" s="822">
        <v>3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7</v>
      </c>
      <c r="B732" s="822" t="s">
        <v>2342</v>
      </c>
      <c r="C732" s="822" t="s">
        <v>2348</v>
      </c>
      <c r="D732" s="823" t="s">
        <v>3942</v>
      </c>
      <c r="E732" s="824" t="s">
        <v>2364</v>
      </c>
      <c r="F732" s="822" t="s">
        <v>2343</v>
      </c>
      <c r="G732" s="822" t="s">
        <v>3409</v>
      </c>
      <c r="H732" s="822" t="s">
        <v>329</v>
      </c>
      <c r="I732" s="822" t="s">
        <v>3410</v>
      </c>
      <c r="J732" s="822" t="s">
        <v>1210</v>
      </c>
      <c r="K732" s="822" t="s">
        <v>3411</v>
      </c>
      <c r="L732" s="825">
        <v>1933.92</v>
      </c>
      <c r="M732" s="825">
        <v>1933.92</v>
      </c>
      <c r="N732" s="822">
        <v>1</v>
      </c>
      <c r="O732" s="826">
        <v>1</v>
      </c>
      <c r="P732" s="825">
        <v>1933.92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7</v>
      </c>
      <c r="B733" s="822" t="s">
        <v>2342</v>
      </c>
      <c r="C733" s="822" t="s">
        <v>2348</v>
      </c>
      <c r="D733" s="823" t="s">
        <v>3942</v>
      </c>
      <c r="E733" s="824" t="s">
        <v>2364</v>
      </c>
      <c r="F733" s="822" t="s">
        <v>2344</v>
      </c>
      <c r="G733" s="822" t="s">
        <v>2706</v>
      </c>
      <c r="H733" s="822" t="s">
        <v>329</v>
      </c>
      <c r="I733" s="822" t="s">
        <v>2707</v>
      </c>
      <c r="J733" s="822" t="s">
        <v>2708</v>
      </c>
      <c r="K733" s="822"/>
      <c r="L733" s="825">
        <v>0</v>
      </c>
      <c r="M733" s="825">
        <v>0</v>
      </c>
      <c r="N733" s="822">
        <v>2</v>
      </c>
      <c r="O733" s="826">
        <v>2</v>
      </c>
      <c r="P733" s="825">
        <v>0</v>
      </c>
      <c r="Q733" s="827"/>
      <c r="R733" s="822">
        <v>2</v>
      </c>
      <c r="S733" s="827">
        <v>1</v>
      </c>
      <c r="T733" s="826">
        <v>2</v>
      </c>
      <c r="U733" s="828">
        <v>1</v>
      </c>
    </row>
    <row r="734" spans="1:21" ht="14.45" customHeight="1" x14ac:dyDescent="0.2">
      <c r="A734" s="821">
        <v>7</v>
      </c>
      <c r="B734" s="822" t="s">
        <v>2342</v>
      </c>
      <c r="C734" s="822" t="s">
        <v>2348</v>
      </c>
      <c r="D734" s="823" t="s">
        <v>3942</v>
      </c>
      <c r="E734" s="824" t="s">
        <v>2367</v>
      </c>
      <c r="F734" s="822" t="s">
        <v>2343</v>
      </c>
      <c r="G734" s="822" t="s">
        <v>2658</v>
      </c>
      <c r="H734" s="822" t="s">
        <v>329</v>
      </c>
      <c r="I734" s="822" t="s">
        <v>2740</v>
      </c>
      <c r="J734" s="822" t="s">
        <v>2660</v>
      </c>
      <c r="K734" s="822" t="s">
        <v>2661</v>
      </c>
      <c r="L734" s="825">
        <v>87.98</v>
      </c>
      <c r="M734" s="825">
        <v>87.98</v>
      </c>
      <c r="N734" s="822">
        <v>1</v>
      </c>
      <c r="O734" s="826"/>
      <c r="P734" s="825">
        <v>87.98</v>
      </c>
      <c r="Q734" s="827">
        <v>1</v>
      </c>
      <c r="R734" s="822">
        <v>1</v>
      </c>
      <c r="S734" s="827">
        <v>1</v>
      </c>
      <c r="T734" s="826"/>
      <c r="U734" s="828"/>
    </row>
    <row r="735" spans="1:21" ht="14.45" customHeight="1" x14ac:dyDescent="0.2">
      <c r="A735" s="821">
        <v>7</v>
      </c>
      <c r="B735" s="822" t="s">
        <v>2342</v>
      </c>
      <c r="C735" s="822" t="s">
        <v>2348</v>
      </c>
      <c r="D735" s="823" t="s">
        <v>3942</v>
      </c>
      <c r="E735" s="824" t="s">
        <v>2370</v>
      </c>
      <c r="F735" s="822" t="s">
        <v>2343</v>
      </c>
      <c r="G735" s="822" t="s">
        <v>2831</v>
      </c>
      <c r="H735" s="822" t="s">
        <v>329</v>
      </c>
      <c r="I735" s="822" t="s">
        <v>3480</v>
      </c>
      <c r="J735" s="822" t="s">
        <v>2833</v>
      </c>
      <c r="K735" s="822" t="s">
        <v>3481</v>
      </c>
      <c r="L735" s="825">
        <v>0</v>
      </c>
      <c r="M735" s="825">
        <v>0</v>
      </c>
      <c r="N735" s="822">
        <v>1</v>
      </c>
      <c r="O735" s="826">
        <v>0.5</v>
      </c>
      <c r="P735" s="825">
        <v>0</v>
      </c>
      <c r="Q735" s="827"/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7</v>
      </c>
      <c r="B736" s="822" t="s">
        <v>2342</v>
      </c>
      <c r="C736" s="822" t="s">
        <v>2348</v>
      </c>
      <c r="D736" s="823" t="s">
        <v>3942</v>
      </c>
      <c r="E736" s="824" t="s">
        <v>2370</v>
      </c>
      <c r="F736" s="822" t="s">
        <v>2343</v>
      </c>
      <c r="G736" s="822" t="s">
        <v>2769</v>
      </c>
      <c r="H736" s="822" t="s">
        <v>329</v>
      </c>
      <c r="I736" s="822" t="s">
        <v>3482</v>
      </c>
      <c r="J736" s="822" t="s">
        <v>3483</v>
      </c>
      <c r="K736" s="822" t="s">
        <v>2519</v>
      </c>
      <c r="L736" s="825">
        <v>235.78</v>
      </c>
      <c r="M736" s="825">
        <v>471.56</v>
      </c>
      <c r="N736" s="822">
        <v>2</v>
      </c>
      <c r="O736" s="826">
        <v>0.5</v>
      </c>
      <c r="P736" s="825">
        <v>471.56</v>
      </c>
      <c r="Q736" s="827">
        <v>1</v>
      </c>
      <c r="R736" s="822">
        <v>2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7</v>
      </c>
      <c r="B737" s="822" t="s">
        <v>2342</v>
      </c>
      <c r="C737" s="822" t="s">
        <v>2348</v>
      </c>
      <c r="D737" s="823" t="s">
        <v>3942</v>
      </c>
      <c r="E737" s="824" t="s">
        <v>2370</v>
      </c>
      <c r="F737" s="822" t="s">
        <v>2343</v>
      </c>
      <c r="G737" s="822" t="s">
        <v>3073</v>
      </c>
      <c r="H737" s="822" t="s">
        <v>329</v>
      </c>
      <c r="I737" s="822" t="s">
        <v>3484</v>
      </c>
      <c r="J737" s="822" t="s">
        <v>3485</v>
      </c>
      <c r="K737" s="822" t="s">
        <v>2966</v>
      </c>
      <c r="L737" s="825">
        <v>97.96</v>
      </c>
      <c r="M737" s="825">
        <v>195.92</v>
      </c>
      <c r="N737" s="822">
        <v>2</v>
      </c>
      <c r="O737" s="826">
        <v>1</v>
      </c>
      <c r="P737" s="825">
        <v>195.92</v>
      </c>
      <c r="Q737" s="827">
        <v>1</v>
      </c>
      <c r="R737" s="822">
        <v>2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7</v>
      </c>
      <c r="B738" s="822" t="s">
        <v>2342</v>
      </c>
      <c r="C738" s="822" t="s">
        <v>2348</v>
      </c>
      <c r="D738" s="823" t="s">
        <v>3942</v>
      </c>
      <c r="E738" s="824" t="s">
        <v>2370</v>
      </c>
      <c r="F738" s="822" t="s">
        <v>2343</v>
      </c>
      <c r="G738" s="822" t="s">
        <v>2718</v>
      </c>
      <c r="H738" s="822" t="s">
        <v>329</v>
      </c>
      <c r="I738" s="822" t="s">
        <v>3486</v>
      </c>
      <c r="J738" s="822" t="s">
        <v>3487</v>
      </c>
      <c r="K738" s="822" t="s">
        <v>3488</v>
      </c>
      <c r="L738" s="825">
        <v>23.49</v>
      </c>
      <c r="M738" s="825">
        <v>46.98</v>
      </c>
      <c r="N738" s="822">
        <v>2</v>
      </c>
      <c r="O738" s="826">
        <v>0.5</v>
      </c>
      <c r="P738" s="825">
        <v>46.98</v>
      </c>
      <c r="Q738" s="827">
        <v>1</v>
      </c>
      <c r="R738" s="822">
        <v>2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7</v>
      </c>
      <c r="B739" s="822" t="s">
        <v>2342</v>
      </c>
      <c r="C739" s="822" t="s">
        <v>2348</v>
      </c>
      <c r="D739" s="823" t="s">
        <v>3942</v>
      </c>
      <c r="E739" s="824" t="s">
        <v>2370</v>
      </c>
      <c r="F739" s="822" t="s">
        <v>2343</v>
      </c>
      <c r="G739" s="822" t="s">
        <v>2597</v>
      </c>
      <c r="H739" s="822" t="s">
        <v>329</v>
      </c>
      <c r="I739" s="822" t="s">
        <v>3489</v>
      </c>
      <c r="J739" s="822" t="s">
        <v>892</v>
      </c>
      <c r="K739" s="822" t="s">
        <v>3490</v>
      </c>
      <c r="L739" s="825">
        <v>273.33</v>
      </c>
      <c r="M739" s="825">
        <v>273.33</v>
      </c>
      <c r="N739" s="822">
        <v>1</v>
      </c>
      <c r="O739" s="826">
        <v>0.5</v>
      </c>
      <c r="P739" s="825">
        <v>273.33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7</v>
      </c>
      <c r="B740" s="822" t="s">
        <v>2342</v>
      </c>
      <c r="C740" s="822" t="s">
        <v>2348</v>
      </c>
      <c r="D740" s="823" t="s">
        <v>3942</v>
      </c>
      <c r="E740" s="824" t="s">
        <v>2370</v>
      </c>
      <c r="F740" s="822" t="s">
        <v>2343</v>
      </c>
      <c r="G740" s="822" t="s">
        <v>2629</v>
      </c>
      <c r="H740" s="822" t="s">
        <v>329</v>
      </c>
      <c r="I740" s="822" t="s">
        <v>3491</v>
      </c>
      <c r="J740" s="822" t="s">
        <v>3492</v>
      </c>
      <c r="K740" s="822" t="s">
        <v>3493</v>
      </c>
      <c r="L740" s="825">
        <v>0</v>
      </c>
      <c r="M740" s="825">
        <v>0</v>
      </c>
      <c r="N740" s="822">
        <v>2</v>
      </c>
      <c r="O740" s="826">
        <v>2</v>
      </c>
      <c r="P740" s="825">
        <v>0</v>
      </c>
      <c r="Q740" s="827"/>
      <c r="R740" s="822">
        <v>2</v>
      </c>
      <c r="S740" s="827">
        <v>1</v>
      </c>
      <c r="T740" s="826">
        <v>2</v>
      </c>
      <c r="U740" s="828">
        <v>1</v>
      </c>
    </row>
    <row r="741" spans="1:21" ht="14.45" customHeight="1" x14ac:dyDescent="0.2">
      <c r="A741" s="821">
        <v>7</v>
      </c>
      <c r="B741" s="822" t="s">
        <v>2342</v>
      </c>
      <c r="C741" s="822" t="s">
        <v>2348</v>
      </c>
      <c r="D741" s="823" t="s">
        <v>3942</v>
      </c>
      <c r="E741" s="824" t="s">
        <v>2370</v>
      </c>
      <c r="F741" s="822" t="s">
        <v>2343</v>
      </c>
      <c r="G741" s="822" t="s">
        <v>2516</v>
      </c>
      <c r="H741" s="822" t="s">
        <v>329</v>
      </c>
      <c r="I741" s="822" t="s">
        <v>2517</v>
      </c>
      <c r="J741" s="822" t="s">
        <v>2518</v>
      </c>
      <c r="K741" s="822" t="s">
        <v>2519</v>
      </c>
      <c r="L741" s="825">
        <v>78.48</v>
      </c>
      <c r="M741" s="825">
        <v>313.92</v>
      </c>
      <c r="N741" s="822">
        <v>4</v>
      </c>
      <c r="O741" s="826">
        <v>1.5</v>
      </c>
      <c r="P741" s="825">
        <v>313.92</v>
      </c>
      <c r="Q741" s="827">
        <v>1</v>
      </c>
      <c r="R741" s="822">
        <v>4</v>
      </c>
      <c r="S741" s="827">
        <v>1</v>
      </c>
      <c r="T741" s="826">
        <v>1.5</v>
      </c>
      <c r="U741" s="828">
        <v>1</v>
      </c>
    </row>
    <row r="742" spans="1:21" ht="14.45" customHeight="1" x14ac:dyDescent="0.2">
      <c r="A742" s="821">
        <v>7</v>
      </c>
      <c r="B742" s="822" t="s">
        <v>2342</v>
      </c>
      <c r="C742" s="822" t="s">
        <v>2348</v>
      </c>
      <c r="D742" s="823" t="s">
        <v>3942</v>
      </c>
      <c r="E742" s="824" t="s">
        <v>2370</v>
      </c>
      <c r="F742" s="822" t="s">
        <v>2343</v>
      </c>
      <c r="G742" s="822" t="s">
        <v>3494</v>
      </c>
      <c r="H742" s="822" t="s">
        <v>329</v>
      </c>
      <c r="I742" s="822" t="s">
        <v>3495</v>
      </c>
      <c r="J742" s="822" t="s">
        <v>3496</v>
      </c>
      <c r="K742" s="822" t="s">
        <v>3497</v>
      </c>
      <c r="L742" s="825">
        <v>0</v>
      </c>
      <c r="M742" s="825">
        <v>0</v>
      </c>
      <c r="N742" s="822">
        <v>7</v>
      </c>
      <c r="O742" s="826">
        <v>3</v>
      </c>
      <c r="P742" s="825">
        <v>0</v>
      </c>
      <c r="Q742" s="827"/>
      <c r="R742" s="822">
        <v>7</v>
      </c>
      <c r="S742" s="827">
        <v>1</v>
      </c>
      <c r="T742" s="826">
        <v>3</v>
      </c>
      <c r="U742" s="828">
        <v>1</v>
      </c>
    </row>
    <row r="743" spans="1:21" ht="14.45" customHeight="1" x14ac:dyDescent="0.2">
      <c r="A743" s="821">
        <v>7</v>
      </c>
      <c r="B743" s="822" t="s">
        <v>2342</v>
      </c>
      <c r="C743" s="822" t="s">
        <v>2348</v>
      </c>
      <c r="D743" s="823" t="s">
        <v>3942</v>
      </c>
      <c r="E743" s="824" t="s">
        <v>2370</v>
      </c>
      <c r="F743" s="822" t="s">
        <v>2343</v>
      </c>
      <c r="G743" s="822" t="s">
        <v>3498</v>
      </c>
      <c r="H743" s="822" t="s">
        <v>329</v>
      </c>
      <c r="I743" s="822" t="s">
        <v>3499</v>
      </c>
      <c r="J743" s="822" t="s">
        <v>3500</v>
      </c>
      <c r="K743" s="822" t="s">
        <v>3501</v>
      </c>
      <c r="L743" s="825">
        <v>240.02</v>
      </c>
      <c r="M743" s="825">
        <v>1200.1000000000001</v>
      </c>
      <c r="N743" s="822">
        <v>5</v>
      </c>
      <c r="O743" s="826">
        <v>3</v>
      </c>
      <c r="P743" s="825">
        <v>1200.1000000000001</v>
      </c>
      <c r="Q743" s="827">
        <v>1</v>
      </c>
      <c r="R743" s="822">
        <v>5</v>
      </c>
      <c r="S743" s="827">
        <v>1</v>
      </c>
      <c r="T743" s="826">
        <v>3</v>
      </c>
      <c r="U743" s="828">
        <v>1</v>
      </c>
    </row>
    <row r="744" spans="1:21" ht="14.45" customHeight="1" x14ac:dyDescent="0.2">
      <c r="A744" s="821">
        <v>7</v>
      </c>
      <c r="B744" s="822" t="s">
        <v>2342</v>
      </c>
      <c r="C744" s="822" t="s">
        <v>2348</v>
      </c>
      <c r="D744" s="823" t="s">
        <v>3942</v>
      </c>
      <c r="E744" s="824" t="s">
        <v>2370</v>
      </c>
      <c r="F744" s="822" t="s">
        <v>2343</v>
      </c>
      <c r="G744" s="822" t="s">
        <v>2458</v>
      </c>
      <c r="H744" s="822" t="s">
        <v>329</v>
      </c>
      <c r="I744" s="822" t="s">
        <v>2459</v>
      </c>
      <c r="J744" s="822" t="s">
        <v>2460</v>
      </c>
      <c r="K744" s="822" t="s">
        <v>2461</v>
      </c>
      <c r="L744" s="825">
        <v>176.32</v>
      </c>
      <c r="M744" s="825">
        <v>176.32</v>
      </c>
      <c r="N744" s="822">
        <v>1</v>
      </c>
      <c r="O744" s="826">
        <v>0.5</v>
      </c>
      <c r="P744" s="825">
        <v>176.32</v>
      </c>
      <c r="Q744" s="827">
        <v>1</v>
      </c>
      <c r="R744" s="822">
        <v>1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7</v>
      </c>
      <c r="B745" s="822" t="s">
        <v>2342</v>
      </c>
      <c r="C745" s="822" t="s">
        <v>2348</v>
      </c>
      <c r="D745" s="823" t="s">
        <v>3942</v>
      </c>
      <c r="E745" s="824" t="s">
        <v>2370</v>
      </c>
      <c r="F745" s="822" t="s">
        <v>2343</v>
      </c>
      <c r="G745" s="822" t="s">
        <v>3502</v>
      </c>
      <c r="H745" s="822" t="s">
        <v>656</v>
      </c>
      <c r="I745" s="822" t="s">
        <v>3503</v>
      </c>
      <c r="J745" s="822" t="s">
        <v>3504</v>
      </c>
      <c r="K745" s="822" t="s">
        <v>3505</v>
      </c>
      <c r="L745" s="825">
        <v>86.43</v>
      </c>
      <c r="M745" s="825">
        <v>86.43</v>
      </c>
      <c r="N745" s="822">
        <v>1</v>
      </c>
      <c r="O745" s="826">
        <v>1</v>
      </c>
      <c r="P745" s="825">
        <v>86.43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7</v>
      </c>
      <c r="B746" s="822" t="s">
        <v>2342</v>
      </c>
      <c r="C746" s="822" t="s">
        <v>2348</v>
      </c>
      <c r="D746" s="823" t="s">
        <v>3942</v>
      </c>
      <c r="E746" s="824" t="s">
        <v>2370</v>
      </c>
      <c r="F746" s="822" t="s">
        <v>2343</v>
      </c>
      <c r="G746" s="822" t="s">
        <v>2534</v>
      </c>
      <c r="H746" s="822" t="s">
        <v>656</v>
      </c>
      <c r="I746" s="822" t="s">
        <v>2013</v>
      </c>
      <c r="J746" s="822" t="s">
        <v>1298</v>
      </c>
      <c r="K746" s="822" t="s">
        <v>2014</v>
      </c>
      <c r="L746" s="825">
        <v>103.4</v>
      </c>
      <c r="M746" s="825">
        <v>103.4</v>
      </c>
      <c r="N746" s="822">
        <v>1</v>
      </c>
      <c r="O746" s="826">
        <v>1</v>
      </c>
      <c r="P746" s="825">
        <v>103.4</v>
      </c>
      <c r="Q746" s="827">
        <v>1</v>
      </c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7</v>
      </c>
      <c r="B747" s="822" t="s">
        <v>2342</v>
      </c>
      <c r="C747" s="822" t="s">
        <v>2348</v>
      </c>
      <c r="D747" s="823" t="s">
        <v>3942</v>
      </c>
      <c r="E747" s="824" t="s">
        <v>2370</v>
      </c>
      <c r="F747" s="822" t="s">
        <v>2343</v>
      </c>
      <c r="G747" s="822" t="s">
        <v>3506</v>
      </c>
      <c r="H747" s="822" t="s">
        <v>329</v>
      </c>
      <c r="I747" s="822" t="s">
        <v>3507</v>
      </c>
      <c r="J747" s="822" t="s">
        <v>3508</v>
      </c>
      <c r="K747" s="822" t="s">
        <v>3509</v>
      </c>
      <c r="L747" s="825">
        <v>0</v>
      </c>
      <c r="M747" s="825">
        <v>0</v>
      </c>
      <c r="N747" s="822">
        <v>1</v>
      </c>
      <c r="O747" s="826">
        <v>0.5</v>
      </c>
      <c r="P747" s="825">
        <v>0</v>
      </c>
      <c r="Q747" s="827"/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7</v>
      </c>
      <c r="B748" s="822" t="s">
        <v>2342</v>
      </c>
      <c r="C748" s="822" t="s">
        <v>2348</v>
      </c>
      <c r="D748" s="823" t="s">
        <v>3942</v>
      </c>
      <c r="E748" s="824" t="s">
        <v>2370</v>
      </c>
      <c r="F748" s="822" t="s">
        <v>2343</v>
      </c>
      <c r="G748" s="822" t="s">
        <v>2579</v>
      </c>
      <c r="H748" s="822" t="s">
        <v>656</v>
      </c>
      <c r="I748" s="822" t="s">
        <v>2580</v>
      </c>
      <c r="J748" s="822" t="s">
        <v>659</v>
      </c>
      <c r="K748" s="822" t="s">
        <v>2581</v>
      </c>
      <c r="L748" s="825">
        <v>0</v>
      </c>
      <c r="M748" s="825">
        <v>0</v>
      </c>
      <c r="N748" s="822">
        <v>2</v>
      </c>
      <c r="O748" s="826">
        <v>0.5</v>
      </c>
      <c r="P748" s="825">
        <v>0</v>
      </c>
      <c r="Q748" s="827"/>
      <c r="R748" s="822">
        <v>2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7</v>
      </c>
      <c r="B749" s="822" t="s">
        <v>2342</v>
      </c>
      <c r="C749" s="822" t="s">
        <v>2348</v>
      </c>
      <c r="D749" s="823" t="s">
        <v>3942</v>
      </c>
      <c r="E749" s="824" t="s">
        <v>2370</v>
      </c>
      <c r="F749" s="822" t="s">
        <v>2343</v>
      </c>
      <c r="G749" s="822" t="s">
        <v>2796</v>
      </c>
      <c r="H749" s="822" t="s">
        <v>329</v>
      </c>
      <c r="I749" s="822" t="s">
        <v>2797</v>
      </c>
      <c r="J749" s="822" t="s">
        <v>800</v>
      </c>
      <c r="K749" s="822" t="s">
        <v>801</v>
      </c>
      <c r="L749" s="825">
        <v>59.56</v>
      </c>
      <c r="M749" s="825">
        <v>119.12</v>
      </c>
      <c r="N749" s="822">
        <v>2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7</v>
      </c>
      <c r="B750" s="822" t="s">
        <v>2342</v>
      </c>
      <c r="C750" s="822" t="s">
        <v>2348</v>
      </c>
      <c r="D750" s="823" t="s">
        <v>3942</v>
      </c>
      <c r="E750" s="824" t="s">
        <v>2372</v>
      </c>
      <c r="F750" s="822" t="s">
        <v>2343</v>
      </c>
      <c r="G750" s="822" t="s">
        <v>2438</v>
      </c>
      <c r="H750" s="822" t="s">
        <v>329</v>
      </c>
      <c r="I750" s="822" t="s">
        <v>3510</v>
      </c>
      <c r="J750" s="822" t="s">
        <v>3072</v>
      </c>
      <c r="K750" s="822" t="s">
        <v>2684</v>
      </c>
      <c r="L750" s="825">
        <v>1011.73</v>
      </c>
      <c r="M750" s="825">
        <v>5058.6499999999996</v>
      </c>
      <c r="N750" s="822">
        <v>5</v>
      </c>
      <c r="O750" s="826"/>
      <c r="P750" s="825"/>
      <c r="Q750" s="827">
        <v>0</v>
      </c>
      <c r="R750" s="822"/>
      <c r="S750" s="827">
        <v>0</v>
      </c>
      <c r="T750" s="826"/>
      <c r="U750" s="828"/>
    </row>
    <row r="751" spans="1:21" ht="14.45" customHeight="1" x14ac:dyDescent="0.2">
      <c r="A751" s="821">
        <v>7</v>
      </c>
      <c r="B751" s="822" t="s">
        <v>2342</v>
      </c>
      <c r="C751" s="822" t="s">
        <v>2348</v>
      </c>
      <c r="D751" s="823" t="s">
        <v>3942</v>
      </c>
      <c r="E751" s="824" t="s">
        <v>2372</v>
      </c>
      <c r="F751" s="822" t="s">
        <v>2343</v>
      </c>
      <c r="G751" s="822" t="s">
        <v>2595</v>
      </c>
      <c r="H751" s="822" t="s">
        <v>329</v>
      </c>
      <c r="I751" s="822" t="s">
        <v>3273</v>
      </c>
      <c r="J751" s="822" t="s">
        <v>857</v>
      </c>
      <c r="K751" s="822" t="s">
        <v>803</v>
      </c>
      <c r="L751" s="825">
        <v>65.989999999999995</v>
      </c>
      <c r="M751" s="825">
        <v>197.96999999999997</v>
      </c>
      <c r="N751" s="822">
        <v>3</v>
      </c>
      <c r="O751" s="826">
        <v>0.5</v>
      </c>
      <c r="P751" s="825">
        <v>197.96999999999997</v>
      </c>
      <c r="Q751" s="827">
        <v>1</v>
      </c>
      <c r="R751" s="822">
        <v>3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7</v>
      </c>
      <c r="B752" s="822" t="s">
        <v>2342</v>
      </c>
      <c r="C752" s="822" t="s">
        <v>2348</v>
      </c>
      <c r="D752" s="823" t="s">
        <v>3942</v>
      </c>
      <c r="E752" s="824" t="s">
        <v>2372</v>
      </c>
      <c r="F752" s="822" t="s">
        <v>2343</v>
      </c>
      <c r="G752" s="822" t="s">
        <v>2446</v>
      </c>
      <c r="H752" s="822" t="s">
        <v>329</v>
      </c>
      <c r="I752" s="822" t="s">
        <v>3274</v>
      </c>
      <c r="J752" s="822" t="s">
        <v>2448</v>
      </c>
      <c r="K752" s="822" t="s">
        <v>3275</v>
      </c>
      <c r="L752" s="825">
        <v>150.26</v>
      </c>
      <c r="M752" s="825">
        <v>150.26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7</v>
      </c>
      <c r="B753" s="822" t="s">
        <v>2342</v>
      </c>
      <c r="C753" s="822" t="s">
        <v>2348</v>
      </c>
      <c r="D753" s="823" t="s">
        <v>3942</v>
      </c>
      <c r="E753" s="824" t="s">
        <v>2372</v>
      </c>
      <c r="F753" s="822" t="s">
        <v>2343</v>
      </c>
      <c r="G753" s="822" t="s">
        <v>2552</v>
      </c>
      <c r="H753" s="822" t="s">
        <v>329</v>
      </c>
      <c r="I753" s="822" t="s">
        <v>2600</v>
      </c>
      <c r="J753" s="822" t="s">
        <v>1317</v>
      </c>
      <c r="K753" s="822" t="s">
        <v>2601</v>
      </c>
      <c r="L753" s="825">
        <v>29.13</v>
      </c>
      <c r="M753" s="825">
        <v>87.39</v>
      </c>
      <c r="N753" s="822">
        <v>3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7</v>
      </c>
      <c r="B754" s="822" t="s">
        <v>2342</v>
      </c>
      <c r="C754" s="822" t="s">
        <v>2348</v>
      </c>
      <c r="D754" s="823" t="s">
        <v>3942</v>
      </c>
      <c r="E754" s="824" t="s">
        <v>2372</v>
      </c>
      <c r="F754" s="822" t="s">
        <v>2343</v>
      </c>
      <c r="G754" s="822" t="s">
        <v>2552</v>
      </c>
      <c r="H754" s="822" t="s">
        <v>329</v>
      </c>
      <c r="I754" s="822" t="s">
        <v>2553</v>
      </c>
      <c r="J754" s="822" t="s">
        <v>1317</v>
      </c>
      <c r="K754" s="822" t="s">
        <v>2554</v>
      </c>
      <c r="L754" s="825">
        <v>80.319999999999993</v>
      </c>
      <c r="M754" s="825">
        <v>401.59999999999997</v>
      </c>
      <c r="N754" s="822">
        <v>5</v>
      </c>
      <c r="O754" s="826">
        <v>1.5</v>
      </c>
      <c r="P754" s="825">
        <v>240.95999999999998</v>
      </c>
      <c r="Q754" s="827">
        <v>0.6</v>
      </c>
      <c r="R754" s="822">
        <v>3</v>
      </c>
      <c r="S754" s="827">
        <v>0.6</v>
      </c>
      <c r="T754" s="826">
        <v>1</v>
      </c>
      <c r="U754" s="828">
        <v>0.66666666666666663</v>
      </c>
    </row>
    <row r="755" spans="1:21" ht="14.45" customHeight="1" x14ac:dyDescent="0.2">
      <c r="A755" s="821">
        <v>7</v>
      </c>
      <c r="B755" s="822" t="s">
        <v>2342</v>
      </c>
      <c r="C755" s="822" t="s">
        <v>2348</v>
      </c>
      <c r="D755" s="823" t="s">
        <v>3942</v>
      </c>
      <c r="E755" s="824" t="s">
        <v>2372</v>
      </c>
      <c r="F755" s="822" t="s">
        <v>2343</v>
      </c>
      <c r="G755" s="822" t="s">
        <v>2454</v>
      </c>
      <c r="H755" s="822" t="s">
        <v>656</v>
      </c>
      <c r="I755" s="822" t="s">
        <v>2563</v>
      </c>
      <c r="J755" s="822" t="s">
        <v>2195</v>
      </c>
      <c r="K755" s="822" t="s">
        <v>2564</v>
      </c>
      <c r="L755" s="825">
        <v>650.4</v>
      </c>
      <c r="M755" s="825">
        <v>1951.1999999999998</v>
      </c>
      <c r="N755" s="822">
        <v>3</v>
      </c>
      <c r="O755" s="826"/>
      <c r="P755" s="825">
        <v>1951.1999999999998</v>
      </c>
      <c r="Q755" s="827">
        <v>1</v>
      </c>
      <c r="R755" s="822">
        <v>3</v>
      </c>
      <c r="S755" s="827">
        <v>1</v>
      </c>
      <c r="T755" s="826"/>
      <c r="U755" s="828"/>
    </row>
    <row r="756" spans="1:21" ht="14.45" customHeight="1" x14ac:dyDescent="0.2">
      <c r="A756" s="821">
        <v>7</v>
      </c>
      <c r="B756" s="822" t="s">
        <v>2342</v>
      </c>
      <c r="C756" s="822" t="s">
        <v>2348</v>
      </c>
      <c r="D756" s="823" t="s">
        <v>3942</v>
      </c>
      <c r="E756" s="824" t="s">
        <v>2372</v>
      </c>
      <c r="F756" s="822" t="s">
        <v>2343</v>
      </c>
      <c r="G756" s="822" t="s">
        <v>2454</v>
      </c>
      <c r="H756" s="822" t="s">
        <v>656</v>
      </c>
      <c r="I756" s="822" t="s">
        <v>2503</v>
      </c>
      <c r="J756" s="822" t="s">
        <v>2456</v>
      </c>
      <c r="K756" s="822" t="s">
        <v>2504</v>
      </c>
      <c r="L756" s="825">
        <v>650.4</v>
      </c>
      <c r="M756" s="825">
        <v>7804.7999999999993</v>
      </c>
      <c r="N756" s="822">
        <v>12</v>
      </c>
      <c r="O756" s="826">
        <v>1</v>
      </c>
      <c r="P756" s="825">
        <v>7804.7999999999993</v>
      </c>
      <c r="Q756" s="827">
        <v>1</v>
      </c>
      <c r="R756" s="822">
        <v>12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7</v>
      </c>
      <c r="B757" s="822" t="s">
        <v>2342</v>
      </c>
      <c r="C757" s="822" t="s">
        <v>2348</v>
      </c>
      <c r="D757" s="823" t="s">
        <v>3942</v>
      </c>
      <c r="E757" s="824" t="s">
        <v>2372</v>
      </c>
      <c r="F757" s="822" t="s">
        <v>2343</v>
      </c>
      <c r="G757" s="822" t="s">
        <v>2602</v>
      </c>
      <c r="H757" s="822" t="s">
        <v>656</v>
      </c>
      <c r="I757" s="822" t="s">
        <v>3288</v>
      </c>
      <c r="J757" s="822" t="s">
        <v>2217</v>
      </c>
      <c r="K757" s="822" t="s">
        <v>3289</v>
      </c>
      <c r="L757" s="825">
        <v>169.73</v>
      </c>
      <c r="M757" s="825">
        <v>1018.3799999999999</v>
      </c>
      <c r="N757" s="822">
        <v>6</v>
      </c>
      <c r="O757" s="826">
        <v>0.5</v>
      </c>
      <c r="P757" s="825">
        <v>1018.3799999999999</v>
      </c>
      <c r="Q757" s="827">
        <v>1</v>
      </c>
      <c r="R757" s="822">
        <v>6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7</v>
      </c>
      <c r="B758" s="822" t="s">
        <v>2342</v>
      </c>
      <c r="C758" s="822" t="s">
        <v>2348</v>
      </c>
      <c r="D758" s="823" t="s">
        <v>3942</v>
      </c>
      <c r="E758" s="824" t="s">
        <v>2372</v>
      </c>
      <c r="F758" s="822" t="s">
        <v>2343</v>
      </c>
      <c r="G758" s="822" t="s">
        <v>2602</v>
      </c>
      <c r="H758" s="822" t="s">
        <v>656</v>
      </c>
      <c r="I758" s="822" t="s">
        <v>2603</v>
      </c>
      <c r="J758" s="822" t="s">
        <v>2217</v>
      </c>
      <c r="K758" s="822" t="s">
        <v>2604</v>
      </c>
      <c r="L758" s="825">
        <v>339.47</v>
      </c>
      <c r="M758" s="825">
        <v>678.94</v>
      </c>
      <c r="N758" s="822">
        <v>2</v>
      </c>
      <c r="O758" s="826"/>
      <c r="P758" s="825">
        <v>678.94</v>
      </c>
      <c r="Q758" s="827">
        <v>1</v>
      </c>
      <c r="R758" s="822">
        <v>2</v>
      </c>
      <c r="S758" s="827">
        <v>1</v>
      </c>
      <c r="T758" s="826"/>
      <c r="U758" s="828"/>
    </row>
    <row r="759" spans="1:21" ht="14.45" customHeight="1" x14ac:dyDescent="0.2">
      <c r="A759" s="821">
        <v>7</v>
      </c>
      <c r="B759" s="822" t="s">
        <v>2342</v>
      </c>
      <c r="C759" s="822" t="s">
        <v>2348</v>
      </c>
      <c r="D759" s="823" t="s">
        <v>3942</v>
      </c>
      <c r="E759" s="824" t="s">
        <v>2372</v>
      </c>
      <c r="F759" s="822" t="s">
        <v>2343</v>
      </c>
      <c r="G759" s="822" t="s">
        <v>2565</v>
      </c>
      <c r="H759" s="822" t="s">
        <v>329</v>
      </c>
      <c r="I759" s="822" t="s">
        <v>3311</v>
      </c>
      <c r="J759" s="822" t="s">
        <v>1331</v>
      </c>
      <c r="K759" s="822" t="s">
        <v>2801</v>
      </c>
      <c r="L759" s="825">
        <v>38.590000000000003</v>
      </c>
      <c r="M759" s="825">
        <v>115.77000000000001</v>
      </c>
      <c r="N759" s="822">
        <v>3</v>
      </c>
      <c r="O759" s="826">
        <v>1</v>
      </c>
      <c r="P759" s="825">
        <v>115.77000000000001</v>
      </c>
      <c r="Q759" s="827">
        <v>1</v>
      </c>
      <c r="R759" s="822">
        <v>3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7</v>
      </c>
      <c r="B760" s="822" t="s">
        <v>2342</v>
      </c>
      <c r="C760" s="822" t="s">
        <v>2348</v>
      </c>
      <c r="D760" s="823" t="s">
        <v>3942</v>
      </c>
      <c r="E760" s="824" t="s">
        <v>2372</v>
      </c>
      <c r="F760" s="822" t="s">
        <v>2343</v>
      </c>
      <c r="G760" s="822" t="s">
        <v>2612</v>
      </c>
      <c r="H760" s="822" t="s">
        <v>656</v>
      </c>
      <c r="I760" s="822" t="s">
        <v>2613</v>
      </c>
      <c r="J760" s="822" t="s">
        <v>2614</v>
      </c>
      <c r="K760" s="822" t="s">
        <v>2615</v>
      </c>
      <c r="L760" s="825">
        <v>70.48</v>
      </c>
      <c r="M760" s="825">
        <v>140.96</v>
      </c>
      <c r="N760" s="822">
        <v>2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7</v>
      </c>
      <c r="B761" s="822" t="s">
        <v>2342</v>
      </c>
      <c r="C761" s="822" t="s">
        <v>2348</v>
      </c>
      <c r="D761" s="823" t="s">
        <v>3942</v>
      </c>
      <c r="E761" s="824" t="s">
        <v>2372</v>
      </c>
      <c r="F761" s="822" t="s">
        <v>2343</v>
      </c>
      <c r="G761" s="822" t="s">
        <v>2466</v>
      </c>
      <c r="H761" s="822" t="s">
        <v>329</v>
      </c>
      <c r="I761" s="822" t="s">
        <v>2470</v>
      </c>
      <c r="J761" s="822" t="s">
        <v>2468</v>
      </c>
      <c r="K761" s="822" t="s">
        <v>2471</v>
      </c>
      <c r="L761" s="825">
        <v>355.79</v>
      </c>
      <c r="M761" s="825">
        <v>711.58</v>
      </c>
      <c r="N761" s="822">
        <v>2</v>
      </c>
      <c r="O761" s="826"/>
      <c r="P761" s="825"/>
      <c r="Q761" s="827">
        <v>0</v>
      </c>
      <c r="R761" s="822"/>
      <c r="S761" s="827">
        <v>0</v>
      </c>
      <c r="T761" s="826"/>
      <c r="U761" s="828"/>
    </row>
    <row r="762" spans="1:21" ht="14.45" customHeight="1" x14ac:dyDescent="0.2">
      <c r="A762" s="821">
        <v>7</v>
      </c>
      <c r="B762" s="822" t="s">
        <v>2342</v>
      </c>
      <c r="C762" s="822" t="s">
        <v>2348</v>
      </c>
      <c r="D762" s="823" t="s">
        <v>3942</v>
      </c>
      <c r="E762" s="824" t="s">
        <v>2372</v>
      </c>
      <c r="F762" s="822" t="s">
        <v>2343</v>
      </c>
      <c r="G762" s="822" t="s">
        <v>2466</v>
      </c>
      <c r="H762" s="822" t="s">
        <v>329</v>
      </c>
      <c r="I762" s="822" t="s">
        <v>2530</v>
      </c>
      <c r="J762" s="822" t="s">
        <v>2468</v>
      </c>
      <c r="K762" s="822" t="s">
        <v>2531</v>
      </c>
      <c r="L762" s="825">
        <v>1019.46</v>
      </c>
      <c r="M762" s="825">
        <v>3058.38</v>
      </c>
      <c r="N762" s="822">
        <v>3</v>
      </c>
      <c r="O762" s="826"/>
      <c r="P762" s="825">
        <v>3058.38</v>
      </c>
      <c r="Q762" s="827">
        <v>1</v>
      </c>
      <c r="R762" s="822">
        <v>3</v>
      </c>
      <c r="S762" s="827">
        <v>1</v>
      </c>
      <c r="T762" s="826"/>
      <c r="U762" s="828"/>
    </row>
    <row r="763" spans="1:21" ht="14.45" customHeight="1" x14ac:dyDescent="0.2">
      <c r="A763" s="821">
        <v>7</v>
      </c>
      <c r="B763" s="822" t="s">
        <v>2342</v>
      </c>
      <c r="C763" s="822" t="s">
        <v>2348</v>
      </c>
      <c r="D763" s="823" t="s">
        <v>3942</v>
      </c>
      <c r="E763" s="824" t="s">
        <v>2372</v>
      </c>
      <c r="F763" s="822" t="s">
        <v>2343</v>
      </c>
      <c r="G763" s="822" t="s">
        <v>2575</v>
      </c>
      <c r="H763" s="822" t="s">
        <v>656</v>
      </c>
      <c r="I763" s="822" t="s">
        <v>3341</v>
      </c>
      <c r="J763" s="822" t="s">
        <v>2577</v>
      </c>
      <c r="K763" s="822" t="s">
        <v>3338</v>
      </c>
      <c r="L763" s="825">
        <v>677.17</v>
      </c>
      <c r="M763" s="825">
        <v>2031.5099999999998</v>
      </c>
      <c r="N763" s="822">
        <v>3</v>
      </c>
      <c r="O763" s="826">
        <v>1</v>
      </c>
      <c r="P763" s="825">
        <v>2031.5099999999998</v>
      </c>
      <c r="Q763" s="827">
        <v>1</v>
      </c>
      <c r="R763" s="822">
        <v>3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7</v>
      </c>
      <c r="B764" s="822" t="s">
        <v>2342</v>
      </c>
      <c r="C764" s="822" t="s">
        <v>2348</v>
      </c>
      <c r="D764" s="823" t="s">
        <v>3942</v>
      </c>
      <c r="E764" s="824" t="s">
        <v>2372</v>
      </c>
      <c r="F764" s="822" t="s">
        <v>2343</v>
      </c>
      <c r="G764" s="822" t="s">
        <v>2575</v>
      </c>
      <c r="H764" s="822" t="s">
        <v>329</v>
      </c>
      <c r="I764" s="822" t="s">
        <v>3352</v>
      </c>
      <c r="J764" s="822" t="s">
        <v>3350</v>
      </c>
      <c r="K764" s="822" t="s">
        <v>3348</v>
      </c>
      <c r="L764" s="825">
        <v>338.58</v>
      </c>
      <c r="M764" s="825">
        <v>677.16</v>
      </c>
      <c r="N764" s="822">
        <v>2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7</v>
      </c>
      <c r="B765" s="822" t="s">
        <v>2342</v>
      </c>
      <c r="C765" s="822" t="s">
        <v>2348</v>
      </c>
      <c r="D765" s="823" t="s">
        <v>3942</v>
      </c>
      <c r="E765" s="824" t="s">
        <v>2372</v>
      </c>
      <c r="F765" s="822" t="s">
        <v>2343</v>
      </c>
      <c r="G765" s="822" t="s">
        <v>2579</v>
      </c>
      <c r="H765" s="822" t="s">
        <v>656</v>
      </c>
      <c r="I765" s="822" t="s">
        <v>2580</v>
      </c>
      <c r="J765" s="822" t="s">
        <v>659</v>
      </c>
      <c r="K765" s="822" t="s">
        <v>2581</v>
      </c>
      <c r="L765" s="825">
        <v>0</v>
      </c>
      <c r="M765" s="825">
        <v>0</v>
      </c>
      <c r="N765" s="822">
        <v>4</v>
      </c>
      <c r="O765" s="826">
        <v>1</v>
      </c>
      <c r="P765" s="825">
        <v>0</v>
      </c>
      <c r="Q765" s="827"/>
      <c r="R765" s="822">
        <v>4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7</v>
      </c>
      <c r="B766" s="822" t="s">
        <v>2342</v>
      </c>
      <c r="C766" s="822" t="s">
        <v>2348</v>
      </c>
      <c r="D766" s="823" t="s">
        <v>3942</v>
      </c>
      <c r="E766" s="824" t="s">
        <v>2372</v>
      </c>
      <c r="F766" s="822" t="s">
        <v>2343</v>
      </c>
      <c r="G766" s="822" t="s">
        <v>2582</v>
      </c>
      <c r="H766" s="822" t="s">
        <v>329</v>
      </c>
      <c r="I766" s="822" t="s">
        <v>3511</v>
      </c>
      <c r="J766" s="822" t="s">
        <v>3512</v>
      </c>
      <c r="K766" s="822" t="s">
        <v>3513</v>
      </c>
      <c r="L766" s="825">
        <v>400.68</v>
      </c>
      <c r="M766" s="825">
        <v>400.68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7</v>
      </c>
      <c r="B767" s="822" t="s">
        <v>2342</v>
      </c>
      <c r="C767" s="822" t="s">
        <v>2348</v>
      </c>
      <c r="D767" s="823" t="s">
        <v>3942</v>
      </c>
      <c r="E767" s="824" t="s">
        <v>2372</v>
      </c>
      <c r="F767" s="822" t="s">
        <v>2343</v>
      </c>
      <c r="G767" s="822" t="s">
        <v>2582</v>
      </c>
      <c r="H767" s="822" t="s">
        <v>329</v>
      </c>
      <c r="I767" s="822" t="s">
        <v>3514</v>
      </c>
      <c r="J767" s="822" t="s">
        <v>3199</v>
      </c>
      <c r="K767" s="822" t="s">
        <v>3515</v>
      </c>
      <c r="L767" s="825">
        <v>150.26</v>
      </c>
      <c r="M767" s="825">
        <v>601.04</v>
      </c>
      <c r="N767" s="822">
        <v>4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7</v>
      </c>
      <c r="B768" s="822" t="s">
        <v>2342</v>
      </c>
      <c r="C768" s="822" t="s">
        <v>2348</v>
      </c>
      <c r="D768" s="823" t="s">
        <v>3942</v>
      </c>
      <c r="E768" s="824" t="s">
        <v>2372</v>
      </c>
      <c r="F768" s="822" t="s">
        <v>2343</v>
      </c>
      <c r="G768" s="822" t="s">
        <v>2582</v>
      </c>
      <c r="H768" s="822" t="s">
        <v>329</v>
      </c>
      <c r="I768" s="822" t="s">
        <v>2583</v>
      </c>
      <c r="J768" s="822" t="s">
        <v>2584</v>
      </c>
      <c r="K768" s="822" t="s">
        <v>2585</v>
      </c>
      <c r="L768" s="825">
        <v>150.26</v>
      </c>
      <c r="M768" s="825">
        <v>601.04</v>
      </c>
      <c r="N768" s="822">
        <v>4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7</v>
      </c>
      <c r="B769" s="822" t="s">
        <v>2342</v>
      </c>
      <c r="C769" s="822" t="s">
        <v>2348</v>
      </c>
      <c r="D769" s="823" t="s">
        <v>3942</v>
      </c>
      <c r="E769" s="824" t="s">
        <v>2372</v>
      </c>
      <c r="F769" s="822" t="s">
        <v>2343</v>
      </c>
      <c r="G769" s="822" t="s">
        <v>2582</v>
      </c>
      <c r="H769" s="822" t="s">
        <v>329</v>
      </c>
      <c r="I769" s="822" t="s">
        <v>3376</v>
      </c>
      <c r="J769" s="822" t="s">
        <v>2584</v>
      </c>
      <c r="K769" s="822" t="s">
        <v>2697</v>
      </c>
      <c r="L769" s="825">
        <v>100.17</v>
      </c>
      <c r="M769" s="825">
        <v>400.68</v>
      </c>
      <c r="N769" s="822">
        <v>4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7</v>
      </c>
      <c r="B770" s="822" t="s">
        <v>2342</v>
      </c>
      <c r="C770" s="822" t="s">
        <v>2348</v>
      </c>
      <c r="D770" s="823" t="s">
        <v>3942</v>
      </c>
      <c r="E770" s="824" t="s">
        <v>2372</v>
      </c>
      <c r="F770" s="822" t="s">
        <v>2343</v>
      </c>
      <c r="G770" s="822" t="s">
        <v>2589</v>
      </c>
      <c r="H770" s="822" t="s">
        <v>329</v>
      </c>
      <c r="I770" s="822" t="s">
        <v>3516</v>
      </c>
      <c r="J770" s="822" t="s">
        <v>3399</v>
      </c>
      <c r="K770" s="822" t="s">
        <v>2592</v>
      </c>
      <c r="L770" s="825">
        <v>50.32</v>
      </c>
      <c r="M770" s="825">
        <v>100.64</v>
      </c>
      <c r="N770" s="822">
        <v>2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7</v>
      </c>
      <c r="B771" s="822" t="s">
        <v>2342</v>
      </c>
      <c r="C771" s="822" t="s">
        <v>2348</v>
      </c>
      <c r="D771" s="823" t="s">
        <v>3942</v>
      </c>
      <c r="E771" s="824" t="s">
        <v>2372</v>
      </c>
      <c r="F771" s="822" t="s">
        <v>2343</v>
      </c>
      <c r="G771" s="822" t="s">
        <v>3063</v>
      </c>
      <c r="H771" s="822" t="s">
        <v>329</v>
      </c>
      <c r="I771" s="822" t="s">
        <v>3401</v>
      </c>
      <c r="J771" s="822" t="s">
        <v>3402</v>
      </c>
      <c r="K771" s="822" t="s">
        <v>3403</v>
      </c>
      <c r="L771" s="825">
        <v>65.36</v>
      </c>
      <c r="M771" s="825">
        <v>196.07999999999998</v>
      </c>
      <c r="N771" s="822">
        <v>3</v>
      </c>
      <c r="O771" s="826">
        <v>1</v>
      </c>
      <c r="P771" s="825">
        <v>196.07999999999998</v>
      </c>
      <c r="Q771" s="827">
        <v>1</v>
      </c>
      <c r="R771" s="822">
        <v>3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7</v>
      </c>
      <c r="B772" s="822" t="s">
        <v>2342</v>
      </c>
      <c r="C772" s="822" t="s">
        <v>2348</v>
      </c>
      <c r="D772" s="823" t="s">
        <v>3942</v>
      </c>
      <c r="E772" s="824" t="s">
        <v>2375</v>
      </c>
      <c r="F772" s="822" t="s">
        <v>2343</v>
      </c>
      <c r="G772" s="822" t="s">
        <v>2766</v>
      </c>
      <c r="H772" s="822" t="s">
        <v>656</v>
      </c>
      <c r="I772" s="822" t="s">
        <v>2767</v>
      </c>
      <c r="J772" s="822" t="s">
        <v>875</v>
      </c>
      <c r="K772" s="822" t="s">
        <v>2768</v>
      </c>
      <c r="L772" s="825">
        <v>80.010000000000005</v>
      </c>
      <c r="M772" s="825">
        <v>80.010000000000005</v>
      </c>
      <c r="N772" s="822">
        <v>1</v>
      </c>
      <c r="O772" s="826"/>
      <c r="P772" s="825"/>
      <c r="Q772" s="827">
        <v>0</v>
      </c>
      <c r="R772" s="822"/>
      <c r="S772" s="827">
        <v>0</v>
      </c>
      <c r="T772" s="826"/>
      <c r="U772" s="828"/>
    </row>
    <row r="773" spans="1:21" ht="14.45" customHeight="1" x14ac:dyDescent="0.2">
      <c r="A773" s="821">
        <v>7</v>
      </c>
      <c r="B773" s="822" t="s">
        <v>2342</v>
      </c>
      <c r="C773" s="822" t="s">
        <v>2348</v>
      </c>
      <c r="D773" s="823" t="s">
        <v>3942</v>
      </c>
      <c r="E773" s="824" t="s">
        <v>2378</v>
      </c>
      <c r="F773" s="822" t="s">
        <v>2343</v>
      </c>
      <c r="G773" s="822" t="s">
        <v>2641</v>
      </c>
      <c r="H773" s="822" t="s">
        <v>329</v>
      </c>
      <c r="I773" s="822" t="s">
        <v>2642</v>
      </c>
      <c r="J773" s="822" t="s">
        <v>1661</v>
      </c>
      <c r="K773" s="822" t="s">
        <v>2643</v>
      </c>
      <c r="L773" s="825">
        <v>42.14</v>
      </c>
      <c r="M773" s="825">
        <v>42.14</v>
      </c>
      <c r="N773" s="822">
        <v>1</v>
      </c>
      <c r="O773" s="826"/>
      <c r="P773" s="825"/>
      <c r="Q773" s="827">
        <v>0</v>
      </c>
      <c r="R773" s="822"/>
      <c r="S773" s="827">
        <v>0</v>
      </c>
      <c r="T773" s="826"/>
      <c r="U773" s="828"/>
    </row>
    <row r="774" spans="1:21" ht="14.45" customHeight="1" x14ac:dyDescent="0.2">
      <c r="A774" s="821">
        <v>7</v>
      </c>
      <c r="B774" s="822" t="s">
        <v>2342</v>
      </c>
      <c r="C774" s="822" t="s">
        <v>2348</v>
      </c>
      <c r="D774" s="823" t="s">
        <v>3942</v>
      </c>
      <c r="E774" s="824" t="s">
        <v>2380</v>
      </c>
      <c r="F774" s="822" t="s">
        <v>2343</v>
      </c>
      <c r="G774" s="822" t="s">
        <v>2572</v>
      </c>
      <c r="H774" s="822" t="s">
        <v>329</v>
      </c>
      <c r="I774" s="822" t="s">
        <v>2573</v>
      </c>
      <c r="J774" s="822" t="s">
        <v>697</v>
      </c>
      <c r="K774" s="822" t="s">
        <v>2574</v>
      </c>
      <c r="L774" s="825">
        <v>127.91</v>
      </c>
      <c r="M774" s="825">
        <v>127.91</v>
      </c>
      <c r="N774" s="822">
        <v>1</v>
      </c>
      <c r="O774" s="826"/>
      <c r="P774" s="825">
        <v>127.91</v>
      </c>
      <c r="Q774" s="827">
        <v>1</v>
      </c>
      <c r="R774" s="822">
        <v>1</v>
      </c>
      <c r="S774" s="827">
        <v>1</v>
      </c>
      <c r="T774" s="826"/>
      <c r="U774" s="828"/>
    </row>
    <row r="775" spans="1:21" ht="14.45" customHeight="1" x14ac:dyDescent="0.2">
      <c r="A775" s="821">
        <v>7</v>
      </c>
      <c r="B775" s="822" t="s">
        <v>2342</v>
      </c>
      <c r="C775" s="822" t="s">
        <v>2348</v>
      </c>
      <c r="D775" s="823" t="s">
        <v>3942</v>
      </c>
      <c r="E775" s="824" t="s">
        <v>2380</v>
      </c>
      <c r="F775" s="822" t="s">
        <v>2343</v>
      </c>
      <c r="G775" s="822" t="s">
        <v>3517</v>
      </c>
      <c r="H775" s="822" t="s">
        <v>329</v>
      </c>
      <c r="I775" s="822" t="s">
        <v>3518</v>
      </c>
      <c r="J775" s="822" t="s">
        <v>3519</v>
      </c>
      <c r="K775" s="822" t="s">
        <v>2294</v>
      </c>
      <c r="L775" s="825">
        <v>149.71</v>
      </c>
      <c r="M775" s="825">
        <v>598.84</v>
      </c>
      <c r="N775" s="822">
        <v>4</v>
      </c>
      <c r="O775" s="826"/>
      <c r="P775" s="825"/>
      <c r="Q775" s="827">
        <v>0</v>
      </c>
      <c r="R775" s="822"/>
      <c r="S775" s="827">
        <v>0</v>
      </c>
      <c r="T775" s="826"/>
      <c r="U775" s="828"/>
    </row>
    <row r="776" spans="1:21" ht="14.45" customHeight="1" x14ac:dyDescent="0.2">
      <c r="A776" s="821">
        <v>7</v>
      </c>
      <c r="B776" s="822" t="s">
        <v>2342</v>
      </c>
      <c r="C776" s="822" t="s">
        <v>2348</v>
      </c>
      <c r="D776" s="823" t="s">
        <v>3942</v>
      </c>
      <c r="E776" s="824" t="s">
        <v>2384</v>
      </c>
      <c r="F776" s="822" t="s">
        <v>2343</v>
      </c>
      <c r="G776" s="822" t="s">
        <v>3429</v>
      </c>
      <c r="H776" s="822" t="s">
        <v>656</v>
      </c>
      <c r="I776" s="822" t="s">
        <v>3520</v>
      </c>
      <c r="J776" s="822" t="s">
        <v>1998</v>
      </c>
      <c r="K776" s="822" t="s">
        <v>3521</v>
      </c>
      <c r="L776" s="825">
        <v>93.27</v>
      </c>
      <c r="M776" s="825">
        <v>93.27</v>
      </c>
      <c r="N776" s="822">
        <v>1</v>
      </c>
      <c r="O776" s="826"/>
      <c r="P776" s="825"/>
      <c r="Q776" s="827">
        <v>0</v>
      </c>
      <c r="R776" s="822"/>
      <c r="S776" s="827">
        <v>0</v>
      </c>
      <c r="T776" s="826"/>
      <c r="U776" s="828"/>
    </row>
    <row r="777" spans="1:21" ht="14.45" customHeight="1" x14ac:dyDescent="0.2">
      <c r="A777" s="821">
        <v>7</v>
      </c>
      <c r="B777" s="822" t="s">
        <v>2342</v>
      </c>
      <c r="C777" s="822" t="s">
        <v>2348</v>
      </c>
      <c r="D777" s="823" t="s">
        <v>3942</v>
      </c>
      <c r="E777" s="824" t="s">
        <v>2384</v>
      </c>
      <c r="F777" s="822" t="s">
        <v>2343</v>
      </c>
      <c r="G777" s="822" t="s">
        <v>3429</v>
      </c>
      <c r="H777" s="822" t="s">
        <v>656</v>
      </c>
      <c r="I777" s="822" t="s">
        <v>2000</v>
      </c>
      <c r="J777" s="822" t="s">
        <v>1998</v>
      </c>
      <c r="K777" s="822" t="s">
        <v>2001</v>
      </c>
      <c r="L777" s="825">
        <v>31.09</v>
      </c>
      <c r="M777" s="825">
        <v>62.18</v>
      </c>
      <c r="N777" s="822">
        <v>2</v>
      </c>
      <c r="O777" s="826"/>
      <c r="P777" s="825">
        <v>62.18</v>
      </c>
      <c r="Q777" s="827">
        <v>1</v>
      </c>
      <c r="R777" s="822">
        <v>2</v>
      </c>
      <c r="S777" s="827">
        <v>1</v>
      </c>
      <c r="T777" s="826"/>
      <c r="U777" s="828"/>
    </row>
    <row r="778" spans="1:21" ht="14.45" customHeight="1" x14ac:dyDescent="0.2">
      <c r="A778" s="821">
        <v>7</v>
      </c>
      <c r="B778" s="822" t="s">
        <v>2342</v>
      </c>
      <c r="C778" s="822" t="s">
        <v>2348</v>
      </c>
      <c r="D778" s="823" t="s">
        <v>3942</v>
      </c>
      <c r="E778" s="824" t="s">
        <v>2384</v>
      </c>
      <c r="F778" s="822" t="s">
        <v>2343</v>
      </c>
      <c r="G778" s="822" t="s">
        <v>2488</v>
      </c>
      <c r="H778" s="822" t="s">
        <v>329</v>
      </c>
      <c r="I778" s="822" t="s">
        <v>3522</v>
      </c>
      <c r="J778" s="822" t="s">
        <v>3231</v>
      </c>
      <c r="K778" s="822" t="s">
        <v>2909</v>
      </c>
      <c r="L778" s="825">
        <v>82.7</v>
      </c>
      <c r="M778" s="825">
        <v>82.7</v>
      </c>
      <c r="N778" s="822">
        <v>1</v>
      </c>
      <c r="O778" s="826"/>
      <c r="P778" s="825"/>
      <c r="Q778" s="827">
        <v>0</v>
      </c>
      <c r="R778" s="822"/>
      <c r="S778" s="827">
        <v>0</v>
      </c>
      <c r="T778" s="826"/>
      <c r="U778" s="828"/>
    </row>
    <row r="779" spans="1:21" ht="14.45" customHeight="1" x14ac:dyDescent="0.2">
      <c r="A779" s="821">
        <v>7</v>
      </c>
      <c r="B779" s="822" t="s">
        <v>2342</v>
      </c>
      <c r="C779" s="822" t="s">
        <v>2348</v>
      </c>
      <c r="D779" s="823" t="s">
        <v>3942</v>
      </c>
      <c r="E779" s="824" t="s">
        <v>2384</v>
      </c>
      <c r="F779" s="822" t="s">
        <v>2343</v>
      </c>
      <c r="G779" s="822" t="s">
        <v>3523</v>
      </c>
      <c r="H779" s="822" t="s">
        <v>656</v>
      </c>
      <c r="I779" s="822" t="s">
        <v>1969</v>
      </c>
      <c r="J779" s="822" t="s">
        <v>1970</v>
      </c>
      <c r="K779" s="822" t="s">
        <v>1971</v>
      </c>
      <c r="L779" s="825">
        <v>42.51</v>
      </c>
      <c r="M779" s="825">
        <v>42.51</v>
      </c>
      <c r="N779" s="822">
        <v>1</v>
      </c>
      <c r="O779" s="826"/>
      <c r="P779" s="825"/>
      <c r="Q779" s="827">
        <v>0</v>
      </c>
      <c r="R779" s="822"/>
      <c r="S779" s="827">
        <v>0</v>
      </c>
      <c r="T779" s="826"/>
      <c r="U779" s="828"/>
    </row>
    <row r="780" spans="1:21" ht="14.45" customHeight="1" x14ac:dyDescent="0.2">
      <c r="A780" s="821">
        <v>7</v>
      </c>
      <c r="B780" s="822" t="s">
        <v>2342</v>
      </c>
      <c r="C780" s="822" t="s">
        <v>2348</v>
      </c>
      <c r="D780" s="823" t="s">
        <v>3942</v>
      </c>
      <c r="E780" s="824" t="s">
        <v>2384</v>
      </c>
      <c r="F780" s="822" t="s">
        <v>2343</v>
      </c>
      <c r="G780" s="822" t="s">
        <v>3524</v>
      </c>
      <c r="H780" s="822" t="s">
        <v>656</v>
      </c>
      <c r="I780" s="822" t="s">
        <v>3525</v>
      </c>
      <c r="J780" s="822" t="s">
        <v>3526</v>
      </c>
      <c r="K780" s="822" t="s">
        <v>3527</v>
      </c>
      <c r="L780" s="825">
        <v>655.23</v>
      </c>
      <c r="M780" s="825">
        <v>2620.92</v>
      </c>
      <c r="N780" s="822">
        <v>4</v>
      </c>
      <c r="O780" s="826"/>
      <c r="P780" s="825"/>
      <c r="Q780" s="827">
        <v>0</v>
      </c>
      <c r="R780" s="822"/>
      <c r="S780" s="827">
        <v>0</v>
      </c>
      <c r="T780" s="826"/>
      <c r="U780" s="828"/>
    </row>
    <row r="781" spans="1:21" ht="14.45" customHeight="1" x14ac:dyDescent="0.2">
      <c r="A781" s="821">
        <v>7</v>
      </c>
      <c r="B781" s="822" t="s">
        <v>2342</v>
      </c>
      <c r="C781" s="822" t="s">
        <v>2348</v>
      </c>
      <c r="D781" s="823" t="s">
        <v>3942</v>
      </c>
      <c r="E781" s="824" t="s">
        <v>2384</v>
      </c>
      <c r="F781" s="822" t="s">
        <v>2343</v>
      </c>
      <c r="G781" s="822" t="s">
        <v>2520</v>
      </c>
      <c r="H781" s="822" t="s">
        <v>329</v>
      </c>
      <c r="I781" s="822" t="s">
        <v>3528</v>
      </c>
      <c r="J781" s="822" t="s">
        <v>3529</v>
      </c>
      <c r="K781" s="822" t="s">
        <v>3530</v>
      </c>
      <c r="L781" s="825">
        <v>52.75</v>
      </c>
      <c r="M781" s="825">
        <v>52.75</v>
      </c>
      <c r="N781" s="822">
        <v>1</v>
      </c>
      <c r="O781" s="826"/>
      <c r="P781" s="825">
        <v>52.75</v>
      </c>
      <c r="Q781" s="827">
        <v>1</v>
      </c>
      <c r="R781" s="822">
        <v>1</v>
      </c>
      <c r="S781" s="827">
        <v>1</v>
      </c>
      <c r="T781" s="826"/>
      <c r="U781" s="828"/>
    </row>
    <row r="782" spans="1:21" ht="14.45" customHeight="1" x14ac:dyDescent="0.2">
      <c r="A782" s="821">
        <v>7</v>
      </c>
      <c r="B782" s="822" t="s">
        <v>2342</v>
      </c>
      <c r="C782" s="822" t="s">
        <v>2348</v>
      </c>
      <c r="D782" s="823" t="s">
        <v>3942</v>
      </c>
      <c r="E782" s="824" t="s">
        <v>2384</v>
      </c>
      <c r="F782" s="822" t="s">
        <v>2343</v>
      </c>
      <c r="G782" s="822" t="s">
        <v>2658</v>
      </c>
      <c r="H782" s="822" t="s">
        <v>329</v>
      </c>
      <c r="I782" s="822" t="s">
        <v>3176</v>
      </c>
      <c r="J782" s="822" t="s">
        <v>3177</v>
      </c>
      <c r="K782" s="822" t="s">
        <v>3178</v>
      </c>
      <c r="L782" s="825">
        <v>97.76</v>
      </c>
      <c r="M782" s="825">
        <v>97.76</v>
      </c>
      <c r="N782" s="822">
        <v>1</v>
      </c>
      <c r="O782" s="826"/>
      <c r="P782" s="825"/>
      <c r="Q782" s="827">
        <v>0</v>
      </c>
      <c r="R782" s="822"/>
      <c r="S782" s="827">
        <v>0</v>
      </c>
      <c r="T782" s="826"/>
      <c r="U782" s="828"/>
    </row>
    <row r="783" spans="1:21" ht="14.45" customHeight="1" x14ac:dyDescent="0.2">
      <c r="A783" s="821">
        <v>7</v>
      </c>
      <c r="B783" s="822" t="s">
        <v>2342</v>
      </c>
      <c r="C783" s="822" t="s">
        <v>2348</v>
      </c>
      <c r="D783" s="823" t="s">
        <v>3942</v>
      </c>
      <c r="E783" s="824" t="s">
        <v>2384</v>
      </c>
      <c r="F783" s="822" t="s">
        <v>2343</v>
      </c>
      <c r="G783" s="822" t="s">
        <v>2967</v>
      </c>
      <c r="H783" s="822" t="s">
        <v>329</v>
      </c>
      <c r="I783" s="822" t="s">
        <v>2968</v>
      </c>
      <c r="J783" s="822" t="s">
        <v>2969</v>
      </c>
      <c r="K783" s="822" t="s">
        <v>2970</v>
      </c>
      <c r="L783" s="825">
        <v>4472.93</v>
      </c>
      <c r="M783" s="825">
        <v>13418.79</v>
      </c>
      <c r="N783" s="822">
        <v>3</v>
      </c>
      <c r="O783" s="826"/>
      <c r="P783" s="825">
        <v>8945.86</v>
      </c>
      <c r="Q783" s="827">
        <v>0.66666666666666663</v>
      </c>
      <c r="R783" s="822">
        <v>2</v>
      </c>
      <c r="S783" s="827">
        <v>0.66666666666666663</v>
      </c>
      <c r="T783" s="826"/>
      <c r="U783" s="828"/>
    </row>
    <row r="784" spans="1:21" ht="14.45" customHeight="1" x14ac:dyDescent="0.2">
      <c r="A784" s="821">
        <v>7</v>
      </c>
      <c r="B784" s="822" t="s">
        <v>2342</v>
      </c>
      <c r="C784" s="822" t="s">
        <v>2348</v>
      </c>
      <c r="D784" s="823" t="s">
        <v>3942</v>
      </c>
      <c r="E784" s="824" t="s">
        <v>2384</v>
      </c>
      <c r="F784" s="822" t="s">
        <v>2343</v>
      </c>
      <c r="G784" s="822" t="s">
        <v>2941</v>
      </c>
      <c r="H784" s="822" t="s">
        <v>329</v>
      </c>
      <c r="I784" s="822" t="s">
        <v>3531</v>
      </c>
      <c r="J784" s="822" t="s">
        <v>3043</v>
      </c>
      <c r="K784" s="822" t="s">
        <v>803</v>
      </c>
      <c r="L784" s="825">
        <v>55.14</v>
      </c>
      <c r="M784" s="825">
        <v>165.42000000000002</v>
      </c>
      <c r="N784" s="822">
        <v>3</v>
      </c>
      <c r="O784" s="826"/>
      <c r="P784" s="825"/>
      <c r="Q784" s="827">
        <v>0</v>
      </c>
      <c r="R784" s="822"/>
      <c r="S784" s="827">
        <v>0</v>
      </c>
      <c r="T784" s="826"/>
      <c r="U784" s="828"/>
    </row>
    <row r="785" spans="1:21" ht="14.45" customHeight="1" x14ac:dyDescent="0.2">
      <c r="A785" s="821">
        <v>7</v>
      </c>
      <c r="B785" s="822" t="s">
        <v>2342</v>
      </c>
      <c r="C785" s="822" t="s">
        <v>2348</v>
      </c>
      <c r="D785" s="823" t="s">
        <v>3942</v>
      </c>
      <c r="E785" s="824" t="s">
        <v>2384</v>
      </c>
      <c r="F785" s="822" t="s">
        <v>2343</v>
      </c>
      <c r="G785" s="822" t="s">
        <v>3532</v>
      </c>
      <c r="H785" s="822" t="s">
        <v>329</v>
      </c>
      <c r="I785" s="822" t="s">
        <v>3533</v>
      </c>
      <c r="J785" s="822" t="s">
        <v>1371</v>
      </c>
      <c r="K785" s="822" t="s">
        <v>3534</v>
      </c>
      <c r="L785" s="825">
        <v>181.04</v>
      </c>
      <c r="M785" s="825">
        <v>181.04</v>
      </c>
      <c r="N785" s="822">
        <v>1</v>
      </c>
      <c r="O785" s="826"/>
      <c r="P785" s="825"/>
      <c r="Q785" s="827">
        <v>0</v>
      </c>
      <c r="R785" s="822"/>
      <c r="S785" s="827">
        <v>0</v>
      </c>
      <c r="T785" s="826"/>
      <c r="U785" s="828"/>
    </row>
    <row r="786" spans="1:21" ht="14.45" customHeight="1" x14ac:dyDescent="0.2">
      <c r="A786" s="821">
        <v>7</v>
      </c>
      <c r="B786" s="822" t="s">
        <v>2342</v>
      </c>
      <c r="C786" s="822" t="s">
        <v>2348</v>
      </c>
      <c r="D786" s="823" t="s">
        <v>3942</v>
      </c>
      <c r="E786" s="824" t="s">
        <v>2384</v>
      </c>
      <c r="F786" s="822" t="s">
        <v>2343</v>
      </c>
      <c r="G786" s="822" t="s">
        <v>2681</v>
      </c>
      <c r="H786" s="822" t="s">
        <v>329</v>
      </c>
      <c r="I786" s="822" t="s">
        <v>2682</v>
      </c>
      <c r="J786" s="822" t="s">
        <v>1182</v>
      </c>
      <c r="K786" s="822" t="s">
        <v>1183</v>
      </c>
      <c r="L786" s="825">
        <v>121.92</v>
      </c>
      <c r="M786" s="825">
        <v>365.76</v>
      </c>
      <c r="N786" s="822">
        <v>3</v>
      </c>
      <c r="O786" s="826"/>
      <c r="P786" s="825">
        <v>365.76</v>
      </c>
      <c r="Q786" s="827">
        <v>1</v>
      </c>
      <c r="R786" s="822">
        <v>3</v>
      </c>
      <c r="S786" s="827">
        <v>1</v>
      </c>
      <c r="T786" s="826"/>
      <c r="U786" s="828"/>
    </row>
    <row r="787" spans="1:21" ht="14.45" customHeight="1" x14ac:dyDescent="0.2">
      <c r="A787" s="821">
        <v>7</v>
      </c>
      <c r="B787" s="822" t="s">
        <v>2342</v>
      </c>
      <c r="C787" s="822" t="s">
        <v>2348</v>
      </c>
      <c r="D787" s="823" t="s">
        <v>3942</v>
      </c>
      <c r="E787" s="824" t="s">
        <v>2385</v>
      </c>
      <c r="F787" s="822" t="s">
        <v>2343</v>
      </c>
      <c r="G787" s="822" t="s">
        <v>3377</v>
      </c>
      <c r="H787" s="822" t="s">
        <v>329</v>
      </c>
      <c r="I787" s="822" t="s">
        <v>3535</v>
      </c>
      <c r="J787" s="822" t="s">
        <v>3379</v>
      </c>
      <c r="K787" s="822" t="s">
        <v>3536</v>
      </c>
      <c r="L787" s="825">
        <v>98.98</v>
      </c>
      <c r="M787" s="825">
        <v>98.98</v>
      </c>
      <c r="N787" s="822">
        <v>1</v>
      </c>
      <c r="O787" s="826"/>
      <c r="P787" s="825">
        <v>98.98</v>
      </c>
      <c r="Q787" s="827">
        <v>1</v>
      </c>
      <c r="R787" s="822">
        <v>1</v>
      </c>
      <c r="S787" s="827">
        <v>1</v>
      </c>
      <c r="T787" s="826"/>
      <c r="U787" s="828"/>
    </row>
    <row r="788" spans="1:21" ht="14.45" customHeight="1" x14ac:dyDescent="0.2">
      <c r="A788" s="821">
        <v>7</v>
      </c>
      <c r="B788" s="822" t="s">
        <v>2342</v>
      </c>
      <c r="C788" s="822" t="s">
        <v>2348</v>
      </c>
      <c r="D788" s="823" t="s">
        <v>3942</v>
      </c>
      <c r="E788" s="824" t="s">
        <v>2386</v>
      </c>
      <c r="F788" s="822" t="s">
        <v>2343</v>
      </c>
      <c r="G788" s="822" t="s">
        <v>3517</v>
      </c>
      <c r="H788" s="822" t="s">
        <v>656</v>
      </c>
      <c r="I788" s="822" t="s">
        <v>3537</v>
      </c>
      <c r="J788" s="822" t="s">
        <v>3538</v>
      </c>
      <c r="K788" s="822" t="s">
        <v>3539</v>
      </c>
      <c r="L788" s="825">
        <v>1614.9</v>
      </c>
      <c r="M788" s="825">
        <v>16149</v>
      </c>
      <c r="N788" s="822">
        <v>10</v>
      </c>
      <c r="O788" s="826"/>
      <c r="P788" s="825"/>
      <c r="Q788" s="827">
        <v>0</v>
      </c>
      <c r="R788" s="822"/>
      <c r="S788" s="827">
        <v>0</v>
      </c>
      <c r="T788" s="826"/>
      <c r="U788" s="828"/>
    </row>
    <row r="789" spans="1:21" ht="14.45" customHeight="1" x14ac:dyDescent="0.2">
      <c r="A789" s="821">
        <v>7</v>
      </c>
      <c r="B789" s="822" t="s">
        <v>2342</v>
      </c>
      <c r="C789" s="822" t="s">
        <v>2348</v>
      </c>
      <c r="D789" s="823" t="s">
        <v>3942</v>
      </c>
      <c r="E789" s="824" t="s">
        <v>2388</v>
      </c>
      <c r="F789" s="822" t="s">
        <v>2343</v>
      </c>
      <c r="G789" s="822" t="s">
        <v>2931</v>
      </c>
      <c r="H789" s="822" t="s">
        <v>329</v>
      </c>
      <c r="I789" s="822" t="s">
        <v>2932</v>
      </c>
      <c r="J789" s="822" t="s">
        <v>2933</v>
      </c>
      <c r="K789" s="822" t="s">
        <v>2934</v>
      </c>
      <c r="L789" s="825">
        <v>23.49</v>
      </c>
      <c r="M789" s="825">
        <v>46.98</v>
      </c>
      <c r="N789" s="822">
        <v>2</v>
      </c>
      <c r="O789" s="826">
        <v>1.5</v>
      </c>
      <c r="P789" s="825">
        <v>46.98</v>
      </c>
      <c r="Q789" s="827">
        <v>1</v>
      </c>
      <c r="R789" s="822">
        <v>2</v>
      </c>
      <c r="S789" s="827">
        <v>1</v>
      </c>
      <c r="T789" s="826">
        <v>1.5</v>
      </c>
      <c r="U789" s="828">
        <v>1</v>
      </c>
    </row>
    <row r="790" spans="1:21" ht="14.45" customHeight="1" x14ac:dyDescent="0.2">
      <c r="A790" s="821">
        <v>7</v>
      </c>
      <c r="B790" s="822" t="s">
        <v>2342</v>
      </c>
      <c r="C790" s="822" t="s">
        <v>2348</v>
      </c>
      <c r="D790" s="823" t="s">
        <v>3942</v>
      </c>
      <c r="E790" s="824" t="s">
        <v>2388</v>
      </c>
      <c r="F790" s="822" t="s">
        <v>2343</v>
      </c>
      <c r="G790" s="822" t="s">
        <v>2931</v>
      </c>
      <c r="H790" s="822" t="s">
        <v>329</v>
      </c>
      <c r="I790" s="822" t="s">
        <v>2935</v>
      </c>
      <c r="J790" s="822" t="s">
        <v>2933</v>
      </c>
      <c r="K790" s="822" t="s">
        <v>1324</v>
      </c>
      <c r="L790" s="825">
        <v>70.48</v>
      </c>
      <c r="M790" s="825">
        <v>7470.880000000001</v>
      </c>
      <c r="N790" s="822">
        <v>106</v>
      </c>
      <c r="O790" s="826">
        <v>27</v>
      </c>
      <c r="P790" s="825">
        <v>3876.4000000000005</v>
      </c>
      <c r="Q790" s="827">
        <v>0.51886792452830188</v>
      </c>
      <c r="R790" s="822">
        <v>55</v>
      </c>
      <c r="S790" s="827">
        <v>0.51886792452830188</v>
      </c>
      <c r="T790" s="826">
        <v>16.5</v>
      </c>
      <c r="U790" s="828">
        <v>0.61111111111111116</v>
      </c>
    </row>
    <row r="791" spans="1:21" ht="14.45" customHeight="1" x14ac:dyDescent="0.2">
      <c r="A791" s="821">
        <v>7</v>
      </c>
      <c r="B791" s="822" t="s">
        <v>2342</v>
      </c>
      <c r="C791" s="822" t="s">
        <v>2348</v>
      </c>
      <c r="D791" s="823" t="s">
        <v>3942</v>
      </c>
      <c r="E791" s="824" t="s">
        <v>2388</v>
      </c>
      <c r="F791" s="822" t="s">
        <v>2343</v>
      </c>
      <c r="G791" s="822" t="s">
        <v>2931</v>
      </c>
      <c r="H791" s="822" t="s">
        <v>329</v>
      </c>
      <c r="I791" s="822" t="s">
        <v>3427</v>
      </c>
      <c r="J791" s="822" t="s">
        <v>2933</v>
      </c>
      <c r="K791" s="822" t="s">
        <v>3428</v>
      </c>
      <c r="L791" s="825">
        <v>0</v>
      </c>
      <c r="M791" s="825">
        <v>0</v>
      </c>
      <c r="N791" s="822">
        <v>11</v>
      </c>
      <c r="O791" s="826">
        <v>3.5</v>
      </c>
      <c r="P791" s="825">
        <v>0</v>
      </c>
      <c r="Q791" s="827"/>
      <c r="R791" s="822">
        <v>1</v>
      </c>
      <c r="S791" s="827">
        <v>9.0909090909090912E-2</v>
      </c>
      <c r="T791" s="826">
        <v>0.5</v>
      </c>
      <c r="U791" s="828">
        <v>0.14285714285714285</v>
      </c>
    </row>
    <row r="792" spans="1:21" ht="14.45" customHeight="1" x14ac:dyDescent="0.2">
      <c r="A792" s="821">
        <v>7</v>
      </c>
      <c r="B792" s="822" t="s">
        <v>2342</v>
      </c>
      <c r="C792" s="822" t="s">
        <v>2348</v>
      </c>
      <c r="D792" s="823" t="s">
        <v>3942</v>
      </c>
      <c r="E792" s="824" t="s">
        <v>2388</v>
      </c>
      <c r="F792" s="822" t="s">
        <v>2343</v>
      </c>
      <c r="G792" s="822" t="s">
        <v>2931</v>
      </c>
      <c r="H792" s="822" t="s">
        <v>329</v>
      </c>
      <c r="I792" s="822" t="s">
        <v>3259</v>
      </c>
      <c r="J792" s="822" t="s">
        <v>2933</v>
      </c>
      <c r="K792" s="822" t="s">
        <v>1324</v>
      </c>
      <c r="L792" s="825">
        <v>70.48</v>
      </c>
      <c r="M792" s="825">
        <v>211.44</v>
      </c>
      <c r="N792" s="822">
        <v>3</v>
      </c>
      <c r="O792" s="826">
        <v>1.5</v>
      </c>
      <c r="P792" s="825">
        <v>70.48</v>
      </c>
      <c r="Q792" s="827">
        <v>0.33333333333333337</v>
      </c>
      <c r="R792" s="822">
        <v>1</v>
      </c>
      <c r="S792" s="827">
        <v>0.33333333333333331</v>
      </c>
      <c r="T792" s="826">
        <v>0.5</v>
      </c>
      <c r="U792" s="828">
        <v>0.33333333333333331</v>
      </c>
    </row>
    <row r="793" spans="1:21" ht="14.45" customHeight="1" x14ac:dyDescent="0.2">
      <c r="A793" s="821">
        <v>7</v>
      </c>
      <c r="B793" s="822" t="s">
        <v>2342</v>
      </c>
      <c r="C793" s="822" t="s">
        <v>2348</v>
      </c>
      <c r="D793" s="823" t="s">
        <v>3942</v>
      </c>
      <c r="E793" s="824" t="s">
        <v>2388</v>
      </c>
      <c r="F793" s="822" t="s">
        <v>2343</v>
      </c>
      <c r="G793" s="822" t="s">
        <v>3540</v>
      </c>
      <c r="H793" s="822" t="s">
        <v>329</v>
      </c>
      <c r="I793" s="822" t="s">
        <v>3541</v>
      </c>
      <c r="J793" s="822" t="s">
        <v>3542</v>
      </c>
      <c r="K793" s="822" t="s">
        <v>2640</v>
      </c>
      <c r="L793" s="825">
        <v>179.68</v>
      </c>
      <c r="M793" s="825">
        <v>359.36</v>
      </c>
      <c r="N793" s="822">
        <v>2</v>
      </c>
      <c r="O793" s="826">
        <v>0.5</v>
      </c>
      <c r="P793" s="825">
        <v>359.36</v>
      </c>
      <c r="Q793" s="827">
        <v>1</v>
      </c>
      <c r="R793" s="822">
        <v>2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7</v>
      </c>
      <c r="B794" s="822" t="s">
        <v>2342</v>
      </c>
      <c r="C794" s="822" t="s">
        <v>2348</v>
      </c>
      <c r="D794" s="823" t="s">
        <v>3942</v>
      </c>
      <c r="E794" s="824" t="s">
        <v>2388</v>
      </c>
      <c r="F794" s="822" t="s">
        <v>2343</v>
      </c>
      <c r="G794" s="822" t="s">
        <v>2756</v>
      </c>
      <c r="H794" s="822" t="s">
        <v>656</v>
      </c>
      <c r="I794" s="822" t="s">
        <v>2235</v>
      </c>
      <c r="J794" s="822" t="s">
        <v>2236</v>
      </c>
      <c r="K794" s="822" t="s">
        <v>2237</v>
      </c>
      <c r="L794" s="825">
        <v>23.4</v>
      </c>
      <c r="M794" s="825">
        <v>46.8</v>
      </c>
      <c r="N794" s="822">
        <v>2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7</v>
      </c>
      <c r="B795" s="822" t="s">
        <v>2342</v>
      </c>
      <c r="C795" s="822" t="s">
        <v>2348</v>
      </c>
      <c r="D795" s="823" t="s">
        <v>3942</v>
      </c>
      <c r="E795" s="824" t="s">
        <v>2388</v>
      </c>
      <c r="F795" s="822" t="s">
        <v>2343</v>
      </c>
      <c r="G795" s="822" t="s">
        <v>2756</v>
      </c>
      <c r="H795" s="822" t="s">
        <v>329</v>
      </c>
      <c r="I795" s="822" t="s">
        <v>3543</v>
      </c>
      <c r="J795" s="822" t="s">
        <v>3544</v>
      </c>
      <c r="K795" s="822" t="s">
        <v>2239</v>
      </c>
      <c r="L795" s="825">
        <v>11.71</v>
      </c>
      <c r="M795" s="825">
        <v>11.71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7</v>
      </c>
      <c r="B796" s="822" t="s">
        <v>2342</v>
      </c>
      <c r="C796" s="822" t="s">
        <v>2348</v>
      </c>
      <c r="D796" s="823" t="s">
        <v>3942</v>
      </c>
      <c r="E796" s="824" t="s">
        <v>2388</v>
      </c>
      <c r="F796" s="822" t="s">
        <v>2343</v>
      </c>
      <c r="G796" s="822" t="s">
        <v>3260</v>
      </c>
      <c r="H796" s="822" t="s">
        <v>329</v>
      </c>
      <c r="I796" s="822" t="s">
        <v>3261</v>
      </c>
      <c r="J796" s="822" t="s">
        <v>3262</v>
      </c>
      <c r="K796" s="822" t="s">
        <v>3263</v>
      </c>
      <c r="L796" s="825">
        <v>55.77</v>
      </c>
      <c r="M796" s="825">
        <v>948.09</v>
      </c>
      <c r="N796" s="822">
        <v>17</v>
      </c>
      <c r="O796" s="826">
        <v>3.5</v>
      </c>
      <c r="P796" s="825">
        <v>446.16</v>
      </c>
      <c r="Q796" s="827">
        <v>0.47058823529411764</v>
      </c>
      <c r="R796" s="822">
        <v>8</v>
      </c>
      <c r="S796" s="827">
        <v>0.47058823529411764</v>
      </c>
      <c r="T796" s="826">
        <v>1.5</v>
      </c>
      <c r="U796" s="828">
        <v>0.42857142857142855</v>
      </c>
    </row>
    <row r="797" spans="1:21" ht="14.45" customHeight="1" x14ac:dyDescent="0.2">
      <c r="A797" s="821">
        <v>7</v>
      </c>
      <c r="B797" s="822" t="s">
        <v>2342</v>
      </c>
      <c r="C797" s="822" t="s">
        <v>2348</v>
      </c>
      <c r="D797" s="823" t="s">
        <v>3942</v>
      </c>
      <c r="E797" s="824" t="s">
        <v>2388</v>
      </c>
      <c r="F797" s="822" t="s">
        <v>2343</v>
      </c>
      <c r="G797" s="822" t="s">
        <v>3260</v>
      </c>
      <c r="H797" s="822" t="s">
        <v>329</v>
      </c>
      <c r="I797" s="822" t="s">
        <v>3264</v>
      </c>
      <c r="J797" s="822" t="s">
        <v>3265</v>
      </c>
      <c r="K797" s="822" t="s">
        <v>3263</v>
      </c>
      <c r="L797" s="825">
        <v>55.77</v>
      </c>
      <c r="M797" s="825">
        <v>334.62</v>
      </c>
      <c r="N797" s="822">
        <v>6</v>
      </c>
      <c r="O797" s="826">
        <v>1.5</v>
      </c>
      <c r="P797" s="825">
        <v>111.54</v>
      </c>
      <c r="Q797" s="827">
        <v>0.33333333333333337</v>
      </c>
      <c r="R797" s="822">
        <v>2</v>
      </c>
      <c r="S797" s="827">
        <v>0.33333333333333331</v>
      </c>
      <c r="T797" s="826">
        <v>0.5</v>
      </c>
      <c r="U797" s="828">
        <v>0.33333333333333331</v>
      </c>
    </row>
    <row r="798" spans="1:21" ht="14.45" customHeight="1" x14ac:dyDescent="0.2">
      <c r="A798" s="821">
        <v>7</v>
      </c>
      <c r="B798" s="822" t="s">
        <v>2342</v>
      </c>
      <c r="C798" s="822" t="s">
        <v>2348</v>
      </c>
      <c r="D798" s="823" t="s">
        <v>3942</v>
      </c>
      <c r="E798" s="824" t="s">
        <v>2388</v>
      </c>
      <c r="F798" s="822" t="s">
        <v>2343</v>
      </c>
      <c r="G798" s="822" t="s">
        <v>3429</v>
      </c>
      <c r="H798" s="822" t="s">
        <v>656</v>
      </c>
      <c r="I798" s="822" t="s">
        <v>3520</v>
      </c>
      <c r="J798" s="822" t="s">
        <v>1998</v>
      </c>
      <c r="K798" s="822" t="s">
        <v>3521</v>
      </c>
      <c r="L798" s="825">
        <v>93.27</v>
      </c>
      <c r="M798" s="825">
        <v>93.27</v>
      </c>
      <c r="N798" s="822">
        <v>1</v>
      </c>
      <c r="O798" s="826">
        <v>1</v>
      </c>
      <c r="P798" s="825">
        <v>93.27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7</v>
      </c>
      <c r="B799" s="822" t="s">
        <v>2342</v>
      </c>
      <c r="C799" s="822" t="s">
        <v>2348</v>
      </c>
      <c r="D799" s="823" t="s">
        <v>3942</v>
      </c>
      <c r="E799" s="824" t="s">
        <v>2388</v>
      </c>
      <c r="F799" s="822" t="s">
        <v>2343</v>
      </c>
      <c r="G799" s="822" t="s">
        <v>3429</v>
      </c>
      <c r="H799" s="822" t="s">
        <v>656</v>
      </c>
      <c r="I799" s="822" t="s">
        <v>1997</v>
      </c>
      <c r="J799" s="822" t="s">
        <v>1998</v>
      </c>
      <c r="K799" s="822" t="s">
        <v>1999</v>
      </c>
      <c r="L799" s="825">
        <v>186.55</v>
      </c>
      <c r="M799" s="825">
        <v>373.1</v>
      </c>
      <c r="N799" s="822">
        <v>2</v>
      </c>
      <c r="O799" s="826">
        <v>1.5</v>
      </c>
      <c r="P799" s="825">
        <v>373.1</v>
      </c>
      <c r="Q799" s="827">
        <v>1</v>
      </c>
      <c r="R799" s="822">
        <v>2</v>
      </c>
      <c r="S799" s="827">
        <v>1</v>
      </c>
      <c r="T799" s="826">
        <v>1.5</v>
      </c>
      <c r="U799" s="828">
        <v>1</v>
      </c>
    </row>
    <row r="800" spans="1:21" ht="14.45" customHeight="1" x14ac:dyDescent="0.2">
      <c r="A800" s="821">
        <v>7</v>
      </c>
      <c r="B800" s="822" t="s">
        <v>2342</v>
      </c>
      <c r="C800" s="822" t="s">
        <v>2348</v>
      </c>
      <c r="D800" s="823" t="s">
        <v>3942</v>
      </c>
      <c r="E800" s="824" t="s">
        <v>2388</v>
      </c>
      <c r="F800" s="822" t="s">
        <v>2343</v>
      </c>
      <c r="G800" s="822" t="s">
        <v>2623</v>
      </c>
      <c r="H800" s="822" t="s">
        <v>656</v>
      </c>
      <c r="I800" s="822" t="s">
        <v>2906</v>
      </c>
      <c r="J800" s="822" t="s">
        <v>2907</v>
      </c>
      <c r="K800" s="822" t="s">
        <v>2626</v>
      </c>
      <c r="L800" s="825">
        <v>56.06</v>
      </c>
      <c r="M800" s="825">
        <v>336.36</v>
      </c>
      <c r="N800" s="822">
        <v>6</v>
      </c>
      <c r="O800" s="826">
        <v>0.5</v>
      </c>
      <c r="P800" s="825">
        <v>336.36</v>
      </c>
      <c r="Q800" s="827">
        <v>1</v>
      </c>
      <c r="R800" s="822">
        <v>6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7</v>
      </c>
      <c r="B801" s="822" t="s">
        <v>2342</v>
      </c>
      <c r="C801" s="822" t="s">
        <v>2348</v>
      </c>
      <c r="D801" s="823" t="s">
        <v>3942</v>
      </c>
      <c r="E801" s="824" t="s">
        <v>2388</v>
      </c>
      <c r="F801" s="822" t="s">
        <v>2343</v>
      </c>
      <c r="G801" s="822" t="s">
        <v>2831</v>
      </c>
      <c r="H801" s="822" t="s">
        <v>329</v>
      </c>
      <c r="I801" s="822" t="s">
        <v>3480</v>
      </c>
      <c r="J801" s="822" t="s">
        <v>2833</v>
      </c>
      <c r="K801" s="822" t="s">
        <v>3481</v>
      </c>
      <c r="L801" s="825">
        <v>0</v>
      </c>
      <c r="M801" s="825">
        <v>0</v>
      </c>
      <c r="N801" s="822">
        <v>1</v>
      </c>
      <c r="O801" s="826">
        <v>0.5</v>
      </c>
      <c r="P801" s="825"/>
      <c r="Q801" s="827"/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7</v>
      </c>
      <c r="B802" s="822" t="s">
        <v>2342</v>
      </c>
      <c r="C802" s="822" t="s">
        <v>2348</v>
      </c>
      <c r="D802" s="823" t="s">
        <v>3942</v>
      </c>
      <c r="E802" s="824" t="s">
        <v>2388</v>
      </c>
      <c r="F802" s="822" t="s">
        <v>2343</v>
      </c>
      <c r="G802" s="822" t="s">
        <v>2831</v>
      </c>
      <c r="H802" s="822" t="s">
        <v>329</v>
      </c>
      <c r="I802" s="822" t="s">
        <v>2832</v>
      </c>
      <c r="J802" s="822" t="s">
        <v>2833</v>
      </c>
      <c r="K802" s="822" t="s">
        <v>1169</v>
      </c>
      <c r="L802" s="825">
        <v>0</v>
      </c>
      <c r="M802" s="825">
        <v>0</v>
      </c>
      <c r="N802" s="822">
        <v>3</v>
      </c>
      <c r="O802" s="826">
        <v>2</v>
      </c>
      <c r="P802" s="825">
        <v>0</v>
      </c>
      <c r="Q802" s="827"/>
      <c r="R802" s="822">
        <v>3</v>
      </c>
      <c r="S802" s="827">
        <v>1</v>
      </c>
      <c r="T802" s="826">
        <v>2</v>
      </c>
      <c r="U802" s="828">
        <v>1</v>
      </c>
    </row>
    <row r="803" spans="1:21" ht="14.45" customHeight="1" x14ac:dyDescent="0.2">
      <c r="A803" s="821">
        <v>7</v>
      </c>
      <c r="B803" s="822" t="s">
        <v>2342</v>
      </c>
      <c r="C803" s="822" t="s">
        <v>2348</v>
      </c>
      <c r="D803" s="823" t="s">
        <v>3942</v>
      </c>
      <c r="E803" s="824" t="s">
        <v>2388</v>
      </c>
      <c r="F803" s="822" t="s">
        <v>2343</v>
      </c>
      <c r="G803" s="822" t="s">
        <v>2831</v>
      </c>
      <c r="H803" s="822" t="s">
        <v>329</v>
      </c>
      <c r="I803" s="822" t="s">
        <v>3545</v>
      </c>
      <c r="J803" s="822" t="s">
        <v>2833</v>
      </c>
      <c r="K803" s="822" t="s">
        <v>3546</v>
      </c>
      <c r="L803" s="825">
        <v>0</v>
      </c>
      <c r="M803" s="825">
        <v>0</v>
      </c>
      <c r="N803" s="822">
        <v>1</v>
      </c>
      <c r="O803" s="826">
        <v>0.5</v>
      </c>
      <c r="P803" s="825">
        <v>0</v>
      </c>
      <c r="Q803" s="827"/>
      <c r="R803" s="822">
        <v>1</v>
      </c>
      <c r="S803" s="827">
        <v>1</v>
      </c>
      <c r="T803" s="826">
        <v>0.5</v>
      </c>
      <c r="U803" s="828">
        <v>1</v>
      </c>
    </row>
    <row r="804" spans="1:21" ht="14.45" customHeight="1" x14ac:dyDescent="0.2">
      <c r="A804" s="821">
        <v>7</v>
      </c>
      <c r="B804" s="822" t="s">
        <v>2342</v>
      </c>
      <c r="C804" s="822" t="s">
        <v>2348</v>
      </c>
      <c r="D804" s="823" t="s">
        <v>3942</v>
      </c>
      <c r="E804" s="824" t="s">
        <v>2388</v>
      </c>
      <c r="F804" s="822" t="s">
        <v>2343</v>
      </c>
      <c r="G804" s="822" t="s">
        <v>2489</v>
      </c>
      <c r="H804" s="822" t="s">
        <v>329</v>
      </c>
      <c r="I804" s="822" t="s">
        <v>2490</v>
      </c>
      <c r="J804" s="822" t="s">
        <v>2491</v>
      </c>
      <c r="K804" s="822" t="s">
        <v>2492</v>
      </c>
      <c r="L804" s="825">
        <v>314.11</v>
      </c>
      <c r="M804" s="825">
        <v>628.22</v>
      </c>
      <c r="N804" s="822">
        <v>2</v>
      </c>
      <c r="O804" s="826">
        <v>0.5</v>
      </c>
      <c r="P804" s="825">
        <v>628.22</v>
      </c>
      <c r="Q804" s="827">
        <v>1</v>
      </c>
      <c r="R804" s="822">
        <v>2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7</v>
      </c>
      <c r="B805" s="822" t="s">
        <v>2342</v>
      </c>
      <c r="C805" s="822" t="s">
        <v>2348</v>
      </c>
      <c r="D805" s="823" t="s">
        <v>3942</v>
      </c>
      <c r="E805" s="824" t="s">
        <v>2388</v>
      </c>
      <c r="F805" s="822" t="s">
        <v>2343</v>
      </c>
      <c r="G805" s="822" t="s">
        <v>2438</v>
      </c>
      <c r="H805" s="822" t="s">
        <v>656</v>
      </c>
      <c r="I805" s="822" t="s">
        <v>2439</v>
      </c>
      <c r="J805" s="822" t="s">
        <v>2440</v>
      </c>
      <c r="K805" s="822" t="s">
        <v>2441</v>
      </c>
      <c r="L805" s="825">
        <v>505.86</v>
      </c>
      <c r="M805" s="825">
        <v>4046.88</v>
      </c>
      <c r="N805" s="822">
        <v>8</v>
      </c>
      <c r="O805" s="826">
        <v>2</v>
      </c>
      <c r="P805" s="825">
        <v>4046.88</v>
      </c>
      <c r="Q805" s="827">
        <v>1</v>
      </c>
      <c r="R805" s="822">
        <v>8</v>
      </c>
      <c r="S805" s="827">
        <v>1</v>
      </c>
      <c r="T805" s="826">
        <v>2</v>
      </c>
      <c r="U805" s="828">
        <v>1</v>
      </c>
    </row>
    <row r="806" spans="1:21" ht="14.45" customHeight="1" x14ac:dyDescent="0.2">
      <c r="A806" s="821">
        <v>7</v>
      </c>
      <c r="B806" s="822" t="s">
        <v>2342</v>
      </c>
      <c r="C806" s="822" t="s">
        <v>2348</v>
      </c>
      <c r="D806" s="823" t="s">
        <v>3942</v>
      </c>
      <c r="E806" s="824" t="s">
        <v>2388</v>
      </c>
      <c r="F806" s="822" t="s">
        <v>2343</v>
      </c>
      <c r="G806" s="822" t="s">
        <v>2438</v>
      </c>
      <c r="H806" s="822" t="s">
        <v>656</v>
      </c>
      <c r="I806" s="822" t="s">
        <v>2811</v>
      </c>
      <c r="J806" s="822" t="s">
        <v>2440</v>
      </c>
      <c r="K806" s="822" t="s">
        <v>2812</v>
      </c>
      <c r="L806" s="825">
        <v>758.79</v>
      </c>
      <c r="M806" s="825">
        <v>19728.54</v>
      </c>
      <c r="N806" s="822">
        <v>26</v>
      </c>
      <c r="O806" s="826">
        <v>5</v>
      </c>
      <c r="P806" s="825">
        <v>19728.54</v>
      </c>
      <c r="Q806" s="827">
        <v>1</v>
      </c>
      <c r="R806" s="822">
        <v>26</v>
      </c>
      <c r="S806" s="827">
        <v>1</v>
      </c>
      <c r="T806" s="826">
        <v>5</v>
      </c>
      <c r="U806" s="828">
        <v>1</v>
      </c>
    </row>
    <row r="807" spans="1:21" ht="14.45" customHeight="1" x14ac:dyDescent="0.2">
      <c r="A807" s="821">
        <v>7</v>
      </c>
      <c r="B807" s="822" t="s">
        <v>2342</v>
      </c>
      <c r="C807" s="822" t="s">
        <v>2348</v>
      </c>
      <c r="D807" s="823" t="s">
        <v>3942</v>
      </c>
      <c r="E807" s="824" t="s">
        <v>2388</v>
      </c>
      <c r="F807" s="822" t="s">
        <v>2343</v>
      </c>
      <c r="G807" s="822" t="s">
        <v>2438</v>
      </c>
      <c r="H807" s="822" t="s">
        <v>656</v>
      </c>
      <c r="I807" s="822" t="s">
        <v>2683</v>
      </c>
      <c r="J807" s="822" t="s">
        <v>2440</v>
      </c>
      <c r="K807" s="822" t="s">
        <v>2684</v>
      </c>
      <c r="L807" s="825">
        <v>1011.73</v>
      </c>
      <c r="M807" s="825">
        <v>12140.76</v>
      </c>
      <c r="N807" s="822">
        <v>12</v>
      </c>
      <c r="O807" s="826">
        <v>2</v>
      </c>
      <c r="P807" s="825">
        <v>12140.76</v>
      </c>
      <c r="Q807" s="827">
        <v>1</v>
      </c>
      <c r="R807" s="822">
        <v>12</v>
      </c>
      <c r="S807" s="827">
        <v>1</v>
      </c>
      <c r="T807" s="826">
        <v>2</v>
      </c>
      <c r="U807" s="828">
        <v>1</v>
      </c>
    </row>
    <row r="808" spans="1:21" ht="14.45" customHeight="1" x14ac:dyDescent="0.2">
      <c r="A808" s="821">
        <v>7</v>
      </c>
      <c r="B808" s="822" t="s">
        <v>2342</v>
      </c>
      <c r="C808" s="822" t="s">
        <v>2348</v>
      </c>
      <c r="D808" s="823" t="s">
        <v>3942</v>
      </c>
      <c r="E808" s="824" t="s">
        <v>2388</v>
      </c>
      <c r="F808" s="822" t="s">
        <v>2343</v>
      </c>
      <c r="G808" s="822" t="s">
        <v>2438</v>
      </c>
      <c r="H808" s="822" t="s">
        <v>329</v>
      </c>
      <c r="I808" s="822" t="s">
        <v>3547</v>
      </c>
      <c r="J808" s="822" t="s">
        <v>3548</v>
      </c>
      <c r="K808" s="822" t="s">
        <v>2684</v>
      </c>
      <c r="L808" s="825">
        <v>867.19</v>
      </c>
      <c r="M808" s="825">
        <v>5203.1400000000003</v>
      </c>
      <c r="N808" s="822">
        <v>6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7</v>
      </c>
      <c r="B809" s="822" t="s">
        <v>2342</v>
      </c>
      <c r="C809" s="822" t="s">
        <v>2348</v>
      </c>
      <c r="D809" s="823" t="s">
        <v>3942</v>
      </c>
      <c r="E809" s="824" t="s">
        <v>2388</v>
      </c>
      <c r="F809" s="822" t="s">
        <v>2343</v>
      </c>
      <c r="G809" s="822" t="s">
        <v>3549</v>
      </c>
      <c r="H809" s="822" t="s">
        <v>329</v>
      </c>
      <c r="I809" s="822" t="s">
        <v>3550</v>
      </c>
      <c r="J809" s="822" t="s">
        <v>816</v>
      </c>
      <c r="K809" s="822" t="s">
        <v>3551</v>
      </c>
      <c r="L809" s="825">
        <v>17.47</v>
      </c>
      <c r="M809" s="825">
        <v>87.35</v>
      </c>
      <c r="N809" s="822">
        <v>5</v>
      </c>
      <c r="O809" s="826">
        <v>2</v>
      </c>
      <c r="P809" s="825">
        <v>17.47</v>
      </c>
      <c r="Q809" s="827">
        <v>0.2</v>
      </c>
      <c r="R809" s="822">
        <v>1</v>
      </c>
      <c r="S809" s="827">
        <v>0.2</v>
      </c>
      <c r="T809" s="826">
        <v>0.5</v>
      </c>
      <c r="U809" s="828">
        <v>0.25</v>
      </c>
    </row>
    <row r="810" spans="1:21" ht="14.45" customHeight="1" x14ac:dyDescent="0.2">
      <c r="A810" s="821">
        <v>7</v>
      </c>
      <c r="B810" s="822" t="s">
        <v>2342</v>
      </c>
      <c r="C810" s="822" t="s">
        <v>2348</v>
      </c>
      <c r="D810" s="823" t="s">
        <v>3942</v>
      </c>
      <c r="E810" s="824" t="s">
        <v>2388</v>
      </c>
      <c r="F810" s="822" t="s">
        <v>2343</v>
      </c>
      <c r="G810" s="822" t="s">
        <v>2769</v>
      </c>
      <c r="H810" s="822" t="s">
        <v>329</v>
      </c>
      <c r="I810" s="822" t="s">
        <v>3552</v>
      </c>
      <c r="J810" s="822" t="s">
        <v>2771</v>
      </c>
      <c r="K810" s="822" t="s">
        <v>3553</v>
      </c>
      <c r="L810" s="825">
        <v>54.39</v>
      </c>
      <c r="M810" s="825">
        <v>54.39</v>
      </c>
      <c r="N810" s="822">
        <v>1</v>
      </c>
      <c r="O810" s="826">
        <v>0.5</v>
      </c>
      <c r="P810" s="825">
        <v>54.39</v>
      </c>
      <c r="Q810" s="827">
        <v>1</v>
      </c>
      <c r="R810" s="822">
        <v>1</v>
      </c>
      <c r="S810" s="827">
        <v>1</v>
      </c>
      <c r="T810" s="826">
        <v>0.5</v>
      </c>
      <c r="U810" s="828">
        <v>1</v>
      </c>
    </row>
    <row r="811" spans="1:21" ht="14.45" customHeight="1" x14ac:dyDescent="0.2">
      <c r="A811" s="821">
        <v>7</v>
      </c>
      <c r="B811" s="822" t="s">
        <v>2342</v>
      </c>
      <c r="C811" s="822" t="s">
        <v>2348</v>
      </c>
      <c r="D811" s="823" t="s">
        <v>3942</v>
      </c>
      <c r="E811" s="824" t="s">
        <v>2388</v>
      </c>
      <c r="F811" s="822" t="s">
        <v>2343</v>
      </c>
      <c r="G811" s="822" t="s">
        <v>2769</v>
      </c>
      <c r="H811" s="822" t="s">
        <v>656</v>
      </c>
      <c r="I811" s="822" t="s">
        <v>3554</v>
      </c>
      <c r="J811" s="822" t="s">
        <v>3483</v>
      </c>
      <c r="K811" s="822" t="s">
        <v>3555</v>
      </c>
      <c r="L811" s="825">
        <v>84.21</v>
      </c>
      <c r="M811" s="825">
        <v>168.42</v>
      </c>
      <c r="N811" s="822">
        <v>2</v>
      </c>
      <c r="O811" s="826">
        <v>0.5</v>
      </c>
      <c r="P811" s="825">
        <v>168.42</v>
      </c>
      <c r="Q811" s="827">
        <v>1</v>
      </c>
      <c r="R811" s="822">
        <v>2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7</v>
      </c>
      <c r="B812" s="822" t="s">
        <v>2342</v>
      </c>
      <c r="C812" s="822" t="s">
        <v>2348</v>
      </c>
      <c r="D812" s="823" t="s">
        <v>3942</v>
      </c>
      <c r="E812" s="824" t="s">
        <v>2388</v>
      </c>
      <c r="F812" s="822" t="s">
        <v>2343</v>
      </c>
      <c r="G812" s="822" t="s">
        <v>2769</v>
      </c>
      <c r="H812" s="822" t="s">
        <v>329</v>
      </c>
      <c r="I812" s="822" t="s">
        <v>3482</v>
      </c>
      <c r="J812" s="822" t="s">
        <v>3483</v>
      </c>
      <c r="K812" s="822" t="s">
        <v>2519</v>
      </c>
      <c r="L812" s="825">
        <v>235.78</v>
      </c>
      <c r="M812" s="825">
        <v>235.78</v>
      </c>
      <c r="N812" s="822">
        <v>1</v>
      </c>
      <c r="O812" s="826">
        <v>0.5</v>
      </c>
      <c r="P812" s="825">
        <v>235.78</v>
      </c>
      <c r="Q812" s="827">
        <v>1</v>
      </c>
      <c r="R812" s="822">
        <v>1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7</v>
      </c>
      <c r="B813" s="822" t="s">
        <v>2342</v>
      </c>
      <c r="C813" s="822" t="s">
        <v>2348</v>
      </c>
      <c r="D813" s="823" t="s">
        <v>3942</v>
      </c>
      <c r="E813" s="824" t="s">
        <v>2388</v>
      </c>
      <c r="F813" s="822" t="s">
        <v>2343</v>
      </c>
      <c r="G813" s="822" t="s">
        <v>2715</v>
      </c>
      <c r="H813" s="822" t="s">
        <v>329</v>
      </c>
      <c r="I813" s="822" t="s">
        <v>2908</v>
      </c>
      <c r="J813" s="822" t="s">
        <v>1503</v>
      </c>
      <c r="K813" s="822" t="s">
        <v>2909</v>
      </c>
      <c r="L813" s="825">
        <v>176.32</v>
      </c>
      <c r="M813" s="825">
        <v>176.32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7</v>
      </c>
      <c r="B814" s="822" t="s">
        <v>2342</v>
      </c>
      <c r="C814" s="822" t="s">
        <v>2348</v>
      </c>
      <c r="D814" s="823" t="s">
        <v>3942</v>
      </c>
      <c r="E814" s="824" t="s">
        <v>2388</v>
      </c>
      <c r="F814" s="822" t="s">
        <v>2343</v>
      </c>
      <c r="G814" s="822" t="s">
        <v>2715</v>
      </c>
      <c r="H814" s="822" t="s">
        <v>656</v>
      </c>
      <c r="I814" s="822" t="s">
        <v>3189</v>
      </c>
      <c r="J814" s="822" t="s">
        <v>1492</v>
      </c>
      <c r="K814" s="822" t="s">
        <v>2909</v>
      </c>
      <c r="L814" s="825">
        <v>176.32</v>
      </c>
      <c r="M814" s="825">
        <v>176.32</v>
      </c>
      <c r="N814" s="822">
        <v>1</v>
      </c>
      <c r="O814" s="826">
        <v>0.5</v>
      </c>
      <c r="P814" s="825">
        <v>176.32</v>
      </c>
      <c r="Q814" s="827">
        <v>1</v>
      </c>
      <c r="R814" s="822">
        <v>1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7</v>
      </c>
      <c r="B815" s="822" t="s">
        <v>2342</v>
      </c>
      <c r="C815" s="822" t="s">
        <v>2348</v>
      </c>
      <c r="D815" s="823" t="s">
        <v>3942</v>
      </c>
      <c r="E815" s="824" t="s">
        <v>2388</v>
      </c>
      <c r="F815" s="822" t="s">
        <v>2343</v>
      </c>
      <c r="G815" s="822" t="s">
        <v>2595</v>
      </c>
      <c r="H815" s="822" t="s">
        <v>656</v>
      </c>
      <c r="I815" s="822" t="s">
        <v>2596</v>
      </c>
      <c r="J815" s="822" t="s">
        <v>857</v>
      </c>
      <c r="K815" s="822" t="s">
        <v>861</v>
      </c>
      <c r="L815" s="825">
        <v>132</v>
      </c>
      <c r="M815" s="825">
        <v>1452</v>
      </c>
      <c r="N815" s="822">
        <v>11</v>
      </c>
      <c r="O815" s="826">
        <v>2</v>
      </c>
      <c r="P815" s="825">
        <v>396</v>
      </c>
      <c r="Q815" s="827">
        <v>0.27272727272727271</v>
      </c>
      <c r="R815" s="822">
        <v>3</v>
      </c>
      <c r="S815" s="827">
        <v>0.27272727272727271</v>
      </c>
      <c r="T815" s="826">
        <v>0.5</v>
      </c>
      <c r="U815" s="828">
        <v>0.25</v>
      </c>
    </row>
    <row r="816" spans="1:21" ht="14.45" customHeight="1" x14ac:dyDescent="0.2">
      <c r="A816" s="821">
        <v>7</v>
      </c>
      <c r="B816" s="822" t="s">
        <v>2342</v>
      </c>
      <c r="C816" s="822" t="s">
        <v>2348</v>
      </c>
      <c r="D816" s="823" t="s">
        <v>3942</v>
      </c>
      <c r="E816" s="824" t="s">
        <v>2388</v>
      </c>
      <c r="F816" s="822" t="s">
        <v>2343</v>
      </c>
      <c r="G816" s="822" t="s">
        <v>2595</v>
      </c>
      <c r="H816" s="822" t="s">
        <v>329</v>
      </c>
      <c r="I816" s="822" t="s">
        <v>3273</v>
      </c>
      <c r="J816" s="822" t="s">
        <v>857</v>
      </c>
      <c r="K816" s="822" t="s">
        <v>803</v>
      </c>
      <c r="L816" s="825">
        <v>65.989999999999995</v>
      </c>
      <c r="M816" s="825">
        <v>1385.7899999999997</v>
      </c>
      <c r="N816" s="822">
        <v>21</v>
      </c>
      <c r="O816" s="826">
        <v>4</v>
      </c>
      <c r="P816" s="825">
        <v>593.90999999999985</v>
      </c>
      <c r="Q816" s="827">
        <v>0.42857142857142855</v>
      </c>
      <c r="R816" s="822">
        <v>9</v>
      </c>
      <c r="S816" s="827">
        <v>0.42857142857142855</v>
      </c>
      <c r="T816" s="826">
        <v>1.5</v>
      </c>
      <c r="U816" s="828">
        <v>0.375</v>
      </c>
    </row>
    <row r="817" spans="1:21" ht="14.45" customHeight="1" x14ac:dyDescent="0.2">
      <c r="A817" s="821">
        <v>7</v>
      </c>
      <c r="B817" s="822" t="s">
        <v>2342</v>
      </c>
      <c r="C817" s="822" t="s">
        <v>2348</v>
      </c>
      <c r="D817" s="823" t="s">
        <v>3942</v>
      </c>
      <c r="E817" s="824" t="s">
        <v>2388</v>
      </c>
      <c r="F817" s="822" t="s">
        <v>2343</v>
      </c>
      <c r="G817" s="822" t="s">
        <v>2595</v>
      </c>
      <c r="H817" s="822" t="s">
        <v>329</v>
      </c>
      <c r="I817" s="822" t="s">
        <v>3436</v>
      </c>
      <c r="J817" s="822" t="s">
        <v>857</v>
      </c>
      <c r="K817" s="822" t="s">
        <v>861</v>
      </c>
      <c r="L817" s="825">
        <v>132</v>
      </c>
      <c r="M817" s="825">
        <v>132</v>
      </c>
      <c r="N817" s="822">
        <v>1</v>
      </c>
      <c r="O817" s="826">
        <v>0.5</v>
      </c>
      <c r="P817" s="825">
        <v>132</v>
      </c>
      <c r="Q817" s="827">
        <v>1</v>
      </c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7</v>
      </c>
      <c r="B818" s="822" t="s">
        <v>2342</v>
      </c>
      <c r="C818" s="822" t="s">
        <v>2348</v>
      </c>
      <c r="D818" s="823" t="s">
        <v>3942</v>
      </c>
      <c r="E818" s="824" t="s">
        <v>2388</v>
      </c>
      <c r="F818" s="822" t="s">
        <v>2343</v>
      </c>
      <c r="G818" s="822" t="s">
        <v>3073</v>
      </c>
      <c r="H818" s="822" t="s">
        <v>329</v>
      </c>
      <c r="I818" s="822" t="s">
        <v>3556</v>
      </c>
      <c r="J818" s="822" t="s">
        <v>3557</v>
      </c>
      <c r="K818" s="822" t="s">
        <v>3197</v>
      </c>
      <c r="L818" s="825">
        <v>176.32</v>
      </c>
      <c r="M818" s="825">
        <v>176.32</v>
      </c>
      <c r="N818" s="822">
        <v>1</v>
      </c>
      <c r="O818" s="826">
        <v>0.5</v>
      </c>
      <c r="P818" s="825">
        <v>176.32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7</v>
      </c>
      <c r="B819" s="822" t="s">
        <v>2342</v>
      </c>
      <c r="C819" s="822" t="s">
        <v>2348</v>
      </c>
      <c r="D819" s="823" t="s">
        <v>3942</v>
      </c>
      <c r="E819" s="824" t="s">
        <v>2388</v>
      </c>
      <c r="F819" s="822" t="s">
        <v>2343</v>
      </c>
      <c r="G819" s="822" t="s">
        <v>3073</v>
      </c>
      <c r="H819" s="822" t="s">
        <v>656</v>
      </c>
      <c r="I819" s="822" t="s">
        <v>3112</v>
      </c>
      <c r="J819" s="822" t="s">
        <v>3075</v>
      </c>
      <c r="K819" s="822" t="s">
        <v>2461</v>
      </c>
      <c r="L819" s="825">
        <v>176.32</v>
      </c>
      <c r="M819" s="825">
        <v>528.96</v>
      </c>
      <c r="N819" s="822">
        <v>3</v>
      </c>
      <c r="O819" s="826">
        <v>2</v>
      </c>
      <c r="P819" s="825">
        <v>352.64</v>
      </c>
      <c r="Q819" s="827">
        <v>0.66666666666666663</v>
      </c>
      <c r="R819" s="822">
        <v>2</v>
      </c>
      <c r="S819" s="827">
        <v>0.66666666666666663</v>
      </c>
      <c r="T819" s="826">
        <v>1</v>
      </c>
      <c r="U819" s="828">
        <v>0.5</v>
      </c>
    </row>
    <row r="820" spans="1:21" ht="14.45" customHeight="1" x14ac:dyDescent="0.2">
      <c r="A820" s="821">
        <v>7</v>
      </c>
      <c r="B820" s="822" t="s">
        <v>2342</v>
      </c>
      <c r="C820" s="822" t="s">
        <v>2348</v>
      </c>
      <c r="D820" s="823" t="s">
        <v>3942</v>
      </c>
      <c r="E820" s="824" t="s">
        <v>2388</v>
      </c>
      <c r="F820" s="822" t="s">
        <v>2343</v>
      </c>
      <c r="G820" s="822" t="s">
        <v>2496</v>
      </c>
      <c r="H820" s="822" t="s">
        <v>329</v>
      </c>
      <c r="I820" s="822" t="s">
        <v>3558</v>
      </c>
      <c r="J820" s="822" t="s">
        <v>986</v>
      </c>
      <c r="K820" s="822" t="s">
        <v>1294</v>
      </c>
      <c r="L820" s="825">
        <v>354.04</v>
      </c>
      <c r="M820" s="825">
        <v>3186.3600000000006</v>
      </c>
      <c r="N820" s="822">
        <v>9</v>
      </c>
      <c r="O820" s="826">
        <v>4</v>
      </c>
      <c r="P820" s="825">
        <v>2124.2400000000002</v>
      </c>
      <c r="Q820" s="827">
        <v>0.66666666666666663</v>
      </c>
      <c r="R820" s="822">
        <v>6</v>
      </c>
      <c r="S820" s="827">
        <v>0.66666666666666663</v>
      </c>
      <c r="T820" s="826">
        <v>3</v>
      </c>
      <c r="U820" s="828">
        <v>0.75</v>
      </c>
    </row>
    <row r="821" spans="1:21" ht="14.45" customHeight="1" x14ac:dyDescent="0.2">
      <c r="A821" s="821">
        <v>7</v>
      </c>
      <c r="B821" s="822" t="s">
        <v>2342</v>
      </c>
      <c r="C821" s="822" t="s">
        <v>2348</v>
      </c>
      <c r="D821" s="823" t="s">
        <v>3942</v>
      </c>
      <c r="E821" s="824" t="s">
        <v>2388</v>
      </c>
      <c r="F821" s="822" t="s">
        <v>2343</v>
      </c>
      <c r="G821" s="822" t="s">
        <v>2496</v>
      </c>
      <c r="H821" s="822" t="s">
        <v>329</v>
      </c>
      <c r="I821" s="822" t="s">
        <v>3113</v>
      </c>
      <c r="J821" s="822" t="s">
        <v>1265</v>
      </c>
      <c r="K821" s="822" t="s">
        <v>1266</v>
      </c>
      <c r="L821" s="825">
        <v>147.85</v>
      </c>
      <c r="M821" s="825">
        <v>147.85</v>
      </c>
      <c r="N821" s="822">
        <v>1</v>
      </c>
      <c r="O821" s="826">
        <v>0.5</v>
      </c>
      <c r="P821" s="825">
        <v>147.85</v>
      </c>
      <c r="Q821" s="827">
        <v>1</v>
      </c>
      <c r="R821" s="822">
        <v>1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7</v>
      </c>
      <c r="B822" s="822" t="s">
        <v>2342</v>
      </c>
      <c r="C822" s="822" t="s">
        <v>2348</v>
      </c>
      <c r="D822" s="823" t="s">
        <v>3942</v>
      </c>
      <c r="E822" s="824" t="s">
        <v>2388</v>
      </c>
      <c r="F822" s="822" t="s">
        <v>2343</v>
      </c>
      <c r="G822" s="822" t="s">
        <v>2627</v>
      </c>
      <c r="H822" s="822" t="s">
        <v>329</v>
      </c>
      <c r="I822" s="822" t="s">
        <v>2936</v>
      </c>
      <c r="J822" s="822" t="s">
        <v>2937</v>
      </c>
      <c r="K822" s="822" t="s">
        <v>2938</v>
      </c>
      <c r="L822" s="825">
        <v>0</v>
      </c>
      <c r="M822" s="825">
        <v>0</v>
      </c>
      <c r="N822" s="822">
        <v>1</v>
      </c>
      <c r="O822" s="826">
        <v>1</v>
      </c>
      <c r="P822" s="825">
        <v>0</v>
      </c>
      <c r="Q822" s="827"/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7</v>
      </c>
      <c r="B823" s="822" t="s">
        <v>2342</v>
      </c>
      <c r="C823" s="822" t="s">
        <v>2348</v>
      </c>
      <c r="D823" s="823" t="s">
        <v>3942</v>
      </c>
      <c r="E823" s="824" t="s">
        <v>2388</v>
      </c>
      <c r="F823" s="822" t="s">
        <v>2343</v>
      </c>
      <c r="G823" s="822" t="s">
        <v>2446</v>
      </c>
      <c r="H823" s="822" t="s">
        <v>329</v>
      </c>
      <c r="I823" s="822" t="s">
        <v>3274</v>
      </c>
      <c r="J823" s="822" t="s">
        <v>2448</v>
      </c>
      <c r="K823" s="822" t="s">
        <v>3275</v>
      </c>
      <c r="L823" s="825">
        <v>150.26</v>
      </c>
      <c r="M823" s="825">
        <v>1652.86</v>
      </c>
      <c r="N823" s="822">
        <v>11</v>
      </c>
      <c r="O823" s="826">
        <v>4</v>
      </c>
      <c r="P823" s="825">
        <v>901.56</v>
      </c>
      <c r="Q823" s="827">
        <v>0.54545454545454541</v>
      </c>
      <c r="R823" s="822">
        <v>6</v>
      </c>
      <c r="S823" s="827">
        <v>0.54545454545454541</v>
      </c>
      <c r="T823" s="826">
        <v>1.5</v>
      </c>
      <c r="U823" s="828">
        <v>0.375</v>
      </c>
    </row>
    <row r="824" spans="1:21" ht="14.45" customHeight="1" x14ac:dyDescent="0.2">
      <c r="A824" s="821">
        <v>7</v>
      </c>
      <c r="B824" s="822" t="s">
        <v>2342</v>
      </c>
      <c r="C824" s="822" t="s">
        <v>2348</v>
      </c>
      <c r="D824" s="823" t="s">
        <v>3942</v>
      </c>
      <c r="E824" s="824" t="s">
        <v>2388</v>
      </c>
      <c r="F824" s="822" t="s">
        <v>2343</v>
      </c>
      <c r="G824" s="822" t="s">
        <v>2446</v>
      </c>
      <c r="H824" s="822" t="s">
        <v>329</v>
      </c>
      <c r="I824" s="822" t="s">
        <v>2447</v>
      </c>
      <c r="J824" s="822" t="s">
        <v>2448</v>
      </c>
      <c r="K824" s="822" t="s">
        <v>2449</v>
      </c>
      <c r="L824" s="825">
        <v>225.39</v>
      </c>
      <c r="M824" s="825">
        <v>1577.73</v>
      </c>
      <c r="N824" s="822">
        <v>7</v>
      </c>
      <c r="O824" s="826">
        <v>1.5</v>
      </c>
      <c r="P824" s="825">
        <v>1352.34</v>
      </c>
      <c r="Q824" s="827">
        <v>0.8571428571428571</v>
      </c>
      <c r="R824" s="822">
        <v>6</v>
      </c>
      <c r="S824" s="827">
        <v>0.8571428571428571</v>
      </c>
      <c r="T824" s="826">
        <v>1</v>
      </c>
      <c r="U824" s="828">
        <v>0.66666666666666663</v>
      </c>
    </row>
    <row r="825" spans="1:21" ht="14.45" customHeight="1" x14ac:dyDescent="0.2">
      <c r="A825" s="821">
        <v>7</v>
      </c>
      <c r="B825" s="822" t="s">
        <v>2342</v>
      </c>
      <c r="C825" s="822" t="s">
        <v>2348</v>
      </c>
      <c r="D825" s="823" t="s">
        <v>3942</v>
      </c>
      <c r="E825" s="824" t="s">
        <v>2388</v>
      </c>
      <c r="F825" s="822" t="s">
        <v>2343</v>
      </c>
      <c r="G825" s="822" t="s">
        <v>2718</v>
      </c>
      <c r="H825" s="822" t="s">
        <v>329</v>
      </c>
      <c r="I825" s="822" t="s">
        <v>3559</v>
      </c>
      <c r="J825" s="822" t="s">
        <v>3560</v>
      </c>
      <c r="K825" s="822" t="s">
        <v>3561</v>
      </c>
      <c r="L825" s="825">
        <v>234.94</v>
      </c>
      <c r="M825" s="825">
        <v>234.94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7</v>
      </c>
      <c r="B826" s="822" t="s">
        <v>2342</v>
      </c>
      <c r="C826" s="822" t="s">
        <v>2348</v>
      </c>
      <c r="D826" s="823" t="s">
        <v>3942</v>
      </c>
      <c r="E826" s="824" t="s">
        <v>2388</v>
      </c>
      <c r="F826" s="822" t="s">
        <v>2343</v>
      </c>
      <c r="G826" s="822" t="s">
        <v>2718</v>
      </c>
      <c r="H826" s="822" t="s">
        <v>329</v>
      </c>
      <c r="I826" s="822" t="s">
        <v>3562</v>
      </c>
      <c r="J826" s="822" t="s">
        <v>3563</v>
      </c>
      <c r="K826" s="822" t="s">
        <v>3564</v>
      </c>
      <c r="L826" s="825">
        <v>117.47</v>
      </c>
      <c r="M826" s="825">
        <v>117.47</v>
      </c>
      <c r="N826" s="822">
        <v>1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7</v>
      </c>
      <c r="B827" s="822" t="s">
        <v>2342</v>
      </c>
      <c r="C827" s="822" t="s">
        <v>2348</v>
      </c>
      <c r="D827" s="823" t="s">
        <v>3942</v>
      </c>
      <c r="E827" s="824" t="s">
        <v>2388</v>
      </c>
      <c r="F827" s="822" t="s">
        <v>2343</v>
      </c>
      <c r="G827" s="822" t="s">
        <v>3565</v>
      </c>
      <c r="H827" s="822" t="s">
        <v>329</v>
      </c>
      <c r="I827" s="822" t="s">
        <v>3566</v>
      </c>
      <c r="J827" s="822" t="s">
        <v>3567</v>
      </c>
      <c r="K827" s="822" t="s">
        <v>803</v>
      </c>
      <c r="L827" s="825">
        <v>0</v>
      </c>
      <c r="M827" s="825">
        <v>0</v>
      </c>
      <c r="N827" s="822">
        <v>1</v>
      </c>
      <c r="O827" s="826">
        <v>0.5</v>
      </c>
      <c r="P827" s="825">
        <v>0</v>
      </c>
      <c r="Q827" s="827"/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7</v>
      </c>
      <c r="B828" s="822" t="s">
        <v>2342</v>
      </c>
      <c r="C828" s="822" t="s">
        <v>2348</v>
      </c>
      <c r="D828" s="823" t="s">
        <v>3942</v>
      </c>
      <c r="E828" s="824" t="s">
        <v>2388</v>
      </c>
      <c r="F828" s="822" t="s">
        <v>2343</v>
      </c>
      <c r="G828" s="822" t="s">
        <v>2552</v>
      </c>
      <c r="H828" s="822" t="s">
        <v>329</v>
      </c>
      <c r="I828" s="822" t="s">
        <v>2600</v>
      </c>
      <c r="J828" s="822" t="s">
        <v>1317</v>
      </c>
      <c r="K828" s="822" t="s">
        <v>2601</v>
      </c>
      <c r="L828" s="825">
        <v>29.13</v>
      </c>
      <c r="M828" s="825">
        <v>786.51</v>
      </c>
      <c r="N828" s="822">
        <v>27</v>
      </c>
      <c r="O828" s="826">
        <v>7.5</v>
      </c>
      <c r="P828" s="825">
        <v>495.21</v>
      </c>
      <c r="Q828" s="827">
        <v>0.62962962962962965</v>
      </c>
      <c r="R828" s="822">
        <v>17</v>
      </c>
      <c r="S828" s="827">
        <v>0.62962962962962965</v>
      </c>
      <c r="T828" s="826">
        <v>5.5</v>
      </c>
      <c r="U828" s="828">
        <v>0.73333333333333328</v>
      </c>
    </row>
    <row r="829" spans="1:21" ht="14.45" customHeight="1" x14ac:dyDescent="0.2">
      <c r="A829" s="821">
        <v>7</v>
      </c>
      <c r="B829" s="822" t="s">
        <v>2342</v>
      </c>
      <c r="C829" s="822" t="s">
        <v>2348</v>
      </c>
      <c r="D829" s="823" t="s">
        <v>3942</v>
      </c>
      <c r="E829" s="824" t="s">
        <v>2388</v>
      </c>
      <c r="F829" s="822" t="s">
        <v>2343</v>
      </c>
      <c r="G829" s="822" t="s">
        <v>2552</v>
      </c>
      <c r="H829" s="822" t="s">
        <v>329</v>
      </c>
      <c r="I829" s="822" t="s">
        <v>2553</v>
      </c>
      <c r="J829" s="822" t="s">
        <v>1317</v>
      </c>
      <c r="K829" s="822" t="s">
        <v>2554</v>
      </c>
      <c r="L829" s="825">
        <v>80.319999999999993</v>
      </c>
      <c r="M829" s="825">
        <v>3132.4799999999996</v>
      </c>
      <c r="N829" s="822">
        <v>39</v>
      </c>
      <c r="O829" s="826">
        <v>7</v>
      </c>
      <c r="P829" s="825">
        <v>1686.7199999999998</v>
      </c>
      <c r="Q829" s="827">
        <v>0.53846153846153844</v>
      </c>
      <c r="R829" s="822">
        <v>21</v>
      </c>
      <c r="S829" s="827">
        <v>0.53846153846153844</v>
      </c>
      <c r="T829" s="826">
        <v>3</v>
      </c>
      <c r="U829" s="828">
        <v>0.42857142857142855</v>
      </c>
    </row>
    <row r="830" spans="1:21" ht="14.45" customHeight="1" x14ac:dyDescent="0.2">
      <c r="A830" s="821">
        <v>7</v>
      </c>
      <c r="B830" s="822" t="s">
        <v>2342</v>
      </c>
      <c r="C830" s="822" t="s">
        <v>2348</v>
      </c>
      <c r="D830" s="823" t="s">
        <v>3942</v>
      </c>
      <c r="E830" s="824" t="s">
        <v>2388</v>
      </c>
      <c r="F830" s="822" t="s">
        <v>2343</v>
      </c>
      <c r="G830" s="822" t="s">
        <v>3276</v>
      </c>
      <c r="H830" s="822" t="s">
        <v>329</v>
      </c>
      <c r="I830" s="822" t="s">
        <v>3277</v>
      </c>
      <c r="J830" s="822" t="s">
        <v>3278</v>
      </c>
      <c r="K830" s="822" t="s">
        <v>3279</v>
      </c>
      <c r="L830" s="825">
        <v>561.76</v>
      </c>
      <c r="M830" s="825">
        <v>9549.92</v>
      </c>
      <c r="N830" s="822">
        <v>17</v>
      </c>
      <c r="O830" s="826">
        <v>3.5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7</v>
      </c>
      <c r="B831" s="822" t="s">
        <v>2342</v>
      </c>
      <c r="C831" s="822" t="s">
        <v>2348</v>
      </c>
      <c r="D831" s="823" t="s">
        <v>3942</v>
      </c>
      <c r="E831" s="824" t="s">
        <v>2388</v>
      </c>
      <c r="F831" s="822" t="s">
        <v>2343</v>
      </c>
      <c r="G831" s="822" t="s">
        <v>3276</v>
      </c>
      <c r="H831" s="822" t="s">
        <v>329</v>
      </c>
      <c r="I831" s="822" t="s">
        <v>3277</v>
      </c>
      <c r="J831" s="822" t="s">
        <v>3278</v>
      </c>
      <c r="K831" s="822" t="s">
        <v>3279</v>
      </c>
      <c r="L831" s="825">
        <v>150.31</v>
      </c>
      <c r="M831" s="825">
        <v>450.93</v>
      </c>
      <c r="N831" s="822">
        <v>3</v>
      </c>
      <c r="O831" s="826">
        <v>0.5</v>
      </c>
      <c r="P831" s="825">
        <v>450.93</v>
      </c>
      <c r="Q831" s="827">
        <v>1</v>
      </c>
      <c r="R831" s="822">
        <v>3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7</v>
      </c>
      <c r="B832" s="822" t="s">
        <v>2342</v>
      </c>
      <c r="C832" s="822" t="s">
        <v>2348</v>
      </c>
      <c r="D832" s="823" t="s">
        <v>3942</v>
      </c>
      <c r="E832" s="824" t="s">
        <v>2388</v>
      </c>
      <c r="F832" s="822" t="s">
        <v>2343</v>
      </c>
      <c r="G832" s="822" t="s">
        <v>2872</v>
      </c>
      <c r="H832" s="822" t="s">
        <v>329</v>
      </c>
      <c r="I832" s="822" t="s">
        <v>2873</v>
      </c>
      <c r="J832" s="822" t="s">
        <v>950</v>
      </c>
      <c r="K832" s="822" t="s">
        <v>2874</v>
      </c>
      <c r="L832" s="825">
        <v>477.5</v>
      </c>
      <c r="M832" s="825">
        <v>477.5</v>
      </c>
      <c r="N832" s="822">
        <v>1</v>
      </c>
      <c r="O832" s="826">
        <v>0.5</v>
      </c>
      <c r="P832" s="825">
        <v>477.5</v>
      </c>
      <c r="Q832" s="827">
        <v>1</v>
      </c>
      <c r="R832" s="822">
        <v>1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7</v>
      </c>
      <c r="B833" s="822" t="s">
        <v>2342</v>
      </c>
      <c r="C833" s="822" t="s">
        <v>2348</v>
      </c>
      <c r="D833" s="823" t="s">
        <v>3942</v>
      </c>
      <c r="E833" s="824" t="s">
        <v>2388</v>
      </c>
      <c r="F833" s="822" t="s">
        <v>2343</v>
      </c>
      <c r="G833" s="822" t="s">
        <v>2834</v>
      </c>
      <c r="H833" s="822" t="s">
        <v>329</v>
      </c>
      <c r="I833" s="822" t="s">
        <v>3280</v>
      </c>
      <c r="J833" s="822" t="s">
        <v>2836</v>
      </c>
      <c r="K833" s="822" t="s">
        <v>2233</v>
      </c>
      <c r="L833" s="825">
        <v>123.2</v>
      </c>
      <c r="M833" s="825">
        <v>369.6</v>
      </c>
      <c r="N833" s="822">
        <v>3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7</v>
      </c>
      <c r="B834" s="822" t="s">
        <v>2342</v>
      </c>
      <c r="C834" s="822" t="s">
        <v>2348</v>
      </c>
      <c r="D834" s="823" t="s">
        <v>3942</v>
      </c>
      <c r="E834" s="824" t="s">
        <v>2388</v>
      </c>
      <c r="F834" s="822" t="s">
        <v>2343</v>
      </c>
      <c r="G834" s="822" t="s">
        <v>2454</v>
      </c>
      <c r="H834" s="822" t="s">
        <v>656</v>
      </c>
      <c r="I834" s="822" t="s">
        <v>2555</v>
      </c>
      <c r="J834" s="822" t="s">
        <v>2195</v>
      </c>
      <c r="K834" s="822" t="s">
        <v>2556</v>
      </c>
      <c r="L834" s="825">
        <v>162.61000000000001</v>
      </c>
      <c r="M834" s="825">
        <v>2926.9800000000005</v>
      </c>
      <c r="N834" s="822">
        <v>18</v>
      </c>
      <c r="O834" s="826">
        <v>3</v>
      </c>
      <c r="P834" s="825">
        <v>2926.9800000000005</v>
      </c>
      <c r="Q834" s="827">
        <v>1</v>
      </c>
      <c r="R834" s="822">
        <v>18</v>
      </c>
      <c r="S834" s="827">
        <v>1</v>
      </c>
      <c r="T834" s="826">
        <v>3</v>
      </c>
      <c r="U834" s="828">
        <v>1</v>
      </c>
    </row>
    <row r="835" spans="1:21" ht="14.45" customHeight="1" x14ac:dyDescent="0.2">
      <c r="A835" s="821">
        <v>7</v>
      </c>
      <c r="B835" s="822" t="s">
        <v>2342</v>
      </c>
      <c r="C835" s="822" t="s">
        <v>2348</v>
      </c>
      <c r="D835" s="823" t="s">
        <v>3942</v>
      </c>
      <c r="E835" s="824" t="s">
        <v>2388</v>
      </c>
      <c r="F835" s="822" t="s">
        <v>2343</v>
      </c>
      <c r="G835" s="822" t="s">
        <v>2454</v>
      </c>
      <c r="H835" s="822" t="s">
        <v>656</v>
      </c>
      <c r="I835" s="822" t="s">
        <v>2557</v>
      </c>
      <c r="J835" s="822" t="s">
        <v>2558</v>
      </c>
      <c r="K835" s="822" t="s">
        <v>2457</v>
      </c>
      <c r="L835" s="825">
        <v>975.59</v>
      </c>
      <c r="M835" s="825">
        <v>5853.54</v>
      </c>
      <c r="N835" s="822">
        <v>6</v>
      </c>
      <c r="O835" s="826">
        <v>1</v>
      </c>
      <c r="P835" s="825">
        <v>5853.54</v>
      </c>
      <c r="Q835" s="827">
        <v>1</v>
      </c>
      <c r="R835" s="822">
        <v>6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7</v>
      </c>
      <c r="B836" s="822" t="s">
        <v>2342</v>
      </c>
      <c r="C836" s="822" t="s">
        <v>2348</v>
      </c>
      <c r="D836" s="823" t="s">
        <v>3942</v>
      </c>
      <c r="E836" s="824" t="s">
        <v>2388</v>
      </c>
      <c r="F836" s="822" t="s">
        <v>2343</v>
      </c>
      <c r="G836" s="822" t="s">
        <v>2454</v>
      </c>
      <c r="H836" s="822" t="s">
        <v>656</v>
      </c>
      <c r="I836" s="822" t="s">
        <v>3281</v>
      </c>
      <c r="J836" s="822" t="s">
        <v>2558</v>
      </c>
      <c r="K836" s="822" t="s">
        <v>3282</v>
      </c>
      <c r="L836" s="825">
        <v>1300.79</v>
      </c>
      <c r="M836" s="825">
        <v>15609.48</v>
      </c>
      <c r="N836" s="822">
        <v>12</v>
      </c>
      <c r="O836" s="826">
        <v>2</v>
      </c>
      <c r="P836" s="825">
        <v>7804.74</v>
      </c>
      <c r="Q836" s="827">
        <v>0.5</v>
      </c>
      <c r="R836" s="822">
        <v>6</v>
      </c>
      <c r="S836" s="827">
        <v>0.5</v>
      </c>
      <c r="T836" s="826">
        <v>1</v>
      </c>
      <c r="U836" s="828">
        <v>0.5</v>
      </c>
    </row>
    <row r="837" spans="1:21" ht="14.45" customHeight="1" x14ac:dyDescent="0.2">
      <c r="A837" s="821">
        <v>7</v>
      </c>
      <c r="B837" s="822" t="s">
        <v>2342</v>
      </c>
      <c r="C837" s="822" t="s">
        <v>2348</v>
      </c>
      <c r="D837" s="823" t="s">
        <v>3942</v>
      </c>
      <c r="E837" s="824" t="s">
        <v>2388</v>
      </c>
      <c r="F837" s="822" t="s">
        <v>2343</v>
      </c>
      <c r="G837" s="822" t="s">
        <v>2454</v>
      </c>
      <c r="H837" s="822" t="s">
        <v>656</v>
      </c>
      <c r="I837" s="822" t="s">
        <v>3568</v>
      </c>
      <c r="J837" s="822" t="s">
        <v>3569</v>
      </c>
      <c r="K837" s="822" t="s">
        <v>3570</v>
      </c>
      <c r="L837" s="825">
        <v>5322.08</v>
      </c>
      <c r="M837" s="825">
        <v>26610.400000000001</v>
      </c>
      <c r="N837" s="822">
        <v>5</v>
      </c>
      <c r="O837" s="826">
        <v>3</v>
      </c>
      <c r="P837" s="825">
        <v>26610.400000000001</v>
      </c>
      <c r="Q837" s="827">
        <v>1</v>
      </c>
      <c r="R837" s="822">
        <v>5</v>
      </c>
      <c r="S837" s="827">
        <v>1</v>
      </c>
      <c r="T837" s="826">
        <v>3</v>
      </c>
      <c r="U837" s="828">
        <v>1</v>
      </c>
    </row>
    <row r="838" spans="1:21" ht="14.45" customHeight="1" x14ac:dyDescent="0.2">
      <c r="A838" s="821">
        <v>7</v>
      </c>
      <c r="B838" s="822" t="s">
        <v>2342</v>
      </c>
      <c r="C838" s="822" t="s">
        <v>2348</v>
      </c>
      <c r="D838" s="823" t="s">
        <v>3942</v>
      </c>
      <c r="E838" s="824" t="s">
        <v>2388</v>
      </c>
      <c r="F838" s="822" t="s">
        <v>2343</v>
      </c>
      <c r="G838" s="822" t="s">
        <v>2454</v>
      </c>
      <c r="H838" s="822" t="s">
        <v>656</v>
      </c>
      <c r="I838" s="822" t="s">
        <v>3571</v>
      </c>
      <c r="J838" s="822" t="s">
        <v>3569</v>
      </c>
      <c r="K838" s="822" t="s">
        <v>3572</v>
      </c>
      <c r="L838" s="825">
        <v>5322.08</v>
      </c>
      <c r="M838" s="825">
        <v>21288.32</v>
      </c>
      <c r="N838" s="822">
        <v>4</v>
      </c>
      <c r="O838" s="826">
        <v>2</v>
      </c>
      <c r="P838" s="825">
        <v>21288.32</v>
      </c>
      <c r="Q838" s="827">
        <v>1</v>
      </c>
      <c r="R838" s="822">
        <v>4</v>
      </c>
      <c r="S838" s="827">
        <v>1</v>
      </c>
      <c r="T838" s="826">
        <v>2</v>
      </c>
      <c r="U838" s="828">
        <v>1</v>
      </c>
    </row>
    <row r="839" spans="1:21" ht="14.45" customHeight="1" x14ac:dyDescent="0.2">
      <c r="A839" s="821">
        <v>7</v>
      </c>
      <c r="B839" s="822" t="s">
        <v>2342</v>
      </c>
      <c r="C839" s="822" t="s">
        <v>2348</v>
      </c>
      <c r="D839" s="823" t="s">
        <v>3942</v>
      </c>
      <c r="E839" s="824" t="s">
        <v>2388</v>
      </c>
      <c r="F839" s="822" t="s">
        <v>2343</v>
      </c>
      <c r="G839" s="822" t="s">
        <v>2454</v>
      </c>
      <c r="H839" s="822" t="s">
        <v>656</v>
      </c>
      <c r="I839" s="822" t="s">
        <v>2559</v>
      </c>
      <c r="J839" s="822" t="s">
        <v>2195</v>
      </c>
      <c r="K839" s="822" t="s">
        <v>2560</v>
      </c>
      <c r="L839" s="825">
        <v>1300.79</v>
      </c>
      <c r="M839" s="825">
        <v>23414.22</v>
      </c>
      <c r="N839" s="822">
        <v>18</v>
      </c>
      <c r="O839" s="826">
        <v>4</v>
      </c>
      <c r="P839" s="825">
        <v>23414.22</v>
      </c>
      <c r="Q839" s="827">
        <v>1</v>
      </c>
      <c r="R839" s="822">
        <v>18</v>
      </c>
      <c r="S839" s="827">
        <v>1</v>
      </c>
      <c r="T839" s="826">
        <v>4</v>
      </c>
      <c r="U839" s="828">
        <v>1</v>
      </c>
    </row>
    <row r="840" spans="1:21" ht="14.45" customHeight="1" x14ac:dyDescent="0.2">
      <c r="A840" s="821">
        <v>7</v>
      </c>
      <c r="B840" s="822" t="s">
        <v>2342</v>
      </c>
      <c r="C840" s="822" t="s">
        <v>2348</v>
      </c>
      <c r="D840" s="823" t="s">
        <v>3942</v>
      </c>
      <c r="E840" s="824" t="s">
        <v>2388</v>
      </c>
      <c r="F840" s="822" t="s">
        <v>2343</v>
      </c>
      <c r="G840" s="822" t="s">
        <v>2454</v>
      </c>
      <c r="H840" s="822" t="s">
        <v>656</v>
      </c>
      <c r="I840" s="822" t="s">
        <v>2194</v>
      </c>
      <c r="J840" s="822" t="s">
        <v>2195</v>
      </c>
      <c r="K840" s="822" t="s">
        <v>2196</v>
      </c>
      <c r="L840" s="825">
        <v>975.59</v>
      </c>
      <c r="M840" s="825">
        <v>5853.54</v>
      </c>
      <c r="N840" s="822">
        <v>6</v>
      </c>
      <c r="O840" s="826">
        <v>1</v>
      </c>
      <c r="P840" s="825">
        <v>5853.54</v>
      </c>
      <c r="Q840" s="827">
        <v>1</v>
      </c>
      <c r="R840" s="822">
        <v>6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7</v>
      </c>
      <c r="B841" s="822" t="s">
        <v>2342</v>
      </c>
      <c r="C841" s="822" t="s">
        <v>2348</v>
      </c>
      <c r="D841" s="823" t="s">
        <v>3942</v>
      </c>
      <c r="E841" s="824" t="s">
        <v>2388</v>
      </c>
      <c r="F841" s="822" t="s">
        <v>2343</v>
      </c>
      <c r="G841" s="822" t="s">
        <v>2454</v>
      </c>
      <c r="H841" s="822" t="s">
        <v>656</v>
      </c>
      <c r="I841" s="822" t="s">
        <v>2561</v>
      </c>
      <c r="J841" s="822" t="s">
        <v>2195</v>
      </c>
      <c r="K841" s="822" t="s">
        <v>2562</v>
      </c>
      <c r="L841" s="825">
        <v>325.2</v>
      </c>
      <c r="M841" s="825">
        <v>10731.599999999999</v>
      </c>
      <c r="N841" s="822">
        <v>33</v>
      </c>
      <c r="O841" s="826">
        <v>6</v>
      </c>
      <c r="P841" s="825">
        <v>7479.5999999999985</v>
      </c>
      <c r="Q841" s="827">
        <v>0.69696969696969691</v>
      </c>
      <c r="R841" s="822">
        <v>23</v>
      </c>
      <c r="S841" s="827">
        <v>0.69696969696969702</v>
      </c>
      <c r="T841" s="826">
        <v>4</v>
      </c>
      <c r="U841" s="828">
        <v>0.66666666666666663</v>
      </c>
    </row>
    <row r="842" spans="1:21" ht="14.45" customHeight="1" x14ac:dyDescent="0.2">
      <c r="A842" s="821">
        <v>7</v>
      </c>
      <c r="B842" s="822" t="s">
        <v>2342</v>
      </c>
      <c r="C842" s="822" t="s">
        <v>2348</v>
      </c>
      <c r="D842" s="823" t="s">
        <v>3942</v>
      </c>
      <c r="E842" s="824" t="s">
        <v>2388</v>
      </c>
      <c r="F842" s="822" t="s">
        <v>2343</v>
      </c>
      <c r="G842" s="822" t="s">
        <v>2454</v>
      </c>
      <c r="H842" s="822" t="s">
        <v>656</v>
      </c>
      <c r="I842" s="822" t="s">
        <v>2688</v>
      </c>
      <c r="J842" s="822" t="s">
        <v>2558</v>
      </c>
      <c r="K842" s="822" t="s">
        <v>2689</v>
      </c>
      <c r="L842" s="825">
        <v>325.2</v>
      </c>
      <c r="M842" s="825">
        <v>1951.1999999999998</v>
      </c>
      <c r="N842" s="822">
        <v>6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7</v>
      </c>
      <c r="B843" s="822" t="s">
        <v>2342</v>
      </c>
      <c r="C843" s="822" t="s">
        <v>2348</v>
      </c>
      <c r="D843" s="823" t="s">
        <v>3942</v>
      </c>
      <c r="E843" s="824" t="s">
        <v>2388</v>
      </c>
      <c r="F843" s="822" t="s">
        <v>2343</v>
      </c>
      <c r="G843" s="822" t="s">
        <v>2454</v>
      </c>
      <c r="H843" s="822" t="s">
        <v>329</v>
      </c>
      <c r="I843" s="822" t="s">
        <v>2690</v>
      </c>
      <c r="J843" s="822" t="s">
        <v>2686</v>
      </c>
      <c r="K843" s="822" t="s">
        <v>2691</v>
      </c>
      <c r="L843" s="825">
        <v>325.2</v>
      </c>
      <c r="M843" s="825">
        <v>1951.1999999999998</v>
      </c>
      <c r="N843" s="822">
        <v>6</v>
      </c>
      <c r="O843" s="826">
        <v>1</v>
      </c>
      <c r="P843" s="825">
        <v>1951.1999999999998</v>
      </c>
      <c r="Q843" s="827">
        <v>1</v>
      </c>
      <c r="R843" s="822">
        <v>6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7</v>
      </c>
      <c r="B844" s="822" t="s">
        <v>2342</v>
      </c>
      <c r="C844" s="822" t="s">
        <v>2348</v>
      </c>
      <c r="D844" s="823" t="s">
        <v>3942</v>
      </c>
      <c r="E844" s="824" t="s">
        <v>2388</v>
      </c>
      <c r="F844" s="822" t="s">
        <v>2343</v>
      </c>
      <c r="G844" s="822" t="s">
        <v>2454</v>
      </c>
      <c r="H844" s="822" t="s">
        <v>656</v>
      </c>
      <c r="I844" s="822" t="s">
        <v>2694</v>
      </c>
      <c r="J844" s="822" t="s">
        <v>2456</v>
      </c>
      <c r="K844" s="822" t="s">
        <v>2689</v>
      </c>
      <c r="L844" s="825">
        <v>325.2</v>
      </c>
      <c r="M844" s="825">
        <v>11382</v>
      </c>
      <c r="N844" s="822">
        <v>35</v>
      </c>
      <c r="O844" s="826">
        <v>7</v>
      </c>
      <c r="P844" s="825">
        <v>9430.7999999999993</v>
      </c>
      <c r="Q844" s="827">
        <v>0.82857142857142851</v>
      </c>
      <c r="R844" s="822">
        <v>29</v>
      </c>
      <c r="S844" s="827">
        <v>0.82857142857142863</v>
      </c>
      <c r="T844" s="826">
        <v>6</v>
      </c>
      <c r="U844" s="828">
        <v>0.8571428571428571</v>
      </c>
    </row>
    <row r="845" spans="1:21" ht="14.45" customHeight="1" x14ac:dyDescent="0.2">
      <c r="A845" s="821">
        <v>7</v>
      </c>
      <c r="B845" s="822" t="s">
        <v>2342</v>
      </c>
      <c r="C845" s="822" t="s">
        <v>2348</v>
      </c>
      <c r="D845" s="823" t="s">
        <v>3942</v>
      </c>
      <c r="E845" s="824" t="s">
        <v>2388</v>
      </c>
      <c r="F845" s="822" t="s">
        <v>2343</v>
      </c>
      <c r="G845" s="822" t="s">
        <v>2454</v>
      </c>
      <c r="H845" s="822" t="s">
        <v>656</v>
      </c>
      <c r="I845" s="822" t="s">
        <v>3283</v>
      </c>
      <c r="J845" s="822" t="s">
        <v>2456</v>
      </c>
      <c r="K845" s="822" t="s">
        <v>3282</v>
      </c>
      <c r="L845" s="825">
        <v>1300.79</v>
      </c>
      <c r="M845" s="825">
        <v>28617.379999999997</v>
      </c>
      <c r="N845" s="822">
        <v>22</v>
      </c>
      <c r="O845" s="826">
        <v>4</v>
      </c>
      <c r="P845" s="825">
        <v>28617.379999999997</v>
      </c>
      <c r="Q845" s="827">
        <v>1</v>
      </c>
      <c r="R845" s="822">
        <v>22</v>
      </c>
      <c r="S845" s="827">
        <v>1</v>
      </c>
      <c r="T845" s="826">
        <v>4</v>
      </c>
      <c r="U845" s="828">
        <v>1</v>
      </c>
    </row>
    <row r="846" spans="1:21" ht="14.45" customHeight="1" x14ac:dyDescent="0.2">
      <c r="A846" s="821">
        <v>7</v>
      </c>
      <c r="B846" s="822" t="s">
        <v>2342</v>
      </c>
      <c r="C846" s="822" t="s">
        <v>2348</v>
      </c>
      <c r="D846" s="823" t="s">
        <v>3942</v>
      </c>
      <c r="E846" s="824" t="s">
        <v>2388</v>
      </c>
      <c r="F846" s="822" t="s">
        <v>2343</v>
      </c>
      <c r="G846" s="822" t="s">
        <v>2454</v>
      </c>
      <c r="H846" s="822" t="s">
        <v>656</v>
      </c>
      <c r="I846" s="822" t="s">
        <v>2505</v>
      </c>
      <c r="J846" s="822" t="s">
        <v>2456</v>
      </c>
      <c r="K846" s="822" t="s">
        <v>2506</v>
      </c>
      <c r="L846" s="825">
        <v>162.61000000000001</v>
      </c>
      <c r="M846" s="825">
        <v>1626.1000000000001</v>
      </c>
      <c r="N846" s="822">
        <v>10</v>
      </c>
      <c r="O846" s="826">
        <v>2</v>
      </c>
      <c r="P846" s="825">
        <v>1626.1000000000001</v>
      </c>
      <c r="Q846" s="827">
        <v>1</v>
      </c>
      <c r="R846" s="822">
        <v>10</v>
      </c>
      <c r="S846" s="827">
        <v>1</v>
      </c>
      <c r="T846" s="826">
        <v>2</v>
      </c>
      <c r="U846" s="828">
        <v>1</v>
      </c>
    </row>
    <row r="847" spans="1:21" ht="14.45" customHeight="1" x14ac:dyDescent="0.2">
      <c r="A847" s="821">
        <v>7</v>
      </c>
      <c r="B847" s="822" t="s">
        <v>2342</v>
      </c>
      <c r="C847" s="822" t="s">
        <v>2348</v>
      </c>
      <c r="D847" s="823" t="s">
        <v>3942</v>
      </c>
      <c r="E847" s="824" t="s">
        <v>2388</v>
      </c>
      <c r="F847" s="822" t="s">
        <v>2343</v>
      </c>
      <c r="G847" s="822" t="s">
        <v>2454</v>
      </c>
      <c r="H847" s="822" t="s">
        <v>656</v>
      </c>
      <c r="I847" s="822" t="s">
        <v>2455</v>
      </c>
      <c r="J847" s="822" t="s">
        <v>2456</v>
      </c>
      <c r="K847" s="822" t="s">
        <v>2457</v>
      </c>
      <c r="L847" s="825">
        <v>975.59</v>
      </c>
      <c r="M847" s="825">
        <v>5853.54</v>
      </c>
      <c r="N847" s="822">
        <v>6</v>
      </c>
      <c r="O847" s="826">
        <v>1</v>
      </c>
      <c r="P847" s="825">
        <v>5853.54</v>
      </c>
      <c r="Q847" s="827">
        <v>1</v>
      </c>
      <c r="R847" s="822">
        <v>6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7</v>
      </c>
      <c r="B848" s="822" t="s">
        <v>2342</v>
      </c>
      <c r="C848" s="822" t="s">
        <v>2348</v>
      </c>
      <c r="D848" s="823" t="s">
        <v>3942</v>
      </c>
      <c r="E848" s="824" t="s">
        <v>2388</v>
      </c>
      <c r="F848" s="822" t="s">
        <v>2343</v>
      </c>
      <c r="G848" s="822" t="s">
        <v>2602</v>
      </c>
      <c r="H848" s="822" t="s">
        <v>329</v>
      </c>
      <c r="I848" s="822" t="s">
        <v>3573</v>
      </c>
      <c r="J848" s="822" t="s">
        <v>3574</v>
      </c>
      <c r="K848" s="822" t="s">
        <v>2604</v>
      </c>
      <c r="L848" s="825">
        <v>339.47</v>
      </c>
      <c r="M848" s="825">
        <v>339.47</v>
      </c>
      <c r="N848" s="822">
        <v>1</v>
      </c>
      <c r="O848" s="826">
        <v>0.5</v>
      </c>
      <c r="P848" s="825">
        <v>339.47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7</v>
      </c>
      <c r="B849" s="822" t="s">
        <v>2342</v>
      </c>
      <c r="C849" s="822" t="s">
        <v>2348</v>
      </c>
      <c r="D849" s="823" t="s">
        <v>3942</v>
      </c>
      <c r="E849" s="824" t="s">
        <v>2388</v>
      </c>
      <c r="F849" s="822" t="s">
        <v>2343</v>
      </c>
      <c r="G849" s="822" t="s">
        <v>2602</v>
      </c>
      <c r="H849" s="822" t="s">
        <v>656</v>
      </c>
      <c r="I849" s="822" t="s">
        <v>3286</v>
      </c>
      <c r="J849" s="822" t="s">
        <v>2217</v>
      </c>
      <c r="K849" s="822" t="s">
        <v>3287</v>
      </c>
      <c r="L849" s="825">
        <v>339.47</v>
      </c>
      <c r="M849" s="825">
        <v>2715.76</v>
      </c>
      <c r="N849" s="822">
        <v>8</v>
      </c>
      <c r="O849" s="826">
        <v>1</v>
      </c>
      <c r="P849" s="825">
        <v>2715.76</v>
      </c>
      <c r="Q849" s="827">
        <v>1</v>
      </c>
      <c r="R849" s="822">
        <v>8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7</v>
      </c>
      <c r="B850" s="822" t="s">
        <v>2342</v>
      </c>
      <c r="C850" s="822" t="s">
        <v>2348</v>
      </c>
      <c r="D850" s="823" t="s">
        <v>3942</v>
      </c>
      <c r="E850" s="824" t="s">
        <v>2388</v>
      </c>
      <c r="F850" s="822" t="s">
        <v>2343</v>
      </c>
      <c r="G850" s="822" t="s">
        <v>2602</v>
      </c>
      <c r="H850" s="822" t="s">
        <v>656</v>
      </c>
      <c r="I850" s="822" t="s">
        <v>2216</v>
      </c>
      <c r="J850" s="822" t="s">
        <v>2217</v>
      </c>
      <c r="K850" s="822" t="s">
        <v>2218</v>
      </c>
      <c r="L850" s="825">
        <v>113.16</v>
      </c>
      <c r="M850" s="825">
        <v>1131.5999999999999</v>
      </c>
      <c r="N850" s="822">
        <v>10</v>
      </c>
      <c r="O850" s="826">
        <v>2</v>
      </c>
      <c r="P850" s="825">
        <v>678.96</v>
      </c>
      <c r="Q850" s="827">
        <v>0.60000000000000009</v>
      </c>
      <c r="R850" s="822">
        <v>6</v>
      </c>
      <c r="S850" s="827">
        <v>0.6</v>
      </c>
      <c r="T850" s="826">
        <v>1</v>
      </c>
      <c r="U850" s="828">
        <v>0.5</v>
      </c>
    </row>
    <row r="851" spans="1:21" ht="14.45" customHeight="1" x14ac:dyDescent="0.2">
      <c r="A851" s="821">
        <v>7</v>
      </c>
      <c r="B851" s="822" t="s">
        <v>2342</v>
      </c>
      <c r="C851" s="822" t="s">
        <v>2348</v>
      </c>
      <c r="D851" s="823" t="s">
        <v>3942</v>
      </c>
      <c r="E851" s="824" t="s">
        <v>2388</v>
      </c>
      <c r="F851" s="822" t="s">
        <v>2343</v>
      </c>
      <c r="G851" s="822" t="s">
        <v>2602</v>
      </c>
      <c r="H851" s="822" t="s">
        <v>656</v>
      </c>
      <c r="I851" s="822" t="s">
        <v>2603</v>
      </c>
      <c r="J851" s="822" t="s">
        <v>2217</v>
      </c>
      <c r="K851" s="822" t="s">
        <v>2604</v>
      </c>
      <c r="L851" s="825">
        <v>339.47</v>
      </c>
      <c r="M851" s="825">
        <v>39039.050000000003</v>
      </c>
      <c r="N851" s="822">
        <v>115</v>
      </c>
      <c r="O851" s="826">
        <v>24</v>
      </c>
      <c r="P851" s="825">
        <v>19689.260000000002</v>
      </c>
      <c r="Q851" s="827">
        <v>0.5043478260869565</v>
      </c>
      <c r="R851" s="822">
        <v>58</v>
      </c>
      <c r="S851" s="827">
        <v>0.5043478260869565</v>
      </c>
      <c r="T851" s="826">
        <v>12</v>
      </c>
      <c r="U851" s="828">
        <v>0.5</v>
      </c>
    </row>
    <row r="852" spans="1:21" ht="14.45" customHeight="1" x14ac:dyDescent="0.2">
      <c r="A852" s="821">
        <v>7</v>
      </c>
      <c r="B852" s="822" t="s">
        <v>2342</v>
      </c>
      <c r="C852" s="822" t="s">
        <v>2348</v>
      </c>
      <c r="D852" s="823" t="s">
        <v>3942</v>
      </c>
      <c r="E852" s="824" t="s">
        <v>2388</v>
      </c>
      <c r="F852" s="822" t="s">
        <v>2343</v>
      </c>
      <c r="G852" s="822" t="s">
        <v>2602</v>
      </c>
      <c r="H852" s="822" t="s">
        <v>656</v>
      </c>
      <c r="I852" s="822" t="s">
        <v>3293</v>
      </c>
      <c r="J852" s="822" t="s">
        <v>3291</v>
      </c>
      <c r="K852" s="822" t="s">
        <v>3294</v>
      </c>
      <c r="L852" s="825">
        <v>763.63</v>
      </c>
      <c r="M852" s="825">
        <v>3054.52</v>
      </c>
      <c r="N852" s="822">
        <v>4</v>
      </c>
      <c r="O852" s="826">
        <v>1</v>
      </c>
      <c r="P852" s="825">
        <v>3054.52</v>
      </c>
      <c r="Q852" s="827">
        <v>1</v>
      </c>
      <c r="R852" s="822">
        <v>4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7</v>
      </c>
      <c r="B853" s="822" t="s">
        <v>2342</v>
      </c>
      <c r="C853" s="822" t="s">
        <v>2348</v>
      </c>
      <c r="D853" s="823" t="s">
        <v>3942</v>
      </c>
      <c r="E853" s="824" t="s">
        <v>2388</v>
      </c>
      <c r="F853" s="822" t="s">
        <v>2343</v>
      </c>
      <c r="G853" s="822" t="s">
        <v>2602</v>
      </c>
      <c r="H853" s="822" t="s">
        <v>656</v>
      </c>
      <c r="I853" s="822" t="s">
        <v>3293</v>
      </c>
      <c r="J853" s="822" t="s">
        <v>3291</v>
      </c>
      <c r="K853" s="822" t="s">
        <v>3294</v>
      </c>
      <c r="L853" s="825">
        <v>305.51</v>
      </c>
      <c r="M853" s="825">
        <v>3666.12</v>
      </c>
      <c r="N853" s="822">
        <v>12</v>
      </c>
      <c r="O853" s="826">
        <v>1.5</v>
      </c>
      <c r="P853" s="825">
        <v>3666.12</v>
      </c>
      <c r="Q853" s="827">
        <v>1</v>
      </c>
      <c r="R853" s="822">
        <v>12</v>
      </c>
      <c r="S853" s="827">
        <v>1</v>
      </c>
      <c r="T853" s="826">
        <v>1.5</v>
      </c>
      <c r="U853" s="828">
        <v>1</v>
      </c>
    </row>
    <row r="854" spans="1:21" ht="14.45" customHeight="1" x14ac:dyDescent="0.2">
      <c r="A854" s="821">
        <v>7</v>
      </c>
      <c r="B854" s="822" t="s">
        <v>2342</v>
      </c>
      <c r="C854" s="822" t="s">
        <v>2348</v>
      </c>
      <c r="D854" s="823" t="s">
        <v>3942</v>
      </c>
      <c r="E854" s="824" t="s">
        <v>2388</v>
      </c>
      <c r="F854" s="822" t="s">
        <v>2343</v>
      </c>
      <c r="G854" s="822" t="s">
        <v>2602</v>
      </c>
      <c r="H854" s="822" t="s">
        <v>329</v>
      </c>
      <c r="I854" s="822" t="s">
        <v>3575</v>
      </c>
      <c r="J854" s="822" t="s">
        <v>3574</v>
      </c>
      <c r="K854" s="822" t="s">
        <v>2218</v>
      </c>
      <c r="L854" s="825">
        <v>113.16</v>
      </c>
      <c r="M854" s="825">
        <v>113.16</v>
      </c>
      <c r="N854" s="822">
        <v>1</v>
      </c>
      <c r="O854" s="826">
        <v>0.5</v>
      </c>
      <c r="P854" s="825">
        <v>113.16</v>
      </c>
      <c r="Q854" s="827">
        <v>1</v>
      </c>
      <c r="R854" s="822">
        <v>1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7</v>
      </c>
      <c r="B855" s="822" t="s">
        <v>2342</v>
      </c>
      <c r="C855" s="822" t="s">
        <v>2348</v>
      </c>
      <c r="D855" s="823" t="s">
        <v>3942</v>
      </c>
      <c r="E855" s="824" t="s">
        <v>2388</v>
      </c>
      <c r="F855" s="822" t="s">
        <v>2343</v>
      </c>
      <c r="G855" s="822" t="s">
        <v>2602</v>
      </c>
      <c r="H855" s="822" t="s">
        <v>329</v>
      </c>
      <c r="I855" s="822" t="s">
        <v>3576</v>
      </c>
      <c r="J855" s="822" t="s">
        <v>3441</v>
      </c>
      <c r="K855" s="822" t="s">
        <v>3287</v>
      </c>
      <c r="L855" s="825">
        <v>339.47</v>
      </c>
      <c r="M855" s="825">
        <v>678.94</v>
      </c>
      <c r="N855" s="822">
        <v>2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7</v>
      </c>
      <c r="B856" s="822" t="s">
        <v>2342</v>
      </c>
      <c r="C856" s="822" t="s">
        <v>2348</v>
      </c>
      <c r="D856" s="823" t="s">
        <v>3942</v>
      </c>
      <c r="E856" s="824" t="s">
        <v>2388</v>
      </c>
      <c r="F856" s="822" t="s">
        <v>2343</v>
      </c>
      <c r="G856" s="822" t="s">
        <v>2602</v>
      </c>
      <c r="H856" s="822" t="s">
        <v>329</v>
      </c>
      <c r="I856" s="822" t="s">
        <v>3440</v>
      </c>
      <c r="J856" s="822" t="s">
        <v>3441</v>
      </c>
      <c r="K856" s="822" t="s">
        <v>3442</v>
      </c>
      <c r="L856" s="825">
        <v>226.31</v>
      </c>
      <c r="M856" s="825">
        <v>678.93000000000006</v>
      </c>
      <c r="N856" s="822">
        <v>3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7</v>
      </c>
      <c r="B857" s="822" t="s">
        <v>2342</v>
      </c>
      <c r="C857" s="822" t="s">
        <v>2348</v>
      </c>
      <c r="D857" s="823" t="s">
        <v>3942</v>
      </c>
      <c r="E857" s="824" t="s">
        <v>2388</v>
      </c>
      <c r="F857" s="822" t="s">
        <v>2343</v>
      </c>
      <c r="G857" s="822" t="s">
        <v>2813</v>
      </c>
      <c r="H857" s="822" t="s">
        <v>329</v>
      </c>
      <c r="I857" s="822" t="s">
        <v>2814</v>
      </c>
      <c r="J857" s="822" t="s">
        <v>2815</v>
      </c>
      <c r="K857" s="822" t="s">
        <v>2816</v>
      </c>
      <c r="L857" s="825">
        <v>0</v>
      </c>
      <c r="M857" s="825">
        <v>0</v>
      </c>
      <c r="N857" s="822">
        <v>1</v>
      </c>
      <c r="O857" s="826">
        <v>0.5</v>
      </c>
      <c r="P857" s="825">
        <v>0</v>
      </c>
      <c r="Q857" s="827"/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7</v>
      </c>
      <c r="B858" s="822" t="s">
        <v>2342</v>
      </c>
      <c r="C858" s="822" t="s">
        <v>2348</v>
      </c>
      <c r="D858" s="823" t="s">
        <v>3942</v>
      </c>
      <c r="E858" s="824" t="s">
        <v>2388</v>
      </c>
      <c r="F858" s="822" t="s">
        <v>2343</v>
      </c>
      <c r="G858" s="822" t="s">
        <v>2726</v>
      </c>
      <c r="H858" s="822" t="s">
        <v>329</v>
      </c>
      <c r="I858" s="822" t="s">
        <v>2727</v>
      </c>
      <c r="J858" s="822" t="s">
        <v>2728</v>
      </c>
      <c r="K858" s="822" t="s">
        <v>2729</v>
      </c>
      <c r="L858" s="825">
        <v>0</v>
      </c>
      <c r="M858" s="825">
        <v>0</v>
      </c>
      <c r="N858" s="822">
        <v>1</v>
      </c>
      <c r="O858" s="826">
        <v>0.5</v>
      </c>
      <c r="P858" s="825">
        <v>0</v>
      </c>
      <c r="Q858" s="827"/>
      <c r="R858" s="822">
        <v>1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7</v>
      </c>
      <c r="B859" s="822" t="s">
        <v>2342</v>
      </c>
      <c r="C859" s="822" t="s">
        <v>2348</v>
      </c>
      <c r="D859" s="823" t="s">
        <v>3942</v>
      </c>
      <c r="E859" s="824" t="s">
        <v>2388</v>
      </c>
      <c r="F859" s="822" t="s">
        <v>2343</v>
      </c>
      <c r="G859" s="822" t="s">
        <v>2637</v>
      </c>
      <c r="H859" s="822" t="s">
        <v>329</v>
      </c>
      <c r="I859" s="822" t="s">
        <v>2638</v>
      </c>
      <c r="J859" s="822" t="s">
        <v>2639</v>
      </c>
      <c r="K859" s="822" t="s">
        <v>2640</v>
      </c>
      <c r="L859" s="825">
        <v>79.64</v>
      </c>
      <c r="M859" s="825">
        <v>79.64</v>
      </c>
      <c r="N859" s="822">
        <v>1</v>
      </c>
      <c r="O859" s="826">
        <v>0.5</v>
      </c>
      <c r="P859" s="825">
        <v>79.64</v>
      </c>
      <c r="Q859" s="827">
        <v>1</v>
      </c>
      <c r="R859" s="822">
        <v>1</v>
      </c>
      <c r="S859" s="827">
        <v>1</v>
      </c>
      <c r="T859" s="826">
        <v>0.5</v>
      </c>
      <c r="U859" s="828">
        <v>1</v>
      </c>
    </row>
    <row r="860" spans="1:21" ht="14.45" customHeight="1" x14ac:dyDescent="0.2">
      <c r="A860" s="821">
        <v>7</v>
      </c>
      <c r="B860" s="822" t="s">
        <v>2342</v>
      </c>
      <c r="C860" s="822" t="s">
        <v>2348</v>
      </c>
      <c r="D860" s="823" t="s">
        <v>3942</v>
      </c>
      <c r="E860" s="824" t="s">
        <v>2388</v>
      </c>
      <c r="F860" s="822" t="s">
        <v>2343</v>
      </c>
      <c r="G860" s="822" t="s">
        <v>2507</v>
      </c>
      <c r="H860" s="822" t="s">
        <v>329</v>
      </c>
      <c r="I860" s="822" t="s">
        <v>3077</v>
      </c>
      <c r="J860" s="822" t="s">
        <v>2509</v>
      </c>
      <c r="K860" s="822" t="s">
        <v>3078</v>
      </c>
      <c r="L860" s="825">
        <v>552.64</v>
      </c>
      <c r="M860" s="825">
        <v>1657.92</v>
      </c>
      <c r="N860" s="822">
        <v>3</v>
      </c>
      <c r="O860" s="826">
        <v>1</v>
      </c>
      <c r="P860" s="825">
        <v>1657.92</v>
      </c>
      <c r="Q860" s="827">
        <v>1</v>
      </c>
      <c r="R860" s="822">
        <v>3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7</v>
      </c>
      <c r="B861" s="822" t="s">
        <v>2342</v>
      </c>
      <c r="C861" s="822" t="s">
        <v>2348</v>
      </c>
      <c r="D861" s="823" t="s">
        <v>3942</v>
      </c>
      <c r="E861" s="824" t="s">
        <v>2388</v>
      </c>
      <c r="F861" s="822" t="s">
        <v>2343</v>
      </c>
      <c r="G861" s="822" t="s">
        <v>2507</v>
      </c>
      <c r="H861" s="822" t="s">
        <v>329</v>
      </c>
      <c r="I861" s="822" t="s">
        <v>2511</v>
      </c>
      <c r="J861" s="822" t="s">
        <v>2509</v>
      </c>
      <c r="K861" s="822" t="s">
        <v>2512</v>
      </c>
      <c r="L861" s="825">
        <v>2038.93</v>
      </c>
      <c r="M861" s="825">
        <v>10194.65</v>
      </c>
      <c r="N861" s="822">
        <v>5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7</v>
      </c>
      <c r="B862" s="822" t="s">
        <v>2342</v>
      </c>
      <c r="C862" s="822" t="s">
        <v>2348</v>
      </c>
      <c r="D862" s="823" t="s">
        <v>3942</v>
      </c>
      <c r="E862" s="824" t="s">
        <v>2388</v>
      </c>
      <c r="F862" s="822" t="s">
        <v>2343</v>
      </c>
      <c r="G862" s="822" t="s">
        <v>2775</v>
      </c>
      <c r="H862" s="822" t="s">
        <v>329</v>
      </c>
      <c r="I862" s="822" t="s">
        <v>2776</v>
      </c>
      <c r="J862" s="822" t="s">
        <v>2777</v>
      </c>
      <c r="K862" s="822" t="s">
        <v>2778</v>
      </c>
      <c r="L862" s="825">
        <v>49.04</v>
      </c>
      <c r="M862" s="825">
        <v>147.12</v>
      </c>
      <c r="N862" s="822">
        <v>3</v>
      </c>
      <c r="O862" s="826">
        <v>0.5</v>
      </c>
      <c r="P862" s="825">
        <v>147.12</v>
      </c>
      <c r="Q862" s="827">
        <v>1</v>
      </c>
      <c r="R862" s="822">
        <v>3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7</v>
      </c>
      <c r="B863" s="822" t="s">
        <v>2342</v>
      </c>
      <c r="C863" s="822" t="s">
        <v>2348</v>
      </c>
      <c r="D863" s="823" t="s">
        <v>3942</v>
      </c>
      <c r="E863" s="824" t="s">
        <v>2388</v>
      </c>
      <c r="F863" s="822" t="s">
        <v>2343</v>
      </c>
      <c r="G863" s="822" t="s">
        <v>2775</v>
      </c>
      <c r="H863" s="822" t="s">
        <v>329</v>
      </c>
      <c r="I863" s="822" t="s">
        <v>3577</v>
      </c>
      <c r="J863" s="822" t="s">
        <v>2777</v>
      </c>
      <c r="K863" s="822" t="s">
        <v>2778</v>
      </c>
      <c r="L863" s="825">
        <v>49.04</v>
      </c>
      <c r="M863" s="825">
        <v>147.12</v>
      </c>
      <c r="N863" s="822">
        <v>3</v>
      </c>
      <c r="O863" s="826">
        <v>0.5</v>
      </c>
      <c r="P863" s="825">
        <v>147.12</v>
      </c>
      <c r="Q863" s="827">
        <v>1</v>
      </c>
      <c r="R863" s="822">
        <v>3</v>
      </c>
      <c r="S863" s="827">
        <v>1</v>
      </c>
      <c r="T863" s="826">
        <v>0.5</v>
      </c>
      <c r="U863" s="828">
        <v>1</v>
      </c>
    </row>
    <row r="864" spans="1:21" ht="14.45" customHeight="1" x14ac:dyDescent="0.2">
      <c r="A864" s="821">
        <v>7</v>
      </c>
      <c r="B864" s="822" t="s">
        <v>2342</v>
      </c>
      <c r="C864" s="822" t="s">
        <v>2348</v>
      </c>
      <c r="D864" s="823" t="s">
        <v>3942</v>
      </c>
      <c r="E864" s="824" t="s">
        <v>2388</v>
      </c>
      <c r="F864" s="822" t="s">
        <v>2343</v>
      </c>
      <c r="G864" s="822" t="s">
        <v>2910</v>
      </c>
      <c r="H864" s="822" t="s">
        <v>329</v>
      </c>
      <c r="I864" s="822" t="s">
        <v>3299</v>
      </c>
      <c r="J864" s="822" t="s">
        <v>2912</v>
      </c>
      <c r="K864" s="822" t="s">
        <v>3300</v>
      </c>
      <c r="L864" s="825">
        <v>45.89</v>
      </c>
      <c r="M864" s="825">
        <v>183.56</v>
      </c>
      <c r="N864" s="822">
        <v>4</v>
      </c>
      <c r="O864" s="826">
        <v>1</v>
      </c>
      <c r="P864" s="825">
        <v>45.89</v>
      </c>
      <c r="Q864" s="827">
        <v>0.25</v>
      </c>
      <c r="R864" s="822">
        <v>1</v>
      </c>
      <c r="S864" s="827">
        <v>0.25</v>
      </c>
      <c r="T864" s="826">
        <v>0.5</v>
      </c>
      <c r="U864" s="828">
        <v>0.5</v>
      </c>
    </row>
    <row r="865" spans="1:21" ht="14.45" customHeight="1" x14ac:dyDescent="0.2">
      <c r="A865" s="821">
        <v>7</v>
      </c>
      <c r="B865" s="822" t="s">
        <v>2342</v>
      </c>
      <c r="C865" s="822" t="s">
        <v>2348</v>
      </c>
      <c r="D865" s="823" t="s">
        <v>3942</v>
      </c>
      <c r="E865" s="824" t="s">
        <v>2388</v>
      </c>
      <c r="F865" s="822" t="s">
        <v>2343</v>
      </c>
      <c r="G865" s="822" t="s">
        <v>2910</v>
      </c>
      <c r="H865" s="822" t="s">
        <v>329</v>
      </c>
      <c r="I865" s="822" t="s">
        <v>2911</v>
      </c>
      <c r="J865" s="822" t="s">
        <v>2912</v>
      </c>
      <c r="K865" s="822" t="s">
        <v>2913</v>
      </c>
      <c r="L865" s="825">
        <v>91.78</v>
      </c>
      <c r="M865" s="825">
        <v>734.24</v>
      </c>
      <c r="N865" s="822">
        <v>8</v>
      </c>
      <c r="O865" s="826">
        <v>3.5</v>
      </c>
      <c r="P865" s="825">
        <v>550.68000000000006</v>
      </c>
      <c r="Q865" s="827">
        <v>0.75000000000000011</v>
      </c>
      <c r="R865" s="822">
        <v>6</v>
      </c>
      <c r="S865" s="827">
        <v>0.75</v>
      </c>
      <c r="T865" s="826">
        <v>2.5</v>
      </c>
      <c r="U865" s="828">
        <v>0.7142857142857143</v>
      </c>
    </row>
    <row r="866" spans="1:21" ht="14.45" customHeight="1" x14ac:dyDescent="0.2">
      <c r="A866" s="821">
        <v>7</v>
      </c>
      <c r="B866" s="822" t="s">
        <v>2342</v>
      </c>
      <c r="C866" s="822" t="s">
        <v>2348</v>
      </c>
      <c r="D866" s="823" t="s">
        <v>3942</v>
      </c>
      <c r="E866" s="824" t="s">
        <v>2388</v>
      </c>
      <c r="F866" s="822" t="s">
        <v>2343</v>
      </c>
      <c r="G866" s="822" t="s">
        <v>2844</v>
      </c>
      <c r="H866" s="822" t="s">
        <v>656</v>
      </c>
      <c r="I866" s="822" t="s">
        <v>2161</v>
      </c>
      <c r="J866" s="822" t="s">
        <v>1105</v>
      </c>
      <c r="K866" s="822" t="s">
        <v>2162</v>
      </c>
      <c r="L866" s="825">
        <v>773.45</v>
      </c>
      <c r="M866" s="825">
        <v>2320.3500000000004</v>
      </c>
      <c r="N866" s="822">
        <v>3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7</v>
      </c>
      <c r="B867" s="822" t="s">
        <v>2342</v>
      </c>
      <c r="C867" s="822" t="s">
        <v>2348</v>
      </c>
      <c r="D867" s="823" t="s">
        <v>3942</v>
      </c>
      <c r="E867" s="824" t="s">
        <v>2388</v>
      </c>
      <c r="F867" s="822" t="s">
        <v>2343</v>
      </c>
      <c r="G867" s="822" t="s">
        <v>2641</v>
      </c>
      <c r="H867" s="822" t="s">
        <v>329</v>
      </c>
      <c r="I867" s="822" t="s">
        <v>2994</v>
      </c>
      <c r="J867" s="822" t="s">
        <v>2995</v>
      </c>
      <c r="K867" s="822" t="s">
        <v>2996</v>
      </c>
      <c r="L867" s="825">
        <v>89.91</v>
      </c>
      <c r="M867" s="825">
        <v>449.54999999999995</v>
      </c>
      <c r="N867" s="822">
        <v>5</v>
      </c>
      <c r="O867" s="826">
        <v>2</v>
      </c>
      <c r="P867" s="825">
        <v>449.54999999999995</v>
      </c>
      <c r="Q867" s="827">
        <v>1</v>
      </c>
      <c r="R867" s="822">
        <v>5</v>
      </c>
      <c r="S867" s="827">
        <v>1</v>
      </c>
      <c r="T867" s="826">
        <v>2</v>
      </c>
      <c r="U867" s="828">
        <v>1</v>
      </c>
    </row>
    <row r="868" spans="1:21" ht="14.45" customHeight="1" x14ac:dyDescent="0.2">
      <c r="A868" s="821">
        <v>7</v>
      </c>
      <c r="B868" s="822" t="s">
        <v>2342</v>
      </c>
      <c r="C868" s="822" t="s">
        <v>2348</v>
      </c>
      <c r="D868" s="823" t="s">
        <v>3942</v>
      </c>
      <c r="E868" s="824" t="s">
        <v>2388</v>
      </c>
      <c r="F868" s="822" t="s">
        <v>2343</v>
      </c>
      <c r="G868" s="822" t="s">
        <v>3304</v>
      </c>
      <c r="H868" s="822" t="s">
        <v>329</v>
      </c>
      <c r="I868" s="822" t="s">
        <v>3578</v>
      </c>
      <c r="J868" s="822" t="s">
        <v>3579</v>
      </c>
      <c r="K868" s="822" t="s">
        <v>3580</v>
      </c>
      <c r="L868" s="825">
        <v>74.64</v>
      </c>
      <c r="M868" s="825">
        <v>821.04</v>
      </c>
      <c r="N868" s="822">
        <v>11</v>
      </c>
      <c r="O868" s="826">
        <v>1.5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7</v>
      </c>
      <c r="B869" s="822" t="s">
        <v>2342</v>
      </c>
      <c r="C869" s="822" t="s">
        <v>2348</v>
      </c>
      <c r="D869" s="823" t="s">
        <v>3942</v>
      </c>
      <c r="E869" s="824" t="s">
        <v>2388</v>
      </c>
      <c r="F869" s="822" t="s">
        <v>2343</v>
      </c>
      <c r="G869" s="822" t="s">
        <v>2608</v>
      </c>
      <c r="H869" s="822" t="s">
        <v>329</v>
      </c>
      <c r="I869" s="822" t="s">
        <v>3581</v>
      </c>
      <c r="J869" s="822" t="s">
        <v>3582</v>
      </c>
      <c r="K869" s="822" t="s">
        <v>3214</v>
      </c>
      <c r="L869" s="825">
        <v>46.99</v>
      </c>
      <c r="M869" s="825">
        <v>140.97</v>
      </c>
      <c r="N869" s="822">
        <v>3</v>
      </c>
      <c r="O869" s="826">
        <v>0.5</v>
      </c>
      <c r="P869" s="825">
        <v>140.97</v>
      </c>
      <c r="Q869" s="827">
        <v>1</v>
      </c>
      <c r="R869" s="822">
        <v>3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7</v>
      </c>
      <c r="B870" s="822" t="s">
        <v>2342</v>
      </c>
      <c r="C870" s="822" t="s">
        <v>2348</v>
      </c>
      <c r="D870" s="823" t="s">
        <v>3942</v>
      </c>
      <c r="E870" s="824" t="s">
        <v>2388</v>
      </c>
      <c r="F870" s="822" t="s">
        <v>2343</v>
      </c>
      <c r="G870" s="822" t="s">
        <v>2516</v>
      </c>
      <c r="H870" s="822" t="s">
        <v>329</v>
      </c>
      <c r="I870" s="822" t="s">
        <v>2517</v>
      </c>
      <c r="J870" s="822" t="s">
        <v>2518</v>
      </c>
      <c r="K870" s="822" t="s">
        <v>2519</v>
      </c>
      <c r="L870" s="825">
        <v>78.48</v>
      </c>
      <c r="M870" s="825">
        <v>156.96</v>
      </c>
      <c r="N870" s="822">
        <v>2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7</v>
      </c>
      <c r="B871" s="822" t="s">
        <v>2342</v>
      </c>
      <c r="C871" s="822" t="s">
        <v>2348</v>
      </c>
      <c r="D871" s="823" t="s">
        <v>3942</v>
      </c>
      <c r="E871" s="824" t="s">
        <v>2388</v>
      </c>
      <c r="F871" s="822" t="s">
        <v>2343</v>
      </c>
      <c r="G871" s="822" t="s">
        <v>2914</v>
      </c>
      <c r="H871" s="822" t="s">
        <v>329</v>
      </c>
      <c r="I871" s="822" t="s">
        <v>3583</v>
      </c>
      <c r="J871" s="822" t="s">
        <v>2916</v>
      </c>
      <c r="K871" s="822" t="s">
        <v>3584</v>
      </c>
      <c r="L871" s="825">
        <v>0</v>
      </c>
      <c r="M871" s="825">
        <v>0</v>
      </c>
      <c r="N871" s="822">
        <v>1</v>
      </c>
      <c r="O871" s="826">
        <v>1</v>
      </c>
      <c r="P871" s="825">
        <v>0</v>
      </c>
      <c r="Q871" s="827"/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7</v>
      </c>
      <c r="B872" s="822" t="s">
        <v>2342</v>
      </c>
      <c r="C872" s="822" t="s">
        <v>2348</v>
      </c>
      <c r="D872" s="823" t="s">
        <v>3942</v>
      </c>
      <c r="E872" s="824" t="s">
        <v>2388</v>
      </c>
      <c r="F872" s="822" t="s">
        <v>2343</v>
      </c>
      <c r="G872" s="822" t="s">
        <v>2565</v>
      </c>
      <c r="H872" s="822" t="s">
        <v>329</v>
      </c>
      <c r="I872" s="822" t="s">
        <v>2566</v>
      </c>
      <c r="J872" s="822" t="s">
        <v>1331</v>
      </c>
      <c r="K872" s="822" t="s">
        <v>2567</v>
      </c>
      <c r="L872" s="825">
        <v>24.37</v>
      </c>
      <c r="M872" s="825">
        <v>24.37</v>
      </c>
      <c r="N872" s="822">
        <v>1</v>
      </c>
      <c r="O872" s="826">
        <v>1</v>
      </c>
      <c r="P872" s="825">
        <v>24.37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7</v>
      </c>
      <c r="B873" s="822" t="s">
        <v>2342</v>
      </c>
      <c r="C873" s="822" t="s">
        <v>2348</v>
      </c>
      <c r="D873" s="823" t="s">
        <v>3942</v>
      </c>
      <c r="E873" s="824" t="s">
        <v>2388</v>
      </c>
      <c r="F873" s="822" t="s">
        <v>2343</v>
      </c>
      <c r="G873" s="822" t="s">
        <v>2565</v>
      </c>
      <c r="H873" s="822" t="s">
        <v>329</v>
      </c>
      <c r="I873" s="822" t="s">
        <v>3311</v>
      </c>
      <c r="J873" s="822" t="s">
        <v>1331</v>
      </c>
      <c r="K873" s="822" t="s">
        <v>2801</v>
      </c>
      <c r="L873" s="825">
        <v>38.590000000000003</v>
      </c>
      <c r="M873" s="825">
        <v>77.180000000000007</v>
      </c>
      <c r="N873" s="822">
        <v>2</v>
      </c>
      <c r="O873" s="826">
        <v>0.5</v>
      </c>
      <c r="P873" s="825">
        <v>77.180000000000007</v>
      </c>
      <c r="Q873" s="827">
        <v>1</v>
      </c>
      <c r="R873" s="822">
        <v>2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7</v>
      </c>
      <c r="B874" s="822" t="s">
        <v>2342</v>
      </c>
      <c r="C874" s="822" t="s">
        <v>2348</v>
      </c>
      <c r="D874" s="823" t="s">
        <v>3942</v>
      </c>
      <c r="E874" s="824" t="s">
        <v>2388</v>
      </c>
      <c r="F874" s="822" t="s">
        <v>2343</v>
      </c>
      <c r="G874" s="822" t="s">
        <v>3245</v>
      </c>
      <c r="H874" s="822" t="s">
        <v>329</v>
      </c>
      <c r="I874" s="822" t="s">
        <v>3246</v>
      </c>
      <c r="J874" s="822" t="s">
        <v>683</v>
      </c>
      <c r="K874" s="822" t="s">
        <v>684</v>
      </c>
      <c r="L874" s="825">
        <v>109.72</v>
      </c>
      <c r="M874" s="825">
        <v>329.15999999999997</v>
      </c>
      <c r="N874" s="822">
        <v>3</v>
      </c>
      <c r="O874" s="826">
        <v>0.5</v>
      </c>
      <c r="P874" s="825">
        <v>329.15999999999997</v>
      </c>
      <c r="Q874" s="827">
        <v>1</v>
      </c>
      <c r="R874" s="822">
        <v>3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7</v>
      </c>
      <c r="B875" s="822" t="s">
        <v>2342</v>
      </c>
      <c r="C875" s="822" t="s">
        <v>2348</v>
      </c>
      <c r="D875" s="823" t="s">
        <v>3942</v>
      </c>
      <c r="E875" s="824" t="s">
        <v>2388</v>
      </c>
      <c r="F875" s="822" t="s">
        <v>2343</v>
      </c>
      <c r="G875" s="822" t="s">
        <v>2458</v>
      </c>
      <c r="H875" s="822" t="s">
        <v>329</v>
      </c>
      <c r="I875" s="822" t="s">
        <v>2459</v>
      </c>
      <c r="J875" s="822" t="s">
        <v>2460</v>
      </c>
      <c r="K875" s="822" t="s">
        <v>2461</v>
      </c>
      <c r="L875" s="825">
        <v>176.32</v>
      </c>
      <c r="M875" s="825">
        <v>528.96</v>
      </c>
      <c r="N875" s="822">
        <v>3</v>
      </c>
      <c r="O875" s="826">
        <v>1</v>
      </c>
      <c r="P875" s="825">
        <v>528.96</v>
      </c>
      <c r="Q875" s="827">
        <v>1</v>
      </c>
      <c r="R875" s="822">
        <v>3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7</v>
      </c>
      <c r="B876" s="822" t="s">
        <v>2342</v>
      </c>
      <c r="C876" s="822" t="s">
        <v>2348</v>
      </c>
      <c r="D876" s="823" t="s">
        <v>3942</v>
      </c>
      <c r="E876" s="824" t="s">
        <v>2388</v>
      </c>
      <c r="F876" s="822" t="s">
        <v>2343</v>
      </c>
      <c r="G876" s="822" t="s">
        <v>2568</v>
      </c>
      <c r="H876" s="822" t="s">
        <v>329</v>
      </c>
      <c r="I876" s="822" t="s">
        <v>2569</v>
      </c>
      <c r="J876" s="822" t="s">
        <v>2570</v>
      </c>
      <c r="K876" s="822" t="s">
        <v>2571</v>
      </c>
      <c r="L876" s="825">
        <v>1561.8</v>
      </c>
      <c r="M876" s="825">
        <v>9370.7999999999993</v>
      </c>
      <c r="N876" s="822">
        <v>6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7</v>
      </c>
      <c r="B877" s="822" t="s">
        <v>2342</v>
      </c>
      <c r="C877" s="822" t="s">
        <v>2348</v>
      </c>
      <c r="D877" s="823" t="s">
        <v>3942</v>
      </c>
      <c r="E877" s="824" t="s">
        <v>2388</v>
      </c>
      <c r="F877" s="822" t="s">
        <v>2343</v>
      </c>
      <c r="G877" s="822" t="s">
        <v>3097</v>
      </c>
      <c r="H877" s="822" t="s">
        <v>329</v>
      </c>
      <c r="I877" s="822" t="s">
        <v>3585</v>
      </c>
      <c r="J877" s="822" t="s">
        <v>3586</v>
      </c>
      <c r="K877" s="822" t="s">
        <v>3587</v>
      </c>
      <c r="L877" s="825">
        <v>0</v>
      </c>
      <c r="M877" s="825">
        <v>0</v>
      </c>
      <c r="N877" s="822">
        <v>1</v>
      </c>
      <c r="O877" s="826">
        <v>0.5</v>
      </c>
      <c r="P877" s="825"/>
      <c r="Q877" s="827"/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7</v>
      </c>
      <c r="B878" s="822" t="s">
        <v>2342</v>
      </c>
      <c r="C878" s="822" t="s">
        <v>2348</v>
      </c>
      <c r="D878" s="823" t="s">
        <v>3942</v>
      </c>
      <c r="E878" s="824" t="s">
        <v>2388</v>
      </c>
      <c r="F878" s="822" t="s">
        <v>2343</v>
      </c>
      <c r="G878" s="822" t="s">
        <v>2612</v>
      </c>
      <c r="H878" s="822" t="s">
        <v>656</v>
      </c>
      <c r="I878" s="822" t="s">
        <v>2613</v>
      </c>
      <c r="J878" s="822" t="s">
        <v>2614</v>
      </c>
      <c r="K878" s="822" t="s">
        <v>2615</v>
      </c>
      <c r="L878" s="825">
        <v>70.48</v>
      </c>
      <c r="M878" s="825">
        <v>422.88</v>
      </c>
      <c r="N878" s="822">
        <v>6</v>
      </c>
      <c r="O878" s="826">
        <v>1.5</v>
      </c>
      <c r="P878" s="825">
        <v>422.88</v>
      </c>
      <c r="Q878" s="827">
        <v>1</v>
      </c>
      <c r="R878" s="822">
        <v>6</v>
      </c>
      <c r="S878" s="827">
        <v>1</v>
      </c>
      <c r="T878" s="826">
        <v>1.5</v>
      </c>
      <c r="U878" s="828">
        <v>1</v>
      </c>
    </row>
    <row r="879" spans="1:21" ht="14.45" customHeight="1" x14ac:dyDescent="0.2">
      <c r="A879" s="821">
        <v>7</v>
      </c>
      <c r="B879" s="822" t="s">
        <v>2342</v>
      </c>
      <c r="C879" s="822" t="s">
        <v>2348</v>
      </c>
      <c r="D879" s="823" t="s">
        <v>3942</v>
      </c>
      <c r="E879" s="824" t="s">
        <v>2388</v>
      </c>
      <c r="F879" s="822" t="s">
        <v>2343</v>
      </c>
      <c r="G879" s="822" t="s">
        <v>2612</v>
      </c>
      <c r="H879" s="822" t="s">
        <v>656</v>
      </c>
      <c r="I879" s="822" t="s">
        <v>3032</v>
      </c>
      <c r="J879" s="822" t="s">
        <v>2614</v>
      </c>
      <c r="K879" s="822" t="s">
        <v>3033</v>
      </c>
      <c r="L879" s="825">
        <v>46.99</v>
      </c>
      <c r="M879" s="825">
        <v>140.97</v>
      </c>
      <c r="N879" s="822">
        <v>3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7</v>
      </c>
      <c r="B880" s="822" t="s">
        <v>2342</v>
      </c>
      <c r="C880" s="822" t="s">
        <v>2348</v>
      </c>
      <c r="D880" s="823" t="s">
        <v>3942</v>
      </c>
      <c r="E880" s="824" t="s">
        <v>2388</v>
      </c>
      <c r="F880" s="822" t="s">
        <v>2343</v>
      </c>
      <c r="G880" s="822" t="s">
        <v>3588</v>
      </c>
      <c r="H880" s="822" t="s">
        <v>329</v>
      </c>
      <c r="I880" s="822" t="s">
        <v>3589</v>
      </c>
      <c r="J880" s="822" t="s">
        <v>881</v>
      </c>
      <c r="K880" s="822" t="s">
        <v>3590</v>
      </c>
      <c r="L880" s="825">
        <v>53.57</v>
      </c>
      <c r="M880" s="825">
        <v>857.12000000000012</v>
      </c>
      <c r="N880" s="822">
        <v>16</v>
      </c>
      <c r="O880" s="826">
        <v>6</v>
      </c>
      <c r="P880" s="825">
        <v>160.71</v>
      </c>
      <c r="Q880" s="827">
        <v>0.18749999999999997</v>
      </c>
      <c r="R880" s="822">
        <v>3</v>
      </c>
      <c r="S880" s="827">
        <v>0.1875</v>
      </c>
      <c r="T880" s="826">
        <v>3</v>
      </c>
      <c r="U880" s="828">
        <v>0.5</v>
      </c>
    </row>
    <row r="881" spans="1:21" ht="14.45" customHeight="1" x14ac:dyDescent="0.2">
      <c r="A881" s="821">
        <v>7</v>
      </c>
      <c r="B881" s="822" t="s">
        <v>2342</v>
      </c>
      <c r="C881" s="822" t="s">
        <v>2348</v>
      </c>
      <c r="D881" s="823" t="s">
        <v>3942</v>
      </c>
      <c r="E881" s="824" t="s">
        <v>2388</v>
      </c>
      <c r="F881" s="822" t="s">
        <v>2343</v>
      </c>
      <c r="G881" s="822" t="s">
        <v>2882</v>
      </c>
      <c r="H881" s="822" t="s">
        <v>656</v>
      </c>
      <c r="I881" s="822" t="s">
        <v>3318</v>
      </c>
      <c r="J881" s="822" t="s">
        <v>3319</v>
      </c>
      <c r="K881" s="822" t="s">
        <v>3320</v>
      </c>
      <c r="L881" s="825">
        <v>161.06</v>
      </c>
      <c r="M881" s="825">
        <v>483.18</v>
      </c>
      <c r="N881" s="822">
        <v>3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7</v>
      </c>
      <c r="B882" s="822" t="s">
        <v>2342</v>
      </c>
      <c r="C882" s="822" t="s">
        <v>2348</v>
      </c>
      <c r="D882" s="823" t="s">
        <v>3942</v>
      </c>
      <c r="E882" s="824" t="s">
        <v>2388</v>
      </c>
      <c r="F882" s="822" t="s">
        <v>2343</v>
      </c>
      <c r="G882" s="822" t="s">
        <v>2462</v>
      </c>
      <c r="H882" s="822" t="s">
        <v>656</v>
      </c>
      <c r="I882" s="822" t="s">
        <v>2651</v>
      </c>
      <c r="J882" s="822" t="s">
        <v>2652</v>
      </c>
      <c r="K882" s="822" t="s">
        <v>2653</v>
      </c>
      <c r="L882" s="825">
        <v>141.25</v>
      </c>
      <c r="M882" s="825">
        <v>282.5</v>
      </c>
      <c r="N882" s="822">
        <v>2</v>
      </c>
      <c r="O882" s="826">
        <v>0.5</v>
      </c>
      <c r="P882" s="825">
        <v>282.5</v>
      </c>
      <c r="Q882" s="827">
        <v>1</v>
      </c>
      <c r="R882" s="822">
        <v>2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7</v>
      </c>
      <c r="B883" s="822" t="s">
        <v>2342</v>
      </c>
      <c r="C883" s="822" t="s">
        <v>2348</v>
      </c>
      <c r="D883" s="823" t="s">
        <v>3942</v>
      </c>
      <c r="E883" s="824" t="s">
        <v>2388</v>
      </c>
      <c r="F883" s="822" t="s">
        <v>2343</v>
      </c>
      <c r="G883" s="822" t="s">
        <v>2524</v>
      </c>
      <c r="H883" s="822" t="s">
        <v>329</v>
      </c>
      <c r="I883" s="822" t="s">
        <v>2695</v>
      </c>
      <c r="J883" s="822" t="s">
        <v>2696</v>
      </c>
      <c r="K883" s="822" t="s">
        <v>2697</v>
      </c>
      <c r="L883" s="825">
        <v>389.92</v>
      </c>
      <c r="M883" s="825">
        <v>1949.6000000000001</v>
      </c>
      <c r="N883" s="822">
        <v>5</v>
      </c>
      <c r="O883" s="826">
        <v>1</v>
      </c>
      <c r="P883" s="825">
        <v>1949.6000000000001</v>
      </c>
      <c r="Q883" s="827">
        <v>1</v>
      </c>
      <c r="R883" s="822">
        <v>5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7</v>
      </c>
      <c r="B884" s="822" t="s">
        <v>2342</v>
      </c>
      <c r="C884" s="822" t="s">
        <v>2348</v>
      </c>
      <c r="D884" s="823" t="s">
        <v>3942</v>
      </c>
      <c r="E884" s="824" t="s">
        <v>2388</v>
      </c>
      <c r="F884" s="822" t="s">
        <v>2343</v>
      </c>
      <c r="G884" s="822" t="s">
        <v>2524</v>
      </c>
      <c r="H884" s="822" t="s">
        <v>329</v>
      </c>
      <c r="I884" s="822" t="s">
        <v>2525</v>
      </c>
      <c r="J884" s="822" t="s">
        <v>2526</v>
      </c>
      <c r="K884" s="822" t="s">
        <v>803</v>
      </c>
      <c r="L884" s="825">
        <v>208.18</v>
      </c>
      <c r="M884" s="825">
        <v>624.54</v>
      </c>
      <c r="N884" s="822">
        <v>3</v>
      </c>
      <c r="O884" s="826">
        <v>3</v>
      </c>
      <c r="P884" s="825">
        <v>416.36</v>
      </c>
      <c r="Q884" s="827">
        <v>0.66666666666666674</v>
      </c>
      <c r="R884" s="822">
        <v>2</v>
      </c>
      <c r="S884" s="827">
        <v>0.66666666666666663</v>
      </c>
      <c r="T884" s="826">
        <v>2</v>
      </c>
      <c r="U884" s="828">
        <v>0.66666666666666663</v>
      </c>
    </row>
    <row r="885" spans="1:21" ht="14.45" customHeight="1" x14ac:dyDescent="0.2">
      <c r="A885" s="821">
        <v>7</v>
      </c>
      <c r="B885" s="822" t="s">
        <v>2342</v>
      </c>
      <c r="C885" s="822" t="s">
        <v>2348</v>
      </c>
      <c r="D885" s="823" t="s">
        <v>3942</v>
      </c>
      <c r="E885" s="824" t="s">
        <v>2388</v>
      </c>
      <c r="F885" s="822" t="s">
        <v>2343</v>
      </c>
      <c r="G885" s="822" t="s">
        <v>2524</v>
      </c>
      <c r="H885" s="822" t="s">
        <v>329</v>
      </c>
      <c r="I885" s="822" t="s">
        <v>2698</v>
      </c>
      <c r="J885" s="822" t="s">
        <v>2696</v>
      </c>
      <c r="K885" s="822" t="s">
        <v>2699</v>
      </c>
      <c r="L885" s="825">
        <v>233.95</v>
      </c>
      <c r="M885" s="825">
        <v>1169.75</v>
      </c>
      <c r="N885" s="822">
        <v>5</v>
      </c>
      <c r="O885" s="826">
        <v>1</v>
      </c>
      <c r="P885" s="825">
        <v>1169.75</v>
      </c>
      <c r="Q885" s="827">
        <v>1</v>
      </c>
      <c r="R885" s="822">
        <v>5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7</v>
      </c>
      <c r="B886" s="822" t="s">
        <v>2342</v>
      </c>
      <c r="C886" s="822" t="s">
        <v>2348</v>
      </c>
      <c r="D886" s="823" t="s">
        <v>3942</v>
      </c>
      <c r="E886" s="824" t="s">
        <v>2388</v>
      </c>
      <c r="F886" s="822" t="s">
        <v>2343</v>
      </c>
      <c r="G886" s="822" t="s">
        <v>2527</v>
      </c>
      <c r="H886" s="822" t="s">
        <v>656</v>
      </c>
      <c r="I886" s="822" t="s">
        <v>1953</v>
      </c>
      <c r="J886" s="822" t="s">
        <v>990</v>
      </c>
      <c r="K886" s="822" t="s">
        <v>1954</v>
      </c>
      <c r="L886" s="825">
        <v>490.89</v>
      </c>
      <c r="M886" s="825">
        <v>981.78</v>
      </c>
      <c r="N886" s="822">
        <v>2</v>
      </c>
      <c r="O886" s="826">
        <v>0.5</v>
      </c>
      <c r="P886" s="825">
        <v>981.78</v>
      </c>
      <c r="Q886" s="827">
        <v>1</v>
      </c>
      <c r="R886" s="822">
        <v>2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7</v>
      </c>
      <c r="B887" s="822" t="s">
        <v>2342</v>
      </c>
      <c r="C887" s="822" t="s">
        <v>2348</v>
      </c>
      <c r="D887" s="823" t="s">
        <v>3942</v>
      </c>
      <c r="E887" s="824" t="s">
        <v>2388</v>
      </c>
      <c r="F887" s="822" t="s">
        <v>2343</v>
      </c>
      <c r="G887" s="822" t="s">
        <v>3323</v>
      </c>
      <c r="H887" s="822" t="s">
        <v>329</v>
      </c>
      <c r="I887" s="822" t="s">
        <v>3324</v>
      </c>
      <c r="J887" s="822" t="s">
        <v>3325</v>
      </c>
      <c r="K887" s="822" t="s">
        <v>3326</v>
      </c>
      <c r="L887" s="825">
        <v>88.07</v>
      </c>
      <c r="M887" s="825">
        <v>352.28</v>
      </c>
      <c r="N887" s="822">
        <v>4</v>
      </c>
      <c r="O887" s="826">
        <v>1.5</v>
      </c>
      <c r="P887" s="825">
        <v>176.14</v>
      </c>
      <c r="Q887" s="827">
        <v>0.5</v>
      </c>
      <c r="R887" s="822">
        <v>2</v>
      </c>
      <c r="S887" s="827">
        <v>0.5</v>
      </c>
      <c r="T887" s="826">
        <v>1</v>
      </c>
      <c r="U887" s="828">
        <v>0.66666666666666663</v>
      </c>
    </row>
    <row r="888" spans="1:21" ht="14.45" customHeight="1" x14ac:dyDescent="0.2">
      <c r="A888" s="821">
        <v>7</v>
      </c>
      <c r="B888" s="822" t="s">
        <v>2342</v>
      </c>
      <c r="C888" s="822" t="s">
        <v>2348</v>
      </c>
      <c r="D888" s="823" t="s">
        <v>3942</v>
      </c>
      <c r="E888" s="824" t="s">
        <v>2388</v>
      </c>
      <c r="F888" s="822" t="s">
        <v>2343</v>
      </c>
      <c r="G888" s="822" t="s">
        <v>3323</v>
      </c>
      <c r="H888" s="822" t="s">
        <v>329</v>
      </c>
      <c r="I888" s="822" t="s">
        <v>3327</v>
      </c>
      <c r="J888" s="822" t="s">
        <v>3325</v>
      </c>
      <c r="K888" s="822" t="s">
        <v>3326</v>
      </c>
      <c r="L888" s="825">
        <v>88.07</v>
      </c>
      <c r="M888" s="825">
        <v>176.14</v>
      </c>
      <c r="N888" s="822">
        <v>2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7</v>
      </c>
      <c r="B889" s="822" t="s">
        <v>2342</v>
      </c>
      <c r="C889" s="822" t="s">
        <v>2348</v>
      </c>
      <c r="D889" s="823" t="s">
        <v>3942</v>
      </c>
      <c r="E889" s="824" t="s">
        <v>2388</v>
      </c>
      <c r="F889" s="822" t="s">
        <v>2343</v>
      </c>
      <c r="G889" s="822" t="s">
        <v>3206</v>
      </c>
      <c r="H889" s="822" t="s">
        <v>329</v>
      </c>
      <c r="I889" s="822" t="s">
        <v>3207</v>
      </c>
      <c r="J889" s="822" t="s">
        <v>3208</v>
      </c>
      <c r="K889" s="822" t="s">
        <v>3209</v>
      </c>
      <c r="L889" s="825">
        <v>0</v>
      </c>
      <c r="M889" s="825">
        <v>0</v>
      </c>
      <c r="N889" s="822">
        <v>3</v>
      </c>
      <c r="O889" s="826">
        <v>0.5</v>
      </c>
      <c r="P889" s="825"/>
      <c r="Q889" s="827"/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7</v>
      </c>
      <c r="B890" s="822" t="s">
        <v>2342</v>
      </c>
      <c r="C890" s="822" t="s">
        <v>2348</v>
      </c>
      <c r="D890" s="823" t="s">
        <v>3942</v>
      </c>
      <c r="E890" s="824" t="s">
        <v>2388</v>
      </c>
      <c r="F890" s="822" t="s">
        <v>2343</v>
      </c>
      <c r="G890" s="822" t="s">
        <v>3206</v>
      </c>
      <c r="H890" s="822" t="s">
        <v>329</v>
      </c>
      <c r="I890" s="822" t="s">
        <v>3207</v>
      </c>
      <c r="J890" s="822" t="s">
        <v>3208</v>
      </c>
      <c r="K890" s="822" t="s">
        <v>3209</v>
      </c>
      <c r="L890" s="825">
        <v>70.48</v>
      </c>
      <c r="M890" s="825">
        <v>70.48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7</v>
      </c>
      <c r="B891" s="822" t="s">
        <v>2342</v>
      </c>
      <c r="C891" s="822" t="s">
        <v>2348</v>
      </c>
      <c r="D891" s="823" t="s">
        <v>3942</v>
      </c>
      <c r="E891" s="824" t="s">
        <v>2388</v>
      </c>
      <c r="F891" s="822" t="s">
        <v>2343</v>
      </c>
      <c r="G891" s="822" t="s">
        <v>3206</v>
      </c>
      <c r="H891" s="822" t="s">
        <v>329</v>
      </c>
      <c r="I891" s="822" t="s">
        <v>3591</v>
      </c>
      <c r="J891" s="822" t="s">
        <v>3208</v>
      </c>
      <c r="K891" s="822" t="s">
        <v>3592</v>
      </c>
      <c r="L891" s="825">
        <v>117.47</v>
      </c>
      <c r="M891" s="825">
        <v>939.76</v>
      </c>
      <c r="N891" s="822">
        <v>8</v>
      </c>
      <c r="O891" s="826">
        <v>3</v>
      </c>
      <c r="P891" s="825">
        <v>704.81999999999994</v>
      </c>
      <c r="Q891" s="827">
        <v>0.74999999999999989</v>
      </c>
      <c r="R891" s="822">
        <v>6</v>
      </c>
      <c r="S891" s="827">
        <v>0.75</v>
      </c>
      <c r="T891" s="826">
        <v>2</v>
      </c>
      <c r="U891" s="828">
        <v>0.66666666666666663</v>
      </c>
    </row>
    <row r="892" spans="1:21" ht="14.45" customHeight="1" x14ac:dyDescent="0.2">
      <c r="A892" s="821">
        <v>7</v>
      </c>
      <c r="B892" s="822" t="s">
        <v>2342</v>
      </c>
      <c r="C892" s="822" t="s">
        <v>2348</v>
      </c>
      <c r="D892" s="823" t="s">
        <v>3942</v>
      </c>
      <c r="E892" s="824" t="s">
        <v>2388</v>
      </c>
      <c r="F892" s="822" t="s">
        <v>2343</v>
      </c>
      <c r="G892" s="822" t="s">
        <v>2789</v>
      </c>
      <c r="H892" s="822" t="s">
        <v>329</v>
      </c>
      <c r="I892" s="822" t="s">
        <v>3037</v>
      </c>
      <c r="J892" s="822" t="s">
        <v>765</v>
      </c>
      <c r="K892" s="822" t="s">
        <v>3038</v>
      </c>
      <c r="L892" s="825">
        <v>35.25</v>
      </c>
      <c r="M892" s="825">
        <v>70.5</v>
      </c>
      <c r="N892" s="822">
        <v>2</v>
      </c>
      <c r="O892" s="826">
        <v>1</v>
      </c>
      <c r="P892" s="825">
        <v>70.5</v>
      </c>
      <c r="Q892" s="827">
        <v>1</v>
      </c>
      <c r="R892" s="822">
        <v>2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7</v>
      </c>
      <c r="B893" s="822" t="s">
        <v>2342</v>
      </c>
      <c r="C893" s="822" t="s">
        <v>2348</v>
      </c>
      <c r="D893" s="823" t="s">
        <v>3942</v>
      </c>
      <c r="E893" s="824" t="s">
        <v>2388</v>
      </c>
      <c r="F893" s="822" t="s">
        <v>2343</v>
      </c>
      <c r="G893" s="822" t="s">
        <v>2789</v>
      </c>
      <c r="H893" s="822" t="s">
        <v>329</v>
      </c>
      <c r="I893" s="822" t="s">
        <v>3593</v>
      </c>
      <c r="J893" s="822" t="s">
        <v>765</v>
      </c>
      <c r="K893" s="822" t="s">
        <v>3002</v>
      </c>
      <c r="L893" s="825">
        <v>35.25</v>
      </c>
      <c r="M893" s="825">
        <v>35.25</v>
      </c>
      <c r="N893" s="822">
        <v>1</v>
      </c>
      <c r="O893" s="826">
        <v>1</v>
      </c>
      <c r="P893" s="825">
        <v>35.25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7</v>
      </c>
      <c r="B894" s="822" t="s">
        <v>2342</v>
      </c>
      <c r="C894" s="822" t="s">
        <v>2348</v>
      </c>
      <c r="D894" s="823" t="s">
        <v>3942</v>
      </c>
      <c r="E894" s="824" t="s">
        <v>2388</v>
      </c>
      <c r="F894" s="822" t="s">
        <v>2343</v>
      </c>
      <c r="G894" s="822" t="s">
        <v>2654</v>
      </c>
      <c r="H894" s="822" t="s">
        <v>329</v>
      </c>
      <c r="I894" s="822" t="s">
        <v>2655</v>
      </c>
      <c r="J894" s="822" t="s">
        <v>2656</v>
      </c>
      <c r="K894" s="822" t="s">
        <v>2657</v>
      </c>
      <c r="L894" s="825">
        <v>179.21</v>
      </c>
      <c r="M894" s="825">
        <v>358.42</v>
      </c>
      <c r="N894" s="822">
        <v>2</v>
      </c>
      <c r="O894" s="826">
        <v>0.5</v>
      </c>
      <c r="P894" s="825">
        <v>358.42</v>
      </c>
      <c r="Q894" s="827">
        <v>1</v>
      </c>
      <c r="R894" s="822">
        <v>2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7</v>
      </c>
      <c r="B895" s="822" t="s">
        <v>2342</v>
      </c>
      <c r="C895" s="822" t="s">
        <v>2348</v>
      </c>
      <c r="D895" s="823" t="s">
        <v>3942</v>
      </c>
      <c r="E895" s="824" t="s">
        <v>2388</v>
      </c>
      <c r="F895" s="822" t="s">
        <v>2343</v>
      </c>
      <c r="G895" s="822" t="s">
        <v>2658</v>
      </c>
      <c r="H895" s="822" t="s">
        <v>329</v>
      </c>
      <c r="I895" s="822" t="s">
        <v>2740</v>
      </c>
      <c r="J895" s="822" t="s">
        <v>2660</v>
      </c>
      <c r="K895" s="822" t="s">
        <v>2661</v>
      </c>
      <c r="L895" s="825">
        <v>87.98</v>
      </c>
      <c r="M895" s="825">
        <v>703.84</v>
      </c>
      <c r="N895" s="822">
        <v>8</v>
      </c>
      <c r="O895" s="826">
        <v>4</v>
      </c>
      <c r="P895" s="825">
        <v>703.84</v>
      </c>
      <c r="Q895" s="827">
        <v>1</v>
      </c>
      <c r="R895" s="822">
        <v>8</v>
      </c>
      <c r="S895" s="827">
        <v>1</v>
      </c>
      <c r="T895" s="826">
        <v>4</v>
      </c>
      <c r="U895" s="828">
        <v>1</v>
      </c>
    </row>
    <row r="896" spans="1:21" ht="14.45" customHeight="1" x14ac:dyDescent="0.2">
      <c r="A896" s="821">
        <v>7</v>
      </c>
      <c r="B896" s="822" t="s">
        <v>2342</v>
      </c>
      <c r="C896" s="822" t="s">
        <v>2348</v>
      </c>
      <c r="D896" s="823" t="s">
        <v>3942</v>
      </c>
      <c r="E896" s="824" t="s">
        <v>2388</v>
      </c>
      <c r="F896" s="822" t="s">
        <v>2343</v>
      </c>
      <c r="G896" s="822" t="s">
        <v>2466</v>
      </c>
      <c r="H896" s="822" t="s">
        <v>329</v>
      </c>
      <c r="I896" s="822" t="s">
        <v>2528</v>
      </c>
      <c r="J896" s="822" t="s">
        <v>2468</v>
      </c>
      <c r="K896" s="822" t="s">
        <v>2529</v>
      </c>
      <c r="L896" s="825">
        <v>2038.93</v>
      </c>
      <c r="M896" s="825">
        <v>10194.65</v>
      </c>
      <c r="N896" s="822">
        <v>5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7</v>
      </c>
      <c r="B897" s="822" t="s">
        <v>2342</v>
      </c>
      <c r="C897" s="822" t="s">
        <v>2348</v>
      </c>
      <c r="D897" s="823" t="s">
        <v>3942</v>
      </c>
      <c r="E897" s="824" t="s">
        <v>2388</v>
      </c>
      <c r="F897" s="822" t="s">
        <v>2343</v>
      </c>
      <c r="G897" s="822" t="s">
        <v>2466</v>
      </c>
      <c r="H897" s="822" t="s">
        <v>329</v>
      </c>
      <c r="I897" s="822" t="s">
        <v>2467</v>
      </c>
      <c r="J897" s="822" t="s">
        <v>2468</v>
      </c>
      <c r="K897" s="822" t="s">
        <v>2469</v>
      </c>
      <c r="L897" s="825">
        <v>552.64</v>
      </c>
      <c r="M897" s="825">
        <v>1105.28</v>
      </c>
      <c r="N897" s="822">
        <v>2</v>
      </c>
      <c r="O897" s="826">
        <v>1</v>
      </c>
      <c r="P897" s="825">
        <v>1105.28</v>
      </c>
      <c r="Q897" s="827">
        <v>1</v>
      </c>
      <c r="R897" s="822">
        <v>2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7</v>
      </c>
      <c r="B898" s="822" t="s">
        <v>2342</v>
      </c>
      <c r="C898" s="822" t="s">
        <v>2348</v>
      </c>
      <c r="D898" s="823" t="s">
        <v>3942</v>
      </c>
      <c r="E898" s="824" t="s">
        <v>2388</v>
      </c>
      <c r="F898" s="822" t="s">
        <v>2343</v>
      </c>
      <c r="G898" s="822" t="s">
        <v>2466</v>
      </c>
      <c r="H898" s="822" t="s">
        <v>329</v>
      </c>
      <c r="I898" s="822" t="s">
        <v>2530</v>
      </c>
      <c r="J898" s="822" t="s">
        <v>2468</v>
      </c>
      <c r="K898" s="822" t="s">
        <v>2531</v>
      </c>
      <c r="L898" s="825">
        <v>1019.46</v>
      </c>
      <c r="M898" s="825">
        <v>5097.3</v>
      </c>
      <c r="N898" s="822">
        <v>5</v>
      </c>
      <c r="O898" s="826">
        <v>1</v>
      </c>
      <c r="P898" s="825">
        <v>5097.3</v>
      </c>
      <c r="Q898" s="827">
        <v>1</v>
      </c>
      <c r="R898" s="822">
        <v>5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7</v>
      </c>
      <c r="B899" s="822" t="s">
        <v>2342</v>
      </c>
      <c r="C899" s="822" t="s">
        <v>2348</v>
      </c>
      <c r="D899" s="823" t="s">
        <v>3942</v>
      </c>
      <c r="E899" s="824" t="s">
        <v>2388</v>
      </c>
      <c r="F899" s="822" t="s">
        <v>2343</v>
      </c>
      <c r="G899" s="822" t="s">
        <v>2466</v>
      </c>
      <c r="H899" s="822" t="s">
        <v>656</v>
      </c>
      <c r="I899" s="822" t="s">
        <v>2819</v>
      </c>
      <c r="J899" s="822" t="s">
        <v>2533</v>
      </c>
      <c r="K899" s="822" t="s">
        <v>2529</v>
      </c>
      <c r="L899" s="825">
        <v>2038.93</v>
      </c>
      <c r="M899" s="825">
        <v>16311.439999999999</v>
      </c>
      <c r="N899" s="822">
        <v>8</v>
      </c>
      <c r="O899" s="826">
        <v>2</v>
      </c>
      <c r="P899" s="825">
        <v>16311.439999999999</v>
      </c>
      <c r="Q899" s="827">
        <v>1</v>
      </c>
      <c r="R899" s="822">
        <v>8</v>
      </c>
      <c r="S899" s="827">
        <v>1</v>
      </c>
      <c r="T899" s="826">
        <v>2</v>
      </c>
      <c r="U899" s="828">
        <v>1</v>
      </c>
    </row>
    <row r="900" spans="1:21" ht="14.45" customHeight="1" x14ac:dyDescent="0.2">
      <c r="A900" s="821">
        <v>7</v>
      </c>
      <c r="B900" s="822" t="s">
        <v>2342</v>
      </c>
      <c r="C900" s="822" t="s">
        <v>2348</v>
      </c>
      <c r="D900" s="823" t="s">
        <v>3942</v>
      </c>
      <c r="E900" s="824" t="s">
        <v>2388</v>
      </c>
      <c r="F900" s="822" t="s">
        <v>2343</v>
      </c>
      <c r="G900" s="822" t="s">
        <v>2466</v>
      </c>
      <c r="H900" s="822" t="s">
        <v>656</v>
      </c>
      <c r="I900" s="822" t="s">
        <v>2532</v>
      </c>
      <c r="J900" s="822" t="s">
        <v>2533</v>
      </c>
      <c r="K900" s="822" t="s">
        <v>2471</v>
      </c>
      <c r="L900" s="825">
        <v>355.79</v>
      </c>
      <c r="M900" s="825">
        <v>7115.8</v>
      </c>
      <c r="N900" s="822">
        <v>20</v>
      </c>
      <c r="O900" s="826">
        <v>8</v>
      </c>
      <c r="P900" s="825">
        <v>5692.64</v>
      </c>
      <c r="Q900" s="827">
        <v>0.8</v>
      </c>
      <c r="R900" s="822">
        <v>16</v>
      </c>
      <c r="S900" s="827">
        <v>0.8</v>
      </c>
      <c r="T900" s="826">
        <v>6</v>
      </c>
      <c r="U900" s="828">
        <v>0.75</v>
      </c>
    </row>
    <row r="901" spans="1:21" ht="14.45" customHeight="1" x14ac:dyDescent="0.2">
      <c r="A901" s="821">
        <v>7</v>
      </c>
      <c r="B901" s="822" t="s">
        <v>2342</v>
      </c>
      <c r="C901" s="822" t="s">
        <v>2348</v>
      </c>
      <c r="D901" s="823" t="s">
        <v>3942</v>
      </c>
      <c r="E901" s="824" t="s">
        <v>2388</v>
      </c>
      <c r="F901" s="822" t="s">
        <v>2343</v>
      </c>
      <c r="G901" s="822" t="s">
        <v>2466</v>
      </c>
      <c r="H901" s="822" t="s">
        <v>656</v>
      </c>
      <c r="I901" s="822" t="s">
        <v>2700</v>
      </c>
      <c r="J901" s="822" t="s">
        <v>2533</v>
      </c>
      <c r="K901" s="822" t="s">
        <v>2469</v>
      </c>
      <c r="L901" s="825">
        <v>552.64</v>
      </c>
      <c r="M901" s="825">
        <v>29842.560000000001</v>
      </c>
      <c r="N901" s="822">
        <v>54</v>
      </c>
      <c r="O901" s="826">
        <v>13</v>
      </c>
      <c r="P901" s="825">
        <v>22105.600000000002</v>
      </c>
      <c r="Q901" s="827">
        <v>0.74074074074074081</v>
      </c>
      <c r="R901" s="822">
        <v>40</v>
      </c>
      <c r="S901" s="827">
        <v>0.7407407407407407</v>
      </c>
      <c r="T901" s="826">
        <v>9</v>
      </c>
      <c r="U901" s="828">
        <v>0.69230769230769229</v>
      </c>
    </row>
    <row r="902" spans="1:21" ht="14.45" customHeight="1" x14ac:dyDescent="0.2">
      <c r="A902" s="821">
        <v>7</v>
      </c>
      <c r="B902" s="822" t="s">
        <v>2342</v>
      </c>
      <c r="C902" s="822" t="s">
        <v>2348</v>
      </c>
      <c r="D902" s="823" t="s">
        <v>3942</v>
      </c>
      <c r="E902" s="824" t="s">
        <v>2388</v>
      </c>
      <c r="F902" s="822" t="s">
        <v>2343</v>
      </c>
      <c r="G902" s="822" t="s">
        <v>2466</v>
      </c>
      <c r="H902" s="822" t="s">
        <v>656</v>
      </c>
      <c r="I902" s="822" t="s">
        <v>2701</v>
      </c>
      <c r="J902" s="822" t="s">
        <v>2533</v>
      </c>
      <c r="K902" s="822" t="s">
        <v>2531</v>
      </c>
      <c r="L902" s="825">
        <v>1019.46</v>
      </c>
      <c r="M902" s="825">
        <v>28544.880000000001</v>
      </c>
      <c r="N902" s="822">
        <v>28</v>
      </c>
      <c r="O902" s="826">
        <v>6</v>
      </c>
      <c r="P902" s="825">
        <v>20389.2</v>
      </c>
      <c r="Q902" s="827">
        <v>0.7142857142857143</v>
      </c>
      <c r="R902" s="822">
        <v>20</v>
      </c>
      <c r="S902" s="827">
        <v>0.7142857142857143</v>
      </c>
      <c r="T902" s="826">
        <v>4</v>
      </c>
      <c r="U902" s="828">
        <v>0.66666666666666663</v>
      </c>
    </row>
    <row r="903" spans="1:21" ht="14.45" customHeight="1" x14ac:dyDescent="0.2">
      <c r="A903" s="821">
        <v>7</v>
      </c>
      <c r="B903" s="822" t="s">
        <v>2342</v>
      </c>
      <c r="C903" s="822" t="s">
        <v>2348</v>
      </c>
      <c r="D903" s="823" t="s">
        <v>3942</v>
      </c>
      <c r="E903" s="824" t="s">
        <v>2388</v>
      </c>
      <c r="F903" s="822" t="s">
        <v>2343</v>
      </c>
      <c r="G903" s="822" t="s">
        <v>2466</v>
      </c>
      <c r="H903" s="822" t="s">
        <v>329</v>
      </c>
      <c r="I903" s="822" t="s">
        <v>2702</v>
      </c>
      <c r="J903" s="822" t="s">
        <v>2703</v>
      </c>
      <c r="K903" s="822" t="s">
        <v>2471</v>
      </c>
      <c r="L903" s="825">
        <v>355.79</v>
      </c>
      <c r="M903" s="825">
        <v>355.79</v>
      </c>
      <c r="N903" s="822">
        <v>1</v>
      </c>
      <c r="O903" s="826">
        <v>1</v>
      </c>
      <c r="P903" s="825">
        <v>355.79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7</v>
      </c>
      <c r="B904" s="822" t="s">
        <v>2342</v>
      </c>
      <c r="C904" s="822" t="s">
        <v>2348</v>
      </c>
      <c r="D904" s="823" t="s">
        <v>3942</v>
      </c>
      <c r="E904" s="824" t="s">
        <v>2388</v>
      </c>
      <c r="F904" s="822" t="s">
        <v>2343</v>
      </c>
      <c r="G904" s="822" t="s">
        <v>2466</v>
      </c>
      <c r="H904" s="822" t="s">
        <v>329</v>
      </c>
      <c r="I904" s="822" t="s">
        <v>2704</v>
      </c>
      <c r="J904" s="822" t="s">
        <v>2473</v>
      </c>
      <c r="K904" s="822" t="s">
        <v>2705</v>
      </c>
      <c r="L904" s="825">
        <v>254.86</v>
      </c>
      <c r="M904" s="825">
        <v>764.58</v>
      </c>
      <c r="N904" s="822">
        <v>3</v>
      </c>
      <c r="O904" s="826">
        <v>1</v>
      </c>
      <c r="P904" s="825">
        <v>764.58</v>
      </c>
      <c r="Q904" s="827">
        <v>1</v>
      </c>
      <c r="R904" s="822">
        <v>3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7</v>
      </c>
      <c r="B905" s="822" t="s">
        <v>2342</v>
      </c>
      <c r="C905" s="822" t="s">
        <v>2348</v>
      </c>
      <c r="D905" s="823" t="s">
        <v>3942</v>
      </c>
      <c r="E905" s="824" t="s">
        <v>2388</v>
      </c>
      <c r="F905" s="822" t="s">
        <v>2343</v>
      </c>
      <c r="G905" s="822" t="s">
        <v>2475</v>
      </c>
      <c r="H905" s="822" t="s">
        <v>656</v>
      </c>
      <c r="I905" s="822" t="s">
        <v>1924</v>
      </c>
      <c r="J905" s="822" t="s">
        <v>866</v>
      </c>
      <c r="K905" s="822" t="s">
        <v>1925</v>
      </c>
      <c r="L905" s="825">
        <v>48.89</v>
      </c>
      <c r="M905" s="825">
        <v>97.78</v>
      </c>
      <c r="N905" s="822">
        <v>2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7</v>
      </c>
      <c r="B906" s="822" t="s">
        <v>2342</v>
      </c>
      <c r="C906" s="822" t="s">
        <v>2348</v>
      </c>
      <c r="D906" s="823" t="s">
        <v>3942</v>
      </c>
      <c r="E906" s="824" t="s">
        <v>2388</v>
      </c>
      <c r="F906" s="822" t="s">
        <v>2343</v>
      </c>
      <c r="G906" s="822" t="s">
        <v>2475</v>
      </c>
      <c r="H906" s="822" t="s">
        <v>329</v>
      </c>
      <c r="I906" s="822" t="s">
        <v>3594</v>
      </c>
      <c r="J906" s="822" t="s">
        <v>866</v>
      </c>
      <c r="K906" s="822" t="s">
        <v>867</v>
      </c>
      <c r="L906" s="825">
        <v>97.76</v>
      </c>
      <c r="M906" s="825">
        <v>97.76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7</v>
      </c>
      <c r="B907" s="822" t="s">
        <v>2342</v>
      </c>
      <c r="C907" s="822" t="s">
        <v>2348</v>
      </c>
      <c r="D907" s="823" t="s">
        <v>3942</v>
      </c>
      <c r="E907" s="824" t="s">
        <v>2388</v>
      </c>
      <c r="F907" s="822" t="s">
        <v>2343</v>
      </c>
      <c r="G907" s="822" t="s">
        <v>2475</v>
      </c>
      <c r="H907" s="822" t="s">
        <v>656</v>
      </c>
      <c r="I907" s="822" t="s">
        <v>1922</v>
      </c>
      <c r="J907" s="822" t="s">
        <v>866</v>
      </c>
      <c r="K907" s="822" t="s">
        <v>1923</v>
      </c>
      <c r="L907" s="825">
        <v>13.68</v>
      </c>
      <c r="M907" s="825">
        <v>41.04</v>
      </c>
      <c r="N907" s="822">
        <v>3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7</v>
      </c>
      <c r="B908" s="822" t="s">
        <v>2342</v>
      </c>
      <c r="C908" s="822" t="s">
        <v>2348</v>
      </c>
      <c r="D908" s="823" t="s">
        <v>3942</v>
      </c>
      <c r="E908" s="824" t="s">
        <v>2388</v>
      </c>
      <c r="F908" s="822" t="s">
        <v>2343</v>
      </c>
      <c r="G908" s="822" t="s">
        <v>3595</v>
      </c>
      <c r="H908" s="822" t="s">
        <v>329</v>
      </c>
      <c r="I908" s="822" t="s">
        <v>3596</v>
      </c>
      <c r="J908" s="822" t="s">
        <v>3597</v>
      </c>
      <c r="K908" s="822" t="s">
        <v>1279</v>
      </c>
      <c r="L908" s="825">
        <v>0</v>
      </c>
      <c r="M908" s="825">
        <v>0</v>
      </c>
      <c r="N908" s="822">
        <v>3</v>
      </c>
      <c r="O908" s="826">
        <v>1</v>
      </c>
      <c r="P908" s="825">
        <v>0</v>
      </c>
      <c r="Q908" s="827"/>
      <c r="R908" s="822">
        <v>3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7</v>
      </c>
      <c r="B909" s="822" t="s">
        <v>2342</v>
      </c>
      <c r="C909" s="822" t="s">
        <v>2348</v>
      </c>
      <c r="D909" s="823" t="s">
        <v>3942</v>
      </c>
      <c r="E909" s="824" t="s">
        <v>2388</v>
      </c>
      <c r="F909" s="822" t="s">
        <v>2343</v>
      </c>
      <c r="G909" s="822" t="s">
        <v>3595</v>
      </c>
      <c r="H909" s="822" t="s">
        <v>329</v>
      </c>
      <c r="I909" s="822" t="s">
        <v>3598</v>
      </c>
      <c r="J909" s="822" t="s">
        <v>3599</v>
      </c>
      <c r="K909" s="822" t="s">
        <v>3600</v>
      </c>
      <c r="L909" s="825">
        <v>0</v>
      </c>
      <c r="M909" s="825">
        <v>0</v>
      </c>
      <c r="N909" s="822">
        <v>1</v>
      </c>
      <c r="O909" s="826">
        <v>0.5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7</v>
      </c>
      <c r="B910" s="822" t="s">
        <v>2342</v>
      </c>
      <c r="C910" s="822" t="s">
        <v>2348</v>
      </c>
      <c r="D910" s="823" t="s">
        <v>3942</v>
      </c>
      <c r="E910" s="824" t="s">
        <v>2388</v>
      </c>
      <c r="F910" s="822" t="s">
        <v>2343</v>
      </c>
      <c r="G910" s="822" t="s">
        <v>3601</v>
      </c>
      <c r="H910" s="822" t="s">
        <v>329</v>
      </c>
      <c r="I910" s="822" t="s">
        <v>3602</v>
      </c>
      <c r="J910" s="822" t="s">
        <v>3603</v>
      </c>
      <c r="K910" s="822" t="s">
        <v>3604</v>
      </c>
      <c r="L910" s="825">
        <v>0</v>
      </c>
      <c r="M910" s="825">
        <v>0</v>
      </c>
      <c r="N910" s="822">
        <v>2</v>
      </c>
      <c r="O910" s="826">
        <v>1</v>
      </c>
      <c r="P910" s="825"/>
      <c r="Q910" s="827"/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7</v>
      </c>
      <c r="B911" s="822" t="s">
        <v>2342</v>
      </c>
      <c r="C911" s="822" t="s">
        <v>2348</v>
      </c>
      <c r="D911" s="823" t="s">
        <v>3942</v>
      </c>
      <c r="E911" s="824" t="s">
        <v>2388</v>
      </c>
      <c r="F911" s="822" t="s">
        <v>2343</v>
      </c>
      <c r="G911" s="822" t="s">
        <v>3605</v>
      </c>
      <c r="H911" s="822" t="s">
        <v>656</v>
      </c>
      <c r="I911" s="822" t="s">
        <v>3606</v>
      </c>
      <c r="J911" s="822" t="s">
        <v>3607</v>
      </c>
      <c r="K911" s="822" t="s">
        <v>3044</v>
      </c>
      <c r="L911" s="825">
        <v>439.98</v>
      </c>
      <c r="M911" s="825">
        <v>439.98</v>
      </c>
      <c r="N911" s="822">
        <v>1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7</v>
      </c>
      <c r="B912" s="822" t="s">
        <v>2342</v>
      </c>
      <c r="C912" s="822" t="s">
        <v>2348</v>
      </c>
      <c r="D912" s="823" t="s">
        <v>3942</v>
      </c>
      <c r="E912" s="824" t="s">
        <v>2388</v>
      </c>
      <c r="F912" s="822" t="s">
        <v>2343</v>
      </c>
      <c r="G912" s="822" t="s">
        <v>2572</v>
      </c>
      <c r="H912" s="822" t="s">
        <v>329</v>
      </c>
      <c r="I912" s="822" t="s">
        <v>2573</v>
      </c>
      <c r="J912" s="822" t="s">
        <v>697</v>
      </c>
      <c r="K912" s="822" t="s">
        <v>2574</v>
      </c>
      <c r="L912" s="825">
        <v>127.91</v>
      </c>
      <c r="M912" s="825">
        <v>3581.48</v>
      </c>
      <c r="N912" s="822">
        <v>28</v>
      </c>
      <c r="O912" s="826">
        <v>9.5</v>
      </c>
      <c r="P912" s="825">
        <v>2814.02</v>
      </c>
      <c r="Q912" s="827">
        <v>0.7857142857142857</v>
      </c>
      <c r="R912" s="822">
        <v>22</v>
      </c>
      <c r="S912" s="827">
        <v>0.7857142857142857</v>
      </c>
      <c r="T912" s="826">
        <v>8</v>
      </c>
      <c r="U912" s="828">
        <v>0.84210526315789469</v>
      </c>
    </row>
    <row r="913" spans="1:21" ht="14.45" customHeight="1" x14ac:dyDescent="0.2">
      <c r="A913" s="821">
        <v>7</v>
      </c>
      <c r="B913" s="822" t="s">
        <v>2342</v>
      </c>
      <c r="C913" s="822" t="s">
        <v>2348</v>
      </c>
      <c r="D913" s="823" t="s">
        <v>3942</v>
      </c>
      <c r="E913" s="824" t="s">
        <v>2388</v>
      </c>
      <c r="F913" s="822" t="s">
        <v>2343</v>
      </c>
      <c r="G913" s="822" t="s">
        <v>2741</v>
      </c>
      <c r="H913" s="822" t="s">
        <v>329</v>
      </c>
      <c r="I913" s="822" t="s">
        <v>2920</v>
      </c>
      <c r="J913" s="822" t="s">
        <v>2743</v>
      </c>
      <c r="K913" s="822" t="s">
        <v>2921</v>
      </c>
      <c r="L913" s="825">
        <v>21.92</v>
      </c>
      <c r="M913" s="825">
        <v>43.84</v>
      </c>
      <c r="N913" s="822">
        <v>2</v>
      </c>
      <c r="O913" s="826">
        <v>0.5</v>
      </c>
      <c r="P913" s="825">
        <v>43.84</v>
      </c>
      <c r="Q913" s="827">
        <v>1</v>
      </c>
      <c r="R913" s="822">
        <v>2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7</v>
      </c>
      <c r="B914" s="822" t="s">
        <v>2342</v>
      </c>
      <c r="C914" s="822" t="s">
        <v>2348</v>
      </c>
      <c r="D914" s="823" t="s">
        <v>3942</v>
      </c>
      <c r="E914" s="824" t="s">
        <v>2388</v>
      </c>
      <c r="F914" s="822" t="s">
        <v>2343</v>
      </c>
      <c r="G914" s="822" t="s">
        <v>2741</v>
      </c>
      <c r="H914" s="822" t="s">
        <v>329</v>
      </c>
      <c r="I914" s="822" t="s">
        <v>2742</v>
      </c>
      <c r="J914" s="822" t="s">
        <v>2743</v>
      </c>
      <c r="K914" s="822" t="s">
        <v>2744</v>
      </c>
      <c r="L914" s="825">
        <v>87.67</v>
      </c>
      <c r="M914" s="825">
        <v>263.01</v>
      </c>
      <c r="N914" s="822">
        <v>3</v>
      </c>
      <c r="O914" s="826">
        <v>0.5</v>
      </c>
      <c r="P914" s="825">
        <v>263.01</v>
      </c>
      <c r="Q914" s="827">
        <v>1</v>
      </c>
      <c r="R914" s="822">
        <v>3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7</v>
      </c>
      <c r="B915" s="822" t="s">
        <v>2342</v>
      </c>
      <c r="C915" s="822" t="s">
        <v>2348</v>
      </c>
      <c r="D915" s="823" t="s">
        <v>3942</v>
      </c>
      <c r="E915" s="824" t="s">
        <v>2388</v>
      </c>
      <c r="F915" s="822" t="s">
        <v>2343</v>
      </c>
      <c r="G915" s="822" t="s">
        <v>2741</v>
      </c>
      <c r="H915" s="822" t="s">
        <v>329</v>
      </c>
      <c r="I915" s="822" t="s">
        <v>3608</v>
      </c>
      <c r="J915" s="822" t="s">
        <v>3140</v>
      </c>
      <c r="K915" s="822" t="s">
        <v>3609</v>
      </c>
      <c r="L915" s="825">
        <v>218.41</v>
      </c>
      <c r="M915" s="825">
        <v>1310.46</v>
      </c>
      <c r="N915" s="822">
        <v>6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7</v>
      </c>
      <c r="B916" s="822" t="s">
        <v>2342</v>
      </c>
      <c r="C916" s="822" t="s">
        <v>2348</v>
      </c>
      <c r="D916" s="823" t="s">
        <v>3942</v>
      </c>
      <c r="E916" s="824" t="s">
        <v>2388</v>
      </c>
      <c r="F916" s="822" t="s">
        <v>2343</v>
      </c>
      <c r="G916" s="822" t="s">
        <v>2575</v>
      </c>
      <c r="H916" s="822" t="s">
        <v>329</v>
      </c>
      <c r="I916" s="822" t="s">
        <v>3610</v>
      </c>
      <c r="J916" s="822" t="s">
        <v>3329</v>
      </c>
      <c r="K916" s="822" t="s">
        <v>3333</v>
      </c>
      <c r="L916" s="825">
        <v>169.29</v>
      </c>
      <c r="M916" s="825">
        <v>1862.19</v>
      </c>
      <c r="N916" s="822">
        <v>11</v>
      </c>
      <c r="O916" s="826">
        <v>2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7</v>
      </c>
      <c r="B917" s="822" t="s">
        <v>2342</v>
      </c>
      <c r="C917" s="822" t="s">
        <v>2348</v>
      </c>
      <c r="D917" s="823" t="s">
        <v>3942</v>
      </c>
      <c r="E917" s="824" t="s">
        <v>2388</v>
      </c>
      <c r="F917" s="822" t="s">
        <v>2343</v>
      </c>
      <c r="G917" s="822" t="s">
        <v>2575</v>
      </c>
      <c r="H917" s="822" t="s">
        <v>329</v>
      </c>
      <c r="I917" s="822" t="s">
        <v>3328</v>
      </c>
      <c r="J917" s="822" t="s">
        <v>3329</v>
      </c>
      <c r="K917" s="822" t="s">
        <v>3330</v>
      </c>
      <c r="L917" s="825">
        <v>131.22</v>
      </c>
      <c r="M917" s="825">
        <v>524.88</v>
      </c>
      <c r="N917" s="822">
        <v>4</v>
      </c>
      <c r="O917" s="826">
        <v>1</v>
      </c>
      <c r="P917" s="825">
        <v>131.22</v>
      </c>
      <c r="Q917" s="827">
        <v>0.25</v>
      </c>
      <c r="R917" s="822">
        <v>1</v>
      </c>
      <c r="S917" s="827">
        <v>0.25</v>
      </c>
      <c r="T917" s="826">
        <v>0.5</v>
      </c>
      <c r="U917" s="828">
        <v>0.5</v>
      </c>
    </row>
    <row r="918" spans="1:21" ht="14.45" customHeight="1" x14ac:dyDescent="0.2">
      <c r="A918" s="821">
        <v>7</v>
      </c>
      <c r="B918" s="822" t="s">
        <v>2342</v>
      </c>
      <c r="C918" s="822" t="s">
        <v>2348</v>
      </c>
      <c r="D918" s="823" t="s">
        <v>3942</v>
      </c>
      <c r="E918" s="824" t="s">
        <v>2388</v>
      </c>
      <c r="F918" s="822" t="s">
        <v>2343</v>
      </c>
      <c r="G918" s="822" t="s">
        <v>2575</v>
      </c>
      <c r="H918" s="822" t="s">
        <v>329</v>
      </c>
      <c r="I918" s="822" t="s">
        <v>3331</v>
      </c>
      <c r="J918" s="822" t="s">
        <v>3332</v>
      </c>
      <c r="K918" s="822" t="s">
        <v>3333</v>
      </c>
      <c r="L918" s="825">
        <v>169.29</v>
      </c>
      <c r="M918" s="825">
        <v>1015.74</v>
      </c>
      <c r="N918" s="822">
        <v>6</v>
      </c>
      <c r="O918" s="826">
        <v>1</v>
      </c>
      <c r="P918" s="825">
        <v>1015.74</v>
      </c>
      <c r="Q918" s="827">
        <v>1</v>
      </c>
      <c r="R918" s="822">
        <v>6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7</v>
      </c>
      <c r="B919" s="822" t="s">
        <v>2342</v>
      </c>
      <c r="C919" s="822" t="s">
        <v>2348</v>
      </c>
      <c r="D919" s="823" t="s">
        <v>3942</v>
      </c>
      <c r="E919" s="824" t="s">
        <v>2388</v>
      </c>
      <c r="F919" s="822" t="s">
        <v>2343</v>
      </c>
      <c r="G919" s="822" t="s">
        <v>2575</v>
      </c>
      <c r="H919" s="822" t="s">
        <v>329</v>
      </c>
      <c r="I919" s="822" t="s">
        <v>3611</v>
      </c>
      <c r="J919" s="822" t="s">
        <v>3337</v>
      </c>
      <c r="K919" s="822" t="s">
        <v>3348</v>
      </c>
      <c r="L919" s="825">
        <v>1715.48</v>
      </c>
      <c r="M919" s="825">
        <v>5146.4400000000005</v>
      </c>
      <c r="N919" s="822">
        <v>3</v>
      </c>
      <c r="O919" s="826">
        <v>0.5</v>
      </c>
      <c r="P919" s="825">
        <v>5146.4400000000005</v>
      </c>
      <c r="Q919" s="827">
        <v>1</v>
      </c>
      <c r="R919" s="822">
        <v>3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7</v>
      </c>
      <c r="B920" s="822" t="s">
        <v>2342</v>
      </c>
      <c r="C920" s="822" t="s">
        <v>2348</v>
      </c>
      <c r="D920" s="823" t="s">
        <v>3942</v>
      </c>
      <c r="E920" s="824" t="s">
        <v>2388</v>
      </c>
      <c r="F920" s="822" t="s">
        <v>2343</v>
      </c>
      <c r="G920" s="822" t="s">
        <v>2575</v>
      </c>
      <c r="H920" s="822" t="s">
        <v>329</v>
      </c>
      <c r="I920" s="822" t="s">
        <v>3611</v>
      </c>
      <c r="J920" s="822" t="s">
        <v>3337</v>
      </c>
      <c r="K920" s="822" t="s">
        <v>3348</v>
      </c>
      <c r="L920" s="825">
        <v>338.58</v>
      </c>
      <c r="M920" s="825">
        <v>1015.74</v>
      </c>
      <c r="N920" s="822">
        <v>3</v>
      </c>
      <c r="O920" s="826">
        <v>1</v>
      </c>
      <c r="P920" s="825">
        <v>1015.74</v>
      </c>
      <c r="Q920" s="827">
        <v>1</v>
      </c>
      <c r="R920" s="822">
        <v>3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7</v>
      </c>
      <c r="B921" s="822" t="s">
        <v>2342</v>
      </c>
      <c r="C921" s="822" t="s">
        <v>2348</v>
      </c>
      <c r="D921" s="823" t="s">
        <v>3942</v>
      </c>
      <c r="E921" s="824" t="s">
        <v>2388</v>
      </c>
      <c r="F921" s="822" t="s">
        <v>2343</v>
      </c>
      <c r="G921" s="822" t="s">
        <v>2575</v>
      </c>
      <c r="H921" s="822" t="s">
        <v>656</v>
      </c>
      <c r="I921" s="822" t="s">
        <v>3339</v>
      </c>
      <c r="J921" s="822" t="s">
        <v>2577</v>
      </c>
      <c r="K921" s="822" t="s">
        <v>3340</v>
      </c>
      <c r="L921" s="825">
        <v>1286.6199999999999</v>
      </c>
      <c r="M921" s="825">
        <v>61757.759999999995</v>
      </c>
      <c r="N921" s="822">
        <v>48</v>
      </c>
      <c r="O921" s="826">
        <v>16.5</v>
      </c>
      <c r="P921" s="825">
        <v>32165.499999999996</v>
      </c>
      <c r="Q921" s="827">
        <v>0.52083333333333337</v>
      </c>
      <c r="R921" s="822">
        <v>25</v>
      </c>
      <c r="S921" s="827">
        <v>0.52083333333333337</v>
      </c>
      <c r="T921" s="826">
        <v>8</v>
      </c>
      <c r="U921" s="828">
        <v>0.48484848484848486</v>
      </c>
    </row>
    <row r="922" spans="1:21" ht="14.45" customHeight="1" x14ac:dyDescent="0.2">
      <c r="A922" s="821">
        <v>7</v>
      </c>
      <c r="B922" s="822" t="s">
        <v>2342</v>
      </c>
      <c r="C922" s="822" t="s">
        <v>2348</v>
      </c>
      <c r="D922" s="823" t="s">
        <v>3942</v>
      </c>
      <c r="E922" s="824" t="s">
        <v>2388</v>
      </c>
      <c r="F922" s="822" t="s">
        <v>2343</v>
      </c>
      <c r="G922" s="822" t="s">
        <v>2575</v>
      </c>
      <c r="H922" s="822" t="s">
        <v>656</v>
      </c>
      <c r="I922" s="822" t="s">
        <v>3341</v>
      </c>
      <c r="J922" s="822" t="s">
        <v>2577</v>
      </c>
      <c r="K922" s="822" t="s">
        <v>3338</v>
      </c>
      <c r="L922" s="825">
        <v>677.17</v>
      </c>
      <c r="M922" s="825">
        <v>31149.819999999992</v>
      </c>
      <c r="N922" s="822">
        <v>46</v>
      </c>
      <c r="O922" s="826">
        <v>11</v>
      </c>
      <c r="P922" s="825">
        <v>22346.609999999993</v>
      </c>
      <c r="Q922" s="827">
        <v>0.71739130434782605</v>
      </c>
      <c r="R922" s="822">
        <v>33</v>
      </c>
      <c r="S922" s="827">
        <v>0.71739130434782605</v>
      </c>
      <c r="T922" s="826">
        <v>7.5</v>
      </c>
      <c r="U922" s="828">
        <v>0.68181818181818177</v>
      </c>
    </row>
    <row r="923" spans="1:21" ht="14.45" customHeight="1" x14ac:dyDescent="0.2">
      <c r="A923" s="821">
        <v>7</v>
      </c>
      <c r="B923" s="822" t="s">
        <v>2342</v>
      </c>
      <c r="C923" s="822" t="s">
        <v>2348</v>
      </c>
      <c r="D923" s="823" t="s">
        <v>3942</v>
      </c>
      <c r="E923" s="824" t="s">
        <v>2388</v>
      </c>
      <c r="F923" s="822" t="s">
        <v>2343</v>
      </c>
      <c r="G923" s="822" t="s">
        <v>2575</v>
      </c>
      <c r="H923" s="822" t="s">
        <v>656</v>
      </c>
      <c r="I923" s="822" t="s">
        <v>2576</v>
      </c>
      <c r="J923" s="822" t="s">
        <v>2577</v>
      </c>
      <c r="K923" s="822" t="s">
        <v>2578</v>
      </c>
      <c r="L923" s="825">
        <v>2573.2199999999998</v>
      </c>
      <c r="M923" s="825">
        <v>190418.28000000003</v>
      </c>
      <c r="N923" s="822">
        <v>74</v>
      </c>
      <c r="O923" s="826">
        <v>18</v>
      </c>
      <c r="P923" s="825">
        <v>59184.06</v>
      </c>
      <c r="Q923" s="827">
        <v>0.31081081081081074</v>
      </c>
      <c r="R923" s="822">
        <v>23</v>
      </c>
      <c r="S923" s="827">
        <v>0.3108108108108108</v>
      </c>
      <c r="T923" s="826">
        <v>7</v>
      </c>
      <c r="U923" s="828">
        <v>0.3888888888888889</v>
      </c>
    </row>
    <row r="924" spans="1:21" ht="14.45" customHeight="1" x14ac:dyDescent="0.2">
      <c r="A924" s="821">
        <v>7</v>
      </c>
      <c r="B924" s="822" t="s">
        <v>2342</v>
      </c>
      <c r="C924" s="822" t="s">
        <v>2348</v>
      </c>
      <c r="D924" s="823" t="s">
        <v>3942</v>
      </c>
      <c r="E924" s="824" t="s">
        <v>2388</v>
      </c>
      <c r="F924" s="822" t="s">
        <v>2343</v>
      </c>
      <c r="G924" s="822" t="s">
        <v>2575</v>
      </c>
      <c r="H924" s="822" t="s">
        <v>329</v>
      </c>
      <c r="I924" s="822" t="s">
        <v>3612</v>
      </c>
      <c r="J924" s="822" t="s">
        <v>3329</v>
      </c>
      <c r="K924" s="822" t="s">
        <v>3613</v>
      </c>
      <c r="L924" s="825">
        <v>1929.92</v>
      </c>
      <c r="M924" s="825">
        <v>5789.76</v>
      </c>
      <c r="N924" s="822">
        <v>3</v>
      </c>
      <c r="O924" s="826">
        <v>2</v>
      </c>
      <c r="P924" s="825">
        <v>3859.84</v>
      </c>
      <c r="Q924" s="827">
        <v>0.66666666666666663</v>
      </c>
      <c r="R924" s="822">
        <v>2</v>
      </c>
      <c r="S924" s="827">
        <v>0.66666666666666663</v>
      </c>
      <c r="T924" s="826">
        <v>1.5</v>
      </c>
      <c r="U924" s="828">
        <v>0.75</v>
      </c>
    </row>
    <row r="925" spans="1:21" ht="14.45" customHeight="1" x14ac:dyDescent="0.2">
      <c r="A925" s="821">
        <v>7</v>
      </c>
      <c r="B925" s="822" t="s">
        <v>2342</v>
      </c>
      <c r="C925" s="822" t="s">
        <v>2348</v>
      </c>
      <c r="D925" s="823" t="s">
        <v>3942</v>
      </c>
      <c r="E925" s="824" t="s">
        <v>2388</v>
      </c>
      <c r="F925" s="822" t="s">
        <v>2343</v>
      </c>
      <c r="G925" s="822" t="s">
        <v>2575</v>
      </c>
      <c r="H925" s="822" t="s">
        <v>329</v>
      </c>
      <c r="I925" s="822" t="s">
        <v>3346</v>
      </c>
      <c r="J925" s="822" t="s">
        <v>3347</v>
      </c>
      <c r="K925" s="822" t="s">
        <v>3348</v>
      </c>
      <c r="L925" s="825">
        <v>338.58</v>
      </c>
      <c r="M925" s="825">
        <v>2031.48</v>
      </c>
      <c r="N925" s="822">
        <v>6</v>
      </c>
      <c r="O925" s="826">
        <v>1</v>
      </c>
      <c r="P925" s="825">
        <v>2031.48</v>
      </c>
      <c r="Q925" s="827">
        <v>1</v>
      </c>
      <c r="R925" s="822">
        <v>6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7</v>
      </c>
      <c r="B926" s="822" t="s">
        <v>2342</v>
      </c>
      <c r="C926" s="822" t="s">
        <v>2348</v>
      </c>
      <c r="D926" s="823" t="s">
        <v>3942</v>
      </c>
      <c r="E926" s="824" t="s">
        <v>2388</v>
      </c>
      <c r="F926" s="822" t="s">
        <v>2343</v>
      </c>
      <c r="G926" s="822" t="s">
        <v>2575</v>
      </c>
      <c r="H926" s="822" t="s">
        <v>329</v>
      </c>
      <c r="I926" s="822" t="s">
        <v>3614</v>
      </c>
      <c r="J926" s="822" t="s">
        <v>3332</v>
      </c>
      <c r="K926" s="822" t="s">
        <v>2578</v>
      </c>
      <c r="L926" s="825">
        <v>507.88</v>
      </c>
      <c r="M926" s="825">
        <v>1015.76</v>
      </c>
      <c r="N926" s="822">
        <v>2</v>
      </c>
      <c r="O926" s="826">
        <v>0.5</v>
      </c>
      <c r="P926" s="825">
        <v>1015.76</v>
      </c>
      <c r="Q926" s="827">
        <v>1</v>
      </c>
      <c r="R926" s="822">
        <v>2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7</v>
      </c>
      <c r="B927" s="822" t="s">
        <v>2342</v>
      </c>
      <c r="C927" s="822" t="s">
        <v>2348</v>
      </c>
      <c r="D927" s="823" t="s">
        <v>3942</v>
      </c>
      <c r="E927" s="824" t="s">
        <v>2388</v>
      </c>
      <c r="F927" s="822" t="s">
        <v>2343</v>
      </c>
      <c r="G927" s="822" t="s">
        <v>2575</v>
      </c>
      <c r="H927" s="822" t="s">
        <v>329</v>
      </c>
      <c r="I927" s="822" t="s">
        <v>3615</v>
      </c>
      <c r="J927" s="822" t="s">
        <v>3337</v>
      </c>
      <c r="K927" s="822" t="s">
        <v>2578</v>
      </c>
      <c r="L927" s="825">
        <v>2573.2199999999998</v>
      </c>
      <c r="M927" s="825">
        <v>15439.32</v>
      </c>
      <c r="N927" s="822">
        <v>6</v>
      </c>
      <c r="O927" s="826">
        <v>1.5</v>
      </c>
      <c r="P927" s="825">
        <v>15439.32</v>
      </c>
      <c r="Q927" s="827">
        <v>1</v>
      </c>
      <c r="R927" s="822">
        <v>6</v>
      </c>
      <c r="S927" s="827">
        <v>1</v>
      </c>
      <c r="T927" s="826">
        <v>1.5</v>
      </c>
      <c r="U927" s="828">
        <v>1</v>
      </c>
    </row>
    <row r="928" spans="1:21" ht="14.45" customHeight="1" x14ac:dyDescent="0.2">
      <c r="A928" s="821">
        <v>7</v>
      </c>
      <c r="B928" s="822" t="s">
        <v>2342</v>
      </c>
      <c r="C928" s="822" t="s">
        <v>2348</v>
      </c>
      <c r="D928" s="823" t="s">
        <v>3942</v>
      </c>
      <c r="E928" s="824" t="s">
        <v>2388</v>
      </c>
      <c r="F928" s="822" t="s">
        <v>2343</v>
      </c>
      <c r="G928" s="822" t="s">
        <v>2575</v>
      </c>
      <c r="H928" s="822" t="s">
        <v>656</v>
      </c>
      <c r="I928" s="822" t="s">
        <v>3616</v>
      </c>
      <c r="J928" s="822" t="s">
        <v>2577</v>
      </c>
      <c r="K928" s="822" t="s">
        <v>3330</v>
      </c>
      <c r="L928" s="825">
        <v>131.22</v>
      </c>
      <c r="M928" s="825">
        <v>787.31999999999994</v>
      </c>
      <c r="N928" s="822">
        <v>6</v>
      </c>
      <c r="O928" s="826">
        <v>2.5</v>
      </c>
      <c r="P928" s="825">
        <v>787.31999999999994</v>
      </c>
      <c r="Q928" s="827">
        <v>1</v>
      </c>
      <c r="R928" s="822">
        <v>6</v>
      </c>
      <c r="S928" s="827">
        <v>1</v>
      </c>
      <c r="T928" s="826">
        <v>2.5</v>
      </c>
      <c r="U928" s="828">
        <v>1</v>
      </c>
    </row>
    <row r="929" spans="1:21" ht="14.45" customHeight="1" x14ac:dyDescent="0.2">
      <c r="A929" s="821">
        <v>7</v>
      </c>
      <c r="B929" s="822" t="s">
        <v>2342</v>
      </c>
      <c r="C929" s="822" t="s">
        <v>2348</v>
      </c>
      <c r="D929" s="823" t="s">
        <v>3942</v>
      </c>
      <c r="E929" s="824" t="s">
        <v>2388</v>
      </c>
      <c r="F929" s="822" t="s">
        <v>2343</v>
      </c>
      <c r="G929" s="822" t="s">
        <v>2575</v>
      </c>
      <c r="H929" s="822" t="s">
        <v>329</v>
      </c>
      <c r="I929" s="822" t="s">
        <v>3617</v>
      </c>
      <c r="J929" s="822" t="s">
        <v>3345</v>
      </c>
      <c r="K929" s="822" t="s">
        <v>3459</v>
      </c>
      <c r="L929" s="825">
        <v>84.96</v>
      </c>
      <c r="M929" s="825">
        <v>254.88</v>
      </c>
      <c r="N929" s="822">
        <v>3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7</v>
      </c>
      <c r="B930" s="822" t="s">
        <v>2342</v>
      </c>
      <c r="C930" s="822" t="s">
        <v>2348</v>
      </c>
      <c r="D930" s="823" t="s">
        <v>3942</v>
      </c>
      <c r="E930" s="824" t="s">
        <v>2388</v>
      </c>
      <c r="F930" s="822" t="s">
        <v>2343</v>
      </c>
      <c r="G930" s="822" t="s">
        <v>2575</v>
      </c>
      <c r="H930" s="822" t="s">
        <v>329</v>
      </c>
      <c r="I930" s="822" t="s">
        <v>3618</v>
      </c>
      <c r="J930" s="822" t="s">
        <v>3332</v>
      </c>
      <c r="K930" s="822" t="s">
        <v>3619</v>
      </c>
      <c r="L930" s="825">
        <v>2757.01</v>
      </c>
      <c r="M930" s="825">
        <v>2757.01</v>
      </c>
      <c r="N930" s="822">
        <v>1</v>
      </c>
      <c r="O930" s="826">
        <v>0.5</v>
      </c>
      <c r="P930" s="825">
        <v>2757.01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7</v>
      </c>
      <c r="B931" s="822" t="s">
        <v>2342</v>
      </c>
      <c r="C931" s="822" t="s">
        <v>2348</v>
      </c>
      <c r="D931" s="823" t="s">
        <v>3942</v>
      </c>
      <c r="E931" s="824" t="s">
        <v>2388</v>
      </c>
      <c r="F931" s="822" t="s">
        <v>2343</v>
      </c>
      <c r="G931" s="822" t="s">
        <v>3620</v>
      </c>
      <c r="H931" s="822" t="s">
        <v>329</v>
      </c>
      <c r="I931" s="822" t="s">
        <v>3621</v>
      </c>
      <c r="J931" s="822" t="s">
        <v>1315</v>
      </c>
      <c r="K931" s="822" t="s">
        <v>1316</v>
      </c>
      <c r="L931" s="825">
        <v>51.06</v>
      </c>
      <c r="M931" s="825">
        <v>255.3</v>
      </c>
      <c r="N931" s="822">
        <v>5</v>
      </c>
      <c r="O931" s="826">
        <v>1.5</v>
      </c>
      <c r="P931" s="825">
        <v>255.3</v>
      </c>
      <c r="Q931" s="827">
        <v>1</v>
      </c>
      <c r="R931" s="822">
        <v>5</v>
      </c>
      <c r="S931" s="827">
        <v>1</v>
      </c>
      <c r="T931" s="826">
        <v>1.5</v>
      </c>
      <c r="U931" s="828">
        <v>1</v>
      </c>
    </row>
    <row r="932" spans="1:21" ht="14.45" customHeight="1" x14ac:dyDescent="0.2">
      <c r="A932" s="821">
        <v>7</v>
      </c>
      <c r="B932" s="822" t="s">
        <v>2342</v>
      </c>
      <c r="C932" s="822" t="s">
        <v>2348</v>
      </c>
      <c r="D932" s="823" t="s">
        <v>3942</v>
      </c>
      <c r="E932" s="824" t="s">
        <v>2388</v>
      </c>
      <c r="F932" s="822" t="s">
        <v>2343</v>
      </c>
      <c r="G932" s="822" t="s">
        <v>3506</v>
      </c>
      <c r="H932" s="822" t="s">
        <v>329</v>
      </c>
      <c r="I932" s="822" t="s">
        <v>3622</v>
      </c>
      <c r="J932" s="822" t="s">
        <v>3623</v>
      </c>
      <c r="K932" s="822" t="s">
        <v>3624</v>
      </c>
      <c r="L932" s="825">
        <v>45.56</v>
      </c>
      <c r="M932" s="825">
        <v>136.68</v>
      </c>
      <c r="N932" s="822">
        <v>3</v>
      </c>
      <c r="O932" s="826">
        <v>0.5</v>
      </c>
      <c r="P932" s="825">
        <v>136.68</v>
      </c>
      <c r="Q932" s="827">
        <v>1</v>
      </c>
      <c r="R932" s="822">
        <v>3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7</v>
      </c>
      <c r="B933" s="822" t="s">
        <v>2342</v>
      </c>
      <c r="C933" s="822" t="s">
        <v>2348</v>
      </c>
      <c r="D933" s="823" t="s">
        <v>3942</v>
      </c>
      <c r="E933" s="824" t="s">
        <v>2388</v>
      </c>
      <c r="F933" s="822" t="s">
        <v>2343</v>
      </c>
      <c r="G933" s="822" t="s">
        <v>2579</v>
      </c>
      <c r="H933" s="822" t="s">
        <v>656</v>
      </c>
      <c r="I933" s="822" t="s">
        <v>2580</v>
      </c>
      <c r="J933" s="822" t="s">
        <v>659</v>
      </c>
      <c r="K933" s="822" t="s">
        <v>2581</v>
      </c>
      <c r="L933" s="825">
        <v>0</v>
      </c>
      <c r="M933" s="825">
        <v>0</v>
      </c>
      <c r="N933" s="822">
        <v>33</v>
      </c>
      <c r="O933" s="826">
        <v>7</v>
      </c>
      <c r="P933" s="825">
        <v>0</v>
      </c>
      <c r="Q933" s="827"/>
      <c r="R933" s="822">
        <v>17</v>
      </c>
      <c r="S933" s="827">
        <v>0.51515151515151514</v>
      </c>
      <c r="T933" s="826">
        <v>3.5</v>
      </c>
      <c r="U933" s="828">
        <v>0.5</v>
      </c>
    </row>
    <row r="934" spans="1:21" ht="14.45" customHeight="1" x14ac:dyDescent="0.2">
      <c r="A934" s="821">
        <v>7</v>
      </c>
      <c r="B934" s="822" t="s">
        <v>2342</v>
      </c>
      <c r="C934" s="822" t="s">
        <v>2348</v>
      </c>
      <c r="D934" s="823" t="s">
        <v>3942</v>
      </c>
      <c r="E934" s="824" t="s">
        <v>2388</v>
      </c>
      <c r="F934" s="822" t="s">
        <v>2343</v>
      </c>
      <c r="G934" s="822" t="s">
        <v>2579</v>
      </c>
      <c r="H934" s="822" t="s">
        <v>329</v>
      </c>
      <c r="I934" s="822" t="s">
        <v>3625</v>
      </c>
      <c r="J934" s="822" t="s">
        <v>3626</v>
      </c>
      <c r="K934" s="822" t="s">
        <v>3627</v>
      </c>
      <c r="L934" s="825">
        <v>227.69</v>
      </c>
      <c r="M934" s="825">
        <v>3187.66</v>
      </c>
      <c r="N934" s="822">
        <v>14</v>
      </c>
      <c r="O934" s="826">
        <v>7.5</v>
      </c>
      <c r="P934" s="825">
        <v>1366.14</v>
      </c>
      <c r="Q934" s="827">
        <v>0.4285714285714286</v>
      </c>
      <c r="R934" s="822">
        <v>6</v>
      </c>
      <c r="S934" s="827">
        <v>0.42857142857142855</v>
      </c>
      <c r="T934" s="826">
        <v>3</v>
      </c>
      <c r="U934" s="828">
        <v>0.4</v>
      </c>
    </row>
    <row r="935" spans="1:21" ht="14.45" customHeight="1" x14ac:dyDescent="0.2">
      <c r="A935" s="821">
        <v>7</v>
      </c>
      <c r="B935" s="822" t="s">
        <v>2342</v>
      </c>
      <c r="C935" s="822" t="s">
        <v>2348</v>
      </c>
      <c r="D935" s="823" t="s">
        <v>3942</v>
      </c>
      <c r="E935" s="824" t="s">
        <v>2388</v>
      </c>
      <c r="F935" s="822" t="s">
        <v>2343</v>
      </c>
      <c r="G935" s="822" t="s">
        <v>3359</v>
      </c>
      <c r="H935" s="822" t="s">
        <v>329</v>
      </c>
      <c r="I935" s="822" t="s">
        <v>3628</v>
      </c>
      <c r="J935" s="822" t="s">
        <v>3629</v>
      </c>
      <c r="K935" s="822" t="s">
        <v>3630</v>
      </c>
      <c r="L935" s="825">
        <v>60.39</v>
      </c>
      <c r="M935" s="825">
        <v>181.17000000000002</v>
      </c>
      <c r="N935" s="822">
        <v>3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7</v>
      </c>
      <c r="B936" s="822" t="s">
        <v>2342</v>
      </c>
      <c r="C936" s="822" t="s">
        <v>2348</v>
      </c>
      <c r="D936" s="823" t="s">
        <v>3942</v>
      </c>
      <c r="E936" s="824" t="s">
        <v>2388</v>
      </c>
      <c r="F936" s="822" t="s">
        <v>2343</v>
      </c>
      <c r="G936" s="822" t="s">
        <v>3359</v>
      </c>
      <c r="H936" s="822" t="s">
        <v>329</v>
      </c>
      <c r="I936" s="822" t="s">
        <v>3463</v>
      </c>
      <c r="J936" s="822" t="s">
        <v>3361</v>
      </c>
      <c r="K936" s="822" t="s">
        <v>3464</v>
      </c>
      <c r="L936" s="825">
        <v>60.39</v>
      </c>
      <c r="M936" s="825">
        <v>845.46</v>
      </c>
      <c r="N936" s="822">
        <v>14</v>
      </c>
      <c r="O936" s="826">
        <v>1.5</v>
      </c>
      <c r="P936" s="825">
        <v>362.34000000000003</v>
      </c>
      <c r="Q936" s="827">
        <v>0.4285714285714286</v>
      </c>
      <c r="R936" s="822">
        <v>6</v>
      </c>
      <c r="S936" s="827">
        <v>0.42857142857142855</v>
      </c>
      <c r="T936" s="826">
        <v>0.5</v>
      </c>
      <c r="U936" s="828">
        <v>0.33333333333333331</v>
      </c>
    </row>
    <row r="937" spans="1:21" ht="14.45" customHeight="1" x14ac:dyDescent="0.2">
      <c r="A937" s="821">
        <v>7</v>
      </c>
      <c r="B937" s="822" t="s">
        <v>2342</v>
      </c>
      <c r="C937" s="822" t="s">
        <v>2348</v>
      </c>
      <c r="D937" s="823" t="s">
        <v>3942</v>
      </c>
      <c r="E937" s="824" t="s">
        <v>2388</v>
      </c>
      <c r="F937" s="822" t="s">
        <v>2343</v>
      </c>
      <c r="G937" s="822" t="s">
        <v>2855</v>
      </c>
      <c r="H937" s="822" t="s">
        <v>656</v>
      </c>
      <c r="I937" s="822" t="s">
        <v>2859</v>
      </c>
      <c r="J937" s="822" t="s">
        <v>2857</v>
      </c>
      <c r="K937" s="822" t="s">
        <v>2860</v>
      </c>
      <c r="L937" s="825">
        <v>134.61000000000001</v>
      </c>
      <c r="M937" s="825">
        <v>134.61000000000001</v>
      </c>
      <c r="N937" s="822">
        <v>1</v>
      </c>
      <c r="O937" s="826">
        <v>0.5</v>
      </c>
      <c r="P937" s="825">
        <v>134.61000000000001</v>
      </c>
      <c r="Q937" s="827">
        <v>1</v>
      </c>
      <c r="R937" s="822">
        <v>1</v>
      </c>
      <c r="S937" s="827">
        <v>1</v>
      </c>
      <c r="T937" s="826">
        <v>0.5</v>
      </c>
      <c r="U937" s="828">
        <v>1</v>
      </c>
    </row>
    <row r="938" spans="1:21" ht="14.45" customHeight="1" x14ac:dyDescent="0.2">
      <c r="A938" s="821">
        <v>7</v>
      </c>
      <c r="B938" s="822" t="s">
        <v>2342</v>
      </c>
      <c r="C938" s="822" t="s">
        <v>2348</v>
      </c>
      <c r="D938" s="823" t="s">
        <v>3942</v>
      </c>
      <c r="E938" s="824" t="s">
        <v>2388</v>
      </c>
      <c r="F938" s="822" t="s">
        <v>2343</v>
      </c>
      <c r="G938" s="822" t="s">
        <v>2537</v>
      </c>
      <c r="H938" s="822" t="s">
        <v>329</v>
      </c>
      <c r="I938" s="822" t="s">
        <v>2820</v>
      </c>
      <c r="J938" s="822" t="s">
        <v>2539</v>
      </c>
      <c r="K938" s="822" t="s">
        <v>2821</v>
      </c>
      <c r="L938" s="825">
        <v>355.79</v>
      </c>
      <c r="M938" s="825">
        <v>2846.32</v>
      </c>
      <c r="N938" s="822">
        <v>8</v>
      </c>
      <c r="O938" s="826">
        <v>4</v>
      </c>
      <c r="P938" s="825">
        <v>2846.32</v>
      </c>
      <c r="Q938" s="827">
        <v>1</v>
      </c>
      <c r="R938" s="822">
        <v>8</v>
      </c>
      <c r="S938" s="827">
        <v>1</v>
      </c>
      <c r="T938" s="826">
        <v>4</v>
      </c>
      <c r="U938" s="828">
        <v>1</v>
      </c>
    </row>
    <row r="939" spans="1:21" ht="14.45" customHeight="1" x14ac:dyDescent="0.2">
      <c r="A939" s="821">
        <v>7</v>
      </c>
      <c r="B939" s="822" t="s">
        <v>2342</v>
      </c>
      <c r="C939" s="822" t="s">
        <v>2348</v>
      </c>
      <c r="D939" s="823" t="s">
        <v>3942</v>
      </c>
      <c r="E939" s="824" t="s">
        <v>2388</v>
      </c>
      <c r="F939" s="822" t="s">
        <v>2343</v>
      </c>
      <c r="G939" s="822" t="s">
        <v>2537</v>
      </c>
      <c r="H939" s="822" t="s">
        <v>329</v>
      </c>
      <c r="I939" s="822" t="s">
        <v>2538</v>
      </c>
      <c r="J939" s="822" t="s">
        <v>2539</v>
      </c>
      <c r="K939" s="822" t="s">
        <v>2540</v>
      </c>
      <c r="L939" s="825">
        <v>552.64</v>
      </c>
      <c r="M939" s="825">
        <v>2763.2</v>
      </c>
      <c r="N939" s="822">
        <v>5</v>
      </c>
      <c r="O939" s="826">
        <v>3</v>
      </c>
      <c r="P939" s="825">
        <v>1105.28</v>
      </c>
      <c r="Q939" s="827">
        <v>0.4</v>
      </c>
      <c r="R939" s="822">
        <v>2</v>
      </c>
      <c r="S939" s="827">
        <v>0.4</v>
      </c>
      <c r="T939" s="826">
        <v>2</v>
      </c>
      <c r="U939" s="828">
        <v>0.66666666666666663</v>
      </c>
    </row>
    <row r="940" spans="1:21" ht="14.45" customHeight="1" x14ac:dyDescent="0.2">
      <c r="A940" s="821">
        <v>7</v>
      </c>
      <c r="B940" s="822" t="s">
        <v>2342</v>
      </c>
      <c r="C940" s="822" t="s">
        <v>2348</v>
      </c>
      <c r="D940" s="823" t="s">
        <v>3942</v>
      </c>
      <c r="E940" s="824" t="s">
        <v>2388</v>
      </c>
      <c r="F940" s="822" t="s">
        <v>2343</v>
      </c>
      <c r="G940" s="822" t="s">
        <v>2537</v>
      </c>
      <c r="H940" s="822" t="s">
        <v>329</v>
      </c>
      <c r="I940" s="822" t="s">
        <v>2543</v>
      </c>
      <c r="J940" s="822" t="s">
        <v>2539</v>
      </c>
      <c r="K940" s="822" t="s">
        <v>2544</v>
      </c>
      <c r="L940" s="825">
        <v>764.6</v>
      </c>
      <c r="M940" s="825">
        <v>2293.8000000000002</v>
      </c>
      <c r="N940" s="822">
        <v>3</v>
      </c>
      <c r="O940" s="826">
        <v>1</v>
      </c>
      <c r="P940" s="825">
        <v>2293.8000000000002</v>
      </c>
      <c r="Q940" s="827">
        <v>1</v>
      </c>
      <c r="R940" s="822">
        <v>3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7</v>
      </c>
      <c r="B941" s="822" t="s">
        <v>2342</v>
      </c>
      <c r="C941" s="822" t="s">
        <v>2348</v>
      </c>
      <c r="D941" s="823" t="s">
        <v>3942</v>
      </c>
      <c r="E941" s="824" t="s">
        <v>2388</v>
      </c>
      <c r="F941" s="822" t="s">
        <v>2343</v>
      </c>
      <c r="G941" s="822" t="s">
        <v>2537</v>
      </c>
      <c r="H941" s="822" t="s">
        <v>329</v>
      </c>
      <c r="I941" s="822" t="s">
        <v>3082</v>
      </c>
      <c r="J941" s="822" t="s">
        <v>2546</v>
      </c>
      <c r="K941" s="822" t="s">
        <v>3083</v>
      </c>
      <c r="L941" s="825">
        <v>92.11</v>
      </c>
      <c r="M941" s="825">
        <v>368.44</v>
      </c>
      <c r="N941" s="822">
        <v>4</v>
      </c>
      <c r="O941" s="826">
        <v>2</v>
      </c>
      <c r="P941" s="825">
        <v>368.44</v>
      </c>
      <c r="Q941" s="827">
        <v>1</v>
      </c>
      <c r="R941" s="822">
        <v>4</v>
      </c>
      <c r="S941" s="827">
        <v>1</v>
      </c>
      <c r="T941" s="826">
        <v>2</v>
      </c>
      <c r="U941" s="828">
        <v>1</v>
      </c>
    </row>
    <row r="942" spans="1:21" ht="14.45" customHeight="1" x14ac:dyDescent="0.2">
      <c r="A942" s="821">
        <v>7</v>
      </c>
      <c r="B942" s="822" t="s">
        <v>2342</v>
      </c>
      <c r="C942" s="822" t="s">
        <v>2348</v>
      </c>
      <c r="D942" s="823" t="s">
        <v>3942</v>
      </c>
      <c r="E942" s="824" t="s">
        <v>2388</v>
      </c>
      <c r="F942" s="822" t="s">
        <v>2343</v>
      </c>
      <c r="G942" s="822" t="s">
        <v>2537</v>
      </c>
      <c r="H942" s="822" t="s">
        <v>329</v>
      </c>
      <c r="I942" s="822" t="s">
        <v>2545</v>
      </c>
      <c r="J942" s="822" t="s">
        <v>2546</v>
      </c>
      <c r="K942" s="822" t="s">
        <v>2547</v>
      </c>
      <c r="L942" s="825">
        <v>127.43</v>
      </c>
      <c r="M942" s="825">
        <v>764.58</v>
      </c>
      <c r="N942" s="822">
        <v>6</v>
      </c>
      <c r="O942" s="826">
        <v>1</v>
      </c>
      <c r="P942" s="825">
        <v>764.58</v>
      </c>
      <c r="Q942" s="827">
        <v>1</v>
      </c>
      <c r="R942" s="822">
        <v>6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7</v>
      </c>
      <c r="B943" s="822" t="s">
        <v>2342</v>
      </c>
      <c r="C943" s="822" t="s">
        <v>2348</v>
      </c>
      <c r="D943" s="823" t="s">
        <v>3942</v>
      </c>
      <c r="E943" s="824" t="s">
        <v>2388</v>
      </c>
      <c r="F943" s="822" t="s">
        <v>2343</v>
      </c>
      <c r="G943" s="822" t="s">
        <v>3049</v>
      </c>
      <c r="H943" s="822" t="s">
        <v>329</v>
      </c>
      <c r="I943" s="822" t="s">
        <v>3631</v>
      </c>
      <c r="J943" s="822" t="s">
        <v>3632</v>
      </c>
      <c r="K943" s="822" t="s">
        <v>3633</v>
      </c>
      <c r="L943" s="825">
        <v>237.31</v>
      </c>
      <c r="M943" s="825">
        <v>474.62</v>
      </c>
      <c r="N943" s="822">
        <v>2</v>
      </c>
      <c r="O943" s="826">
        <v>1.5</v>
      </c>
      <c r="P943" s="825">
        <v>474.62</v>
      </c>
      <c r="Q943" s="827">
        <v>1</v>
      </c>
      <c r="R943" s="822">
        <v>2</v>
      </c>
      <c r="S943" s="827">
        <v>1</v>
      </c>
      <c r="T943" s="826">
        <v>1.5</v>
      </c>
      <c r="U943" s="828">
        <v>1</v>
      </c>
    </row>
    <row r="944" spans="1:21" ht="14.45" customHeight="1" x14ac:dyDescent="0.2">
      <c r="A944" s="821">
        <v>7</v>
      </c>
      <c r="B944" s="822" t="s">
        <v>2342</v>
      </c>
      <c r="C944" s="822" t="s">
        <v>2348</v>
      </c>
      <c r="D944" s="823" t="s">
        <v>3942</v>
      </c>
      <c r="E944" s="824" t="s">
        <v>2388</v>
      </c>
      <c r="F944" s="822" t="s">
        <v>2343</v>
      </c>
      <c r="G944" s="822" t="s">
        <v>3634</v>
      </c>
      <c r="H944" s="822" t="s">
        <v>329</v>
      </c>
      <c r="I944" s="822" t="s">
        <v>3635</v>
      </c>
      <c r="J944" s="822" t="s">
        <v>1428</v>
      </c>
      <c r="K944" s="822" t="s">
        <v>3636</v>
      </c>
      <c r="L944" s="825">
        <v>98.2</v>
      </c>
      <c r="M944" s="825">
        <v>98.2</v>
      </c>
      <c r="N944" s="822">
        <v>1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7</v>
      </c>
      <c r="B945" s="822" t="s">
        <v>2342</v>
      </c>
      <c r="C945" s="822" t="s">
        <v>2348</v>
      </c>
      <c r="D945" s="823" t="s">
        <v>3942</v>
      </c>
      <c r="E945" s="824" t="s">
        <v>2388</v>
      </c>
      <c r="F945" s="822" t="s">
        <v>2343</v>
      </c>
      <c r="G945" s="822" t="s">
        <v>2798</v>
      </c>
      <c r="H945" s="822" t="s">
        <v>329</v>
      </c>
      <c r="I945" s="822" t="s">
        <v>2799</v>
      </c>
      <c r="J945" s="822" t="s">
        <v>2800</v>
      </c>
      <c r="K945" s="822" t="s">
        <v>2801</v>
      </c>
      <c r="L945" s="825">
        <v>38.56</v>
      </c>
      <c r="M945" s="825">
        <v>192.8</v>
      </c>
      <c r="N945" s="822">
        <v>5</v>
      </c>
      <c r="O945" s="826">
        <v>2</v>
      </c>
      <c r="P945" s="825">
        <v>77.12</v>
      </c>
      <c r="Q945" s="827">
        <v>0.4</v>
      </c>
      <c r="R945" s="822">
        <v>2</v>
      </c>
      <c r="S945" s="827">
        <v>0.4</v>
      </c>
      <c r="T945" s="826">
        <v>1</v>
      </c>
      <c r="U945" s="828">
        <v>0.5</v>
      </c>
    </row>
    <row r="946" spans="1:21" ht="14.45" customHeight="1" x14ac:dyDescent="0.2">
      <c r="A946" s="821">
        <v>7</v>
      </c>
      <c r="B946" s="822" t="s">
        <v>2342</v>
      </c>
      <c r="C946" s="822" t="s">
        <v>2348</v>
      </c>
      <c r="D946" s="823" t="s">
        <v>3942</v>
      </c>
      <c r="E946" s="824" t="s">
        <v>2388</v>
      </c>
      <c r="F946" s="822" t="s">
        <v>2343</v>
      </c>
      <c r="G946" s="822" t="s">
        <v>2582</v>
      </c>
      <c r="H946" s="822" t="s">
        <v>329</v>
      </c>
      <c r="I946" s="822" t="s">
        <v>3637</v>
      </c>
      <c r="J946" s="822" t="s">
        <v>3370</v>
      </c>
      <c r="K946" s="822" t="s">
        <v>3058</v>
      </c>
      <c r="L946" s="825">
        <v>33.4</v>
      </c>
      <c r="M946" s="825">
        <v>167</v>
      </c>
      <c r="N946" s="822">
        <v>5</v>
      </c>
      <c r="O946" s="826">
        <v>2</v>
      </c>
      <c r="P946" s="825">
        <v>167</v>
      </c>
      <c r="Q946" s="827">
        <v>1</v>
      </c>
      <c r="R946" s="822">
        <v>5</v>
      </c>
      <c r="S946" s="827">
        <v>1</v>
      </c>
      <c r="T946" s="826">
        <v>2</v>
      </c>
      <c r="U946" s="828">
        <v>1</v>
      </c>
    </row>
    <row r="947" spans="1:21" ht="14.45" customHeight="1" x14ac:dyDescent="0.2">
      <c r="A947" s="821">
        <v>7</v>
      </c>
      <c r="B947" s="822" t="s">
        <v>2342</v>
      </c>
      <c r="C947" s="822" t="s">
        <v>2348</v>
      </c>
      <c r="D947" s="823" t="s">
        <v>3942</v>
      </c>
      <c r="E947" s="824" t="s">
        <v>2388</v>
      </c>
      <c r="F947" s="822" t="s">
        <v>2343</v>
      </c>
      <c r="G947" s="822" t="s">
        <v>2582</v>
      </c>
      <c r="H947" s="822" t="s">
        <v>329</v>
      </c>
      <c r="I947" s="822" t="s">
        <v>3638</v>
      </c>
      <c r="J947" s="822" t="s">
        <v>3367</v>
      </c>
      <c r="K947" s="822" t="s">
        <v>2697</v>
      </c>
      <c r="L947" s="825">
        <v>100.17</v>
      </c>
      <c r="M947" s="825">
        <v>2203.7400000000002</v>
      </c>
      <c r="N947" s="822">
        <v>22</v>
      </c>
      <c r="O947" s="826">
        <v>4</v>
      </c>
      <c r="P947" s="825">
        <v>801.36</v>
      </c>
      <c r="Q947" s="827">
        <v>0.36363636363636359</v>
      </c>
      <c r="R947" s="822">
        <v>8</v>
      </c>
      <c r="S947" s="827">
        <v>0.36363636363636365</v>
      </c>
      <c r="T947" s="826">
        <v>1</v>
      </c>
      <c r="U947" s="828">
        <v>0.25</v>
      </c>
    </row>
    <row r="948" spans="1:21" ht="14.45" customHeight="1" x14ac:dyDescent="0.2">
      <c r="A948" s="821">
        <v>7</v>
      </c>
      <c r="B948" s="822" t="s">
        <v>2342</v>
      </c>
      <c r="C948" s="822" t="s">
        <v>2348</v>
      </c>
      <c r="D948" s="823" t="s">
        <v>3942</v>
      </c>
      <c r="E948" s="824" t="s">
        <v>2388</v>
      </c>
      <c r="F948" s="822" t="s">
        <v>2343</v>
      </c>
      <c r="G948" s="822" t="s">
        <v>2582</v>
      </c>
      <c r="H948" s="822" t="s">
        <v>329</v>
      </c>
      <c r="I948" s="822" t="s">
        <v>3369</v>
      </c>
      <c r="J948" s="822" t="s">
        <v>3370</v>
      </c>
      <c r="K948" s="822" t="s">
        <v>3371</v>
      </c>
      <c r="L948" s="825">
        <v>320.55</v>
      </c>
      <c r="M948" s="825">
        <v>1923.3</v>
      </c>
      <c r="N948" s="822">
        <v>6</v>
      </c>
      <c r="O948" s="826">
        <v>4</v>
      </c>
      <c r="P948" s="825">
        <v>1602.75</v>
      </c>
      <c r="Q948" s="827">
        <v>0.83333333333333337</v>
      </c>
      <c r="R948" s="822">
        <v>5</v>
      </c>
      <c r="S948" s="827">
        <v>0.83333333333333337</v>
      </c>
      <c r="T948" s="826">
        <v>3.5</v>
      </c>
      <c r="U948" s="828">
        <v>0.875</v>
      </c>
    </row>
    <row r="949" spans="1:21" ht="14.45" customHeight="1" x14ac:dyDescent="0.2">
      <c r="A949" s="821">
        <v>7</v>
      </c>
      <c r="B949" s="822" t="s">
        <v>2342</v>
      </c>
      <c r="C949" s="822" t="s">
        <v>2348</v>
      </c>
      <c r="D949" s="823" t="s">
        <v>3942</v>
      </c>
      <c r="E949" s="824" t="s">
        <v>2388</v>
      </c>
      <c r="F949" s="822" t="s">
        <v>2343</v>
      </c>
      <c r="G949" s="822" t="s">
        <v>2582</v>
      </c>
      <c r="H949" s="822" t="s">
        <v>329</v>
      </c>
      <c r="I949" s="822" t="s">
        <v>3639</v>
      </c>
      <c r="J949" s="822" t="s">
        <v>3199</v>
      </c>
      <c r="K949" s="822" t="s">
        <v>3640</v>
      </c>
      <c r="L949" s="825">
        <v>200.34</v>
      </c>
      <c r="M949" s="825">
        <v>1202.04</v>
      </c>
      <c r="N949" s="822">
        <v>6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7</v>
      </c>
      <c r="B950" s="822" t="s">
        <v>2342</v>
      </c>
      <c r="C950" s="822" t="s">
        <v>2348</v>
      </c>
      <c r="D950" s="823" t="s">
        <v>3942</v>
      </c>
      <c r="E950" s="824" t="s">
        <v>2388</v>
      </c>
      <c r="F950" s="822" t="s">
        <v>2343</v>
      </c>
      <c r="G950" s="822" t="s">
        <v>2582</v>
      </c>
      <c r="H950" s="822" t="s">
        <v>329</v>
      </c>
      <c r="I950" s="822" t="s">
        <v>3057</v>
      </c>
      <c r="J950" s="822" t="s">
        <v>1804</v>
      </c>
      <c r="K950" s="822" t="s">
        <v>3058</v>
      </c>
      <c r="L950" s="825">
        <v>33.4</v>
      </c>
      <c r="M950" s="825">
        <v>33.4</v>
      </c>
      <c r="N950" s="822">
        <v>1</v>
      </c>
      <c r="O950" s="826">
        <v>0.5</v>
      </c>
      <c r="P950" s="825">
        <v>33.4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7</v>
      </c>
      <c r="B951" s="822" t="s">
        <v>2342</v>
      </c>
      <c r="C951" s="822" t="s">
        <v>2348</v>
      </c>
      <c r="D951" s="823" t="s">
        <v>3942</v>
      </c>
      <c r="E951" s="824" t="s">
        <v>2388</v>
      </c>
      <c r="F951" s="822" t="s">
        <v>2343</v>
      </c>
      <c r="G951" s="822" t="s">
        <v>2582</v>
      </c>
      <c r="H951" s="822" t="s">
        <v>329</v>
      </c>
      <c r="I951" s="822" t="s">
        <v>3469</v>
      </c>
      <c r="J951" s="822" t="s">
        <v>1804</v>
      </c>
      <c r="K951" s="822" t="s">
        <v>1815</v>
      </c>
      <c r="L951" s="825">
        <v>47.35</v>
      </c>
      <c r="M951" s="825">
        <v>568.20000000000005</v>
      </c>
      <c r="N951" s="822">
        <v>12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7</v>
      </c>
      <c r="B952" s="822" t="s">
        <v>2342</v>
      </c>
      <c r="C952" s="822" t="s">
        <v>2348</v>
      </c>
      <c r="D952" s="823" t="s">
        <v>3942</v>
      </c>
      <c r="E952" s="824" t="s">
        <v>2388</v>
      </c>
      <c r="F952" s="822" t="s">
        <v>2343</v>
      </c>
      <c r="G952" s="822" t="s">
        <v>2582</v>
      </c>
      <c r="H952" s="822" t="s">
        <v>329</v>
      </c>
      <c r="I952" s="822" t="s">
        <v>2583</v>
      </c>
      <c r="J952" s="822" t="s">
        <v>2584</v>
      </c>
      <c r="K952" s="822" t="s">
        <v>2585</v>
      </c>
      <c r="L952" s="825">
        <v>150.26</v>
      </c>
      <c r="M952" s="825">
        <v>8715.08</v>
      </c>
      <c r="N952" s="822">
        <v>58</v>
      </c>
      <c r="O952" s="826">
        <v>8</v>
      </c>
      <c r="P952" s="825">
        <v>4658.0599999999995</v>
      </c>
      <c r="Q952" s="827">
        <v>0.53448275862068961</v>
      </c>
      <c r="R952" s="822">
        <v>31</v>
      </c>
      <c r="S952" s="827">
        <v>0.53448275862068961</v>
      </c>
      <c r="T952" s="826">
        <v>4.5</v>
      </c>
      <c r="U952" s="828">
        <v>0.5625</v>
      </c>
    </row>
    <row r="953" spans="1:21" ht="14.45" customHeight="1" x14ac:dyDescent="0.2">
      <c r="A953" s="821">
        <v>7</v>
      </c>
      <c r="B953" s="822" t="s">
        <v>2342</v>
      </c>
      <c r="C953" s="822" t="s">
        <v>2348</v>
      </c>
      <c r="D953" s="823" t="s">
        <v>3942</v>
      </c>
      <c r="E953" s="824" t="s">
        <v>2388</v>
      </c>
      <c r="F953" s="822" t="s">
        <v>2343</v>
      </c>
      <c r="G953" s="822" t="s">
        <v>2582</v>
      </c>
      <c r="H953" s="822" t="s">
        <v>329</v>
      </c>
      <c r="I953" s="822" t="s">
        <v>3375</v>
      </c>
      <c r="J953" s="822" t="s">
        <v>2584</v>
      </c>
      <c r="K953" s="822" t="s">
        <v>786</v>
      </c>
      <c r="L953" s="825">
        <v>200.34</v>
      </c>
      <c r="M953" s="825">
        <v>6010.2</v>
      </c>
      <c r="N953" s="822">
        <v>30</v>
      </c>
      <c r="O953" s="826">
        <v>3</v>
      </c>
      <c r="P953" s="825">
        <v>4808.16</v>
      </c>
      <c r="Q953" s="827">
        <v>0.8</v>
      </c>
      <c r="R953" s="822">
        <v>24</v>
      </c>
      <c r="S953" s="827">
        <v>0.8</v>
      </c>
      <c r="T953" s="826">
        <v>2.5</v>
      </c>
      <c r="U953" s="828">
        <v>0.83333333333333337</v>
      </c>
    </row>
    <row r="954" spans="1:21" ht="14.45" customHeight="1" x14ac:dyDescent="0.2">
      <c r="A954" s="821">
        <v>7</v>
      </c>
      <c r="B954" s="822" t="s">
        <v>2342</v>
      </c>
      <c r="C954" s="822" t="s">
        <v>2348</v>
      </c>
      <c r="D954" s="823" t="s">
        <v>3942</v>
      </c>
      <c r="E954" s="824" t="s">
        <v>2388</v>
      </c>
      <c r="F954" s="822" t="s">
        <v>2343</v>
      </c>
      <c r="G954" s="822" t="s">
        <v>2582</v>
      </c>
      <c r="H954" s="822" t="s">
        <v>329</v>
      </c>
      <c r="I954" s="822" t="s">
        <v>3376</v>
      </c>
      <c r="J954" s="822" t="s">
        <v>2584</v>
      </c>
      <c r="K954" s="822" t="s">
        <v>2697</v>
      </c>
      <c r="L954" s="825">
        <v>100.17</v>
      </c>
      <c r="M954" s="825">
        <v>2804.7599999999998</v>
      </c>
      <c r="N954" s="822">
        <v>28</v>
      </c>
      <c r="O954" s="826">
        <v>3.5</v>
      </c>
      <c r="P954" s="825">
        <v>801.36</v>
      </c>
      <c r="Q954" s="827">
        <v>0.28571428571428575</v>
      </c>
      <c r="R954" s="822">
        <v>8</v>
      </c>
      <c r="S954" s="827">
        <v>0.2857142857142857</v>
      </c>
      <c r="T954" s="826">
        <v>1.5</v>
      </c>
      <c r="U954" s="828">
        <v>0.42857142857142855</v>
      </c>
    </row>
    <row r="955" spans="1:21" ht="14.45" customHeight="1" x14ac:dyDescent="0.2">
      <c r="A955" s="821">
        <v>7</v>
      </c>
      <c r="B955" s="822" t="s">
        <v>2342</v>
      </c>
      <c r="C955" s="822" t="s">
        <v>2348</v>
      </c>
      <c r="D955" s="823" t="s">
        <v>3942</v>
      </c>
      <c r="E955" s="824" t="s">
        <v>2388</v>
      </c>
      <c r="F955" s="822" t="s">
        <v>2343</v>
      </c>
      <c r="G955" s="822" t="s">
        <v>2582</v>
      </c>
      <c r="H955" s="822" t="s">
        <v>329</v>
      </c>
      <c r="I955" s="822" t="s">
        <v>3641</v>
      </c>
      <c r="J955" s="822" t="s">
        <v>3512</v>
      </c>
      <c r="K955" s="822" t="s">
        <v>3642</v>
      </c>
      <c r="L955" s="825">
        <v>300.51</v>
      </c>
      <c r="M955" s="825">
        <v>901.53</v>
      </c>
      <c r="N955" s="822">
        <v>3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7</v>
      </c>
      <c r="B956" s="822" t="s">
        <v>2342</v>
      </c>
      <c r="C956" s="822" t="s">
        <v>2348</v>
      </c>
      <c r="D956" s="823" t="s">
        <v>3942</v>
      </c>
      <c r="E956" s="824" t="s">
        <v>2388</v>
      </c>
      <c r="F956" s="822" t="s">
        <v>2343</v>
      </c>
      <c r="G956" s="822" t="s">
        <v>2586</v>
      </c>
      <c r="H956" s="822" t="s">
        <v>656</v>
      </c>
      <c r="I956" s="822" t="s">
        <v>2587</v>
      </c>
      <c r="J956" s="822" t="s">
        <v>2268</v>
      </c>
      <c r="K956" s="822" t="s">
        <v>2588</v>
      </c>
      <c r="L956" s="825">
        <v>80.53</v>
      </c>
      <c r="M956" s="825">
        <v>1369.01</v>
      </c>
      <c r="N956" s="822">
        <v>17</v>
      </c>
      <c r="O956" s="826">
        <v>5.5</v>
      </c>
      <c r="P956" s="825">
        <v>724.77</v>
      </c>
      <c r="Q956" s="827">
        <v>0.52941176470588236</v>
      </c>
      <c r="R956" s="822">
        <v>9</v>
      </c>
      <c r="S956" s="827">
        <v>0.52941176470588236</v>
      </c>
      <c r="T956" s="826">
        <v>3</v>
      </c>
      <c r="U956" s="828">
        <v>0.54545454545454541</v>
      </c>
    </row>
    <row r="957" spans="1:21" ht="14.45" customHeight="1" x14ac:dyDescent="0.2">
      <c r="A957" s="821">
        <v>7</v>
      </c>
      <c r="B957" s="822" t="s">
        <v>2342</v>
      </c>
      <c r="C957" s="822" t="s">
        <v>2348</v>
      </c>
      <c r="D957" s="823" t="s">
        <v>3942</v>
      </c>
      <c r="E957" s="824" t="s">
        <v>2388</v>
      </c>
      <c r="F957" s="822" t="s">
        <v>2343</v>
      </c>
      <c r="G957" s="822" t="s">
        <v>2586</v>
      </c>
      <c r="H957" s="822" t="s">
        <v>329</v>
      </c>
      <c r="I957" s="822" t="s">
        <v>3472</v>
      </c>
      <c r="J957" s="822" t="s">
        <v>2268</v>
      </c>
      <c r="K957" s="822" t="s">
        <v>1459</v>
      </c>
      <c r="L957" s="825">
        <v>400.17</v>
      </c>
      <c r="M957" s="825">
        <v>1600.68</v>
      </c>
      <c r="N957" s="822">
        <v>4</v>
      </c>
      <c r="O957" s="826">
        <v>3</v>
      </c>
      <c r="P957" s="825">
        <v>400.17</v>
      </c>
      <c r="Q957" s="827">
        <v>0.25</v>
      </c>
      <c r="R957" s="822">
        <v>1</v>
      </c>
      <c r="S957" s="827">
        <v>0.25</v>
      </c>
      <c r="T957" s="826">
        <v>0.5</v>
      </c>
      <c r="U957" s="828">
        <v>0.16666666666666666</v>
      </c>
    </row>
    <row r="958" spans="1:21" ht="14.45" customHeight="1" x14ac:dyDescent="0.2">
      <c r="A958" s="821">
        <v>7</v>
      </c>
      <c r="B958" s="822" t="s">
        <v>2342</v>
      </c>
      <c r="C958" s="822" t="s">
        <v>2348</v>
      </c>
      <c r="D958" s="823" t="s">
        <v>3942</v>
      </c>
      <c r="E958" s="824" t="s">
        <v>2388</v>
      </c>
      <c r="F958" s="822" t="s">
        <v>2343</v>
      </c>
      <c r="G958" s="822" t="s">
        <v>2586</v>
      </c>
      <c r="H958" s="822" t="s">
        <v>329</v>
      </c>
      <c r="I958" s="822" t="s">
        <v>3643</v>
      </c>
      <c r="J958" s="822" t="s">
        <v>2268</v>
      </c>
      <c r="K958" s="822" t="s">
        <v>3389</v>
      </c>
      <c r="L958" s="825">
        <v>533.42999999999995</v>
      </c>
      <c r="M958" s="825">
        <v>533.42999999999995</v>
      </c>
      <c r="N958" s="822">
        <v>1</v>
      </c>
      <c r="O958" s="826">
        <v>0.5</v>
      </c>
      <c r="P958" s="825">
        <v>533.42999999999995</v>
      </c>
      <c r="Q958" s="827">
        <v>1</v>
      </c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7</v>
      </c>
      <c r="B959" s="822" t="s">
        <v>2342</v>
      </c>
      <c r="C959" s="822" t="s">
        <v>2348</v>
      </c>
      <c r="D959" s="823" t="s">
        <v>3942</v>
      </c>
      <c r="E959" s="824" t="s">
        <v>2388</v>
      </c>
      <c r="F959" s="822" t="s">
        <v>2343</v>
      </c>
      <c r="G959" s="822" t="s">
        <v>2586</v>
      </c>
      <c r="H959" s="822" t="s">
        <v>656</v>
      </c>
      <c r="I959" s="822" t="s">
        <v>3388</v>
      </c>
      <c r="J959" s="822" t="s">
        <v>2268</v>
      </c>
      <c r="K959" s="822" t="s">
        <v>3389</v>
      </c>
      <c r="L959" s="825">
        <v>533.42999999999995</v>
      </c>
      <c r="M959" s="825">
        <v>1600.29</v>
      </c>
      <c r="N959" s="822">
        <v>3</v>
      </c>
      <c r="O959" s="826">
        <v>2</v>
      </c>
      <c r="P959" s="825">
        <v>533.42999999999995</v>
      </c>
      <c r="Q959" s="827">
        <v>0.33333333333333331</v>
      </c>
      <c r="R959" s="822">
        <v>1</v>
      </c>
      <c r="S959" s="827">
        <v>0.33333333333333331</v>
      </c>
      <c r="T959" s="826">
        <v>1</v>
      </c>
      <c r="U959" s="828">
        <v>0.5</v>
      </c>
    </row>
    <row r="960" spans="1:21" ht="14.45" customHeight="1" x14ac:dyDescent="0.2">
      <c r="A960" s="821">
        <v>7</v>
      </c>
      <c r="B960" s="822" t="s">
        <v>2342</v>
      </c>
      <c r="C960" s="822" t="s">
        <v>2348</v>
      </c>
      <c r="D960" s="823" t="s">
        <v>3942</v>
      </c>
      <c r="E960" s="824" t="s">
        <v>2388</v>
      </c>
      <c r="F960" s="822" t="s">
        <v>2343</v>
      </c>
      <c r="G960" s="822" t="s">
        <v>2586</v>
      </c>
      <c r="H960" s="822" t="s">
        <v>656</v>
      </c>
      <c r="I960" s="822" t="s">
        <v>2267</v>
      </c>
      <c r="J960" s="822" t="s">
        <v>2268</v>
      </c>
      <c r="K960" s="822" t="s">
        <v>1459</v>
      </c>
      <c r="L960" s="825">
        <v>400.17</v>
      </c>
      <c r="M960" s="825">
        <v>1200.51</v>
      </c>
      <c r="N960" s="822">
        <v>3</v>
      </c>
      <c r="O960" s="826">
        <v>1.5</v>
      </c>
      <c r="P960" s="825">
        <v>400.17</v>
      </c>
      <c r="Q960" s="827">
        <v>0.33333333333333337</v>
      </c>
      <c r="R960" s="822">
        <v>1</v>
      </c>
      <c r="S960" s="827">
        <v>0.33333333333333331</v>
      </c>
      <c r="T960" s="826">
        <v>0.5</v>
      </c>
      <c r="U960" s="828">
        <v>0.33333333333333331</v>
      </c>
    </row>
    <row r="961" spans="1:21" ht="14.45" customHeight="1" x14ac:dyDescent="0.2">
      <c r="A961" s="821">
        <v>7</v>
      </c>
      <c r="B961" s="822" t="s">
        <v>2342</v>
      </c>
      <c r="C961" s="822" t="s">
        <v>2348</v>
      </c>
      <c r="D961" s="823" t="s">
        <v>3942</v>
      </c>
      <c r="E961" s="824" t="s">
        <v>2388</v>
      </c>
      <c r="F961" s="822" t="s">
        <v>2343</v>
      </c>
      <c r="G961" s="822" t="s">
        <v>2586</v>
      </c>
      <c r="H961" s="822" t="s">
        <v>329</v>
      </c>
      <c r="I961" s="822" t="s">
        <v>3644</v>
      </c>
      <c r="J961" s="822" t="s">
        <v>3645</v>
      </c>
      <c r="K961" s="822" t="s">
        <v>2588</v>
      </c>
      <c r="L961" s="825">
        <v>133.4</v>
      </c>
      <c r="M961" s="825">
        <v>800.40000000000009</v>
      </c>
      <c r="N961" s="822">
        <v>6</v>
      </c>
      <c r="O961" s="826">
        <v>1.5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7</v>
      </c>
      <c r="B962" s="822" t="s">
        <v>2342</v>
      </c>
      <c r="C962" s="822" t="s">
        <v>2348</v>
      </c>
      <c r="D962" s="823" t="s">
        <v>3942</v>
      </c>
      <c r="E962" s="824" t="s">
        <v>2388</v>
      </c>
      <c r="F962" s="822" t="s">
        <v>2343</v>
      </c>
      <c r="G962" s="822" t="s">
        <v>3183</v>
      </c>
      <c r="H962" s="822" t="s">
        <v>329</v>
      </c>
      <c r="I962" s="822" t="s">
        <v>3646</v>
      </c>
      <c r="J962" s="822" t="s">
        <v>3647</v>
      </c>
      <c r="K962" s="822" t="s">
        <v>3648</v>
      </c>
      <c r="L962" s="825">
        <v>0</v>
      </c>
      <c r="M962" s="825">
        <v>0</v>
      </c>
      <c r="N962" s="822">
        <v>2</v>
      </c>
      <c r="O962" s="826">
        <v>1.5</v>
      </c>
      <c r="P962" s="825">
        <v>0</v>
      </c>
      <c r="Q962" s="827"/>
      <c r="R962" s="822">
        <v>1</v>
      </c>
      <c r="S962" s="827">
        <v>0.5</v>
      </c>
      <c r="T962" s="826">
        <v>1</v>
      </c>
      <c r="U962" s="828">
        <v>0.66666666666666663</v>
      </c>
    </row>
    <row r="963" spans="1:21" ht="14.45" customHeight="1" x14ac:dyDescent="0.2">
      <c r="A963" s="821">
        <v>7</v>
      </c>
      <c r="B963" s="822" t="s">
        <v>2342</v>
      </c>
      <c r="C963" s="822" t="s">
        <v>2348</v>
      </c>
      <c r="D963" s="823" t="s">
        <v>3942</v>
      </c>
      <c r="E963" s="824" t="s">
        <v>2388</v>
      </c>
      <c r="F963" s="822" t="s">
        <v>2343</v>
      </c>
      <c r="G963" s="822" t="s">
        <v>2616</v>
      </c>
      <c r="H963" s="822" t="s">
        <v>329</v>
      </c>
      <c r="I963" s="822" t="s">
        <v>3476</v>
      </c>
      <c r="J963" s="822" t="s">
        <v>3211</v>
      </c>
      <c r="K963" s="822" t="s">
        <v>2923</v>
      </c>
      <c r="L963" s="825">
        <v>0</v>
      </c>
      <c r="M963" s="825">
        <v>0</v>
      </c>
      <c r="N963" s="822">
        <v>1</v>
      </c>
      <c r="O963" s="826">
        <v>0.5</v>
      </c>
      <c r="P963" s="825">
        <v>0</v>
      </c>
      <c r="Q963" s="827"/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7</v>
      </c>
      <c r="B964" s="822" t="s">
        <v>2342</v>
      </c>
      <c r="C964" s="822" t="s">
        <v>2348</v>
      </c>
      <c r="D964" s="823" t="s">
        <v>3942</v>
      </c>
      <c r="E964" s="824" t="s">
        <v>2388</v>
      </c>
      <c r="F964" s="822" t="s">
        <v>2343</v>
      </c>
      <c r="G964" s="822" t="s">
        <v>2616</v>
      </c>
      <c r="H964" s="822" t="s">
        <v>656</v>
      </c>
      <c r="I964" s="822" t="s">
        <v>2249</v>
      </c>
      <c r="J964" s="822" t="s">
        <v>1496</v>
      </c>
      <c r="K964" s="822" t="s">
        <v>2250</v>
      </c>
      <c r="L964" s="825">
        <v>0</v>
      </c>
      <c r="M964" s="825">
        <v>0</v>
      </c>
      <c r="N964" s="822">
        <v>11</v>
      </c>
      <c r="O964" s="826">
        <v>3.5</v>
      </c>
      <c r="P964" s="825">
        <v>0</v>
      </c>
      <c r="Q964" s="827"/>
      <c r="R964" s="822">
        <v>9</v>
      </c>
      <c r="S964" s="827">
        <v>0.81818181818181823</v>
      </c>
      <c r="T964" s="826">
        <v>3</v>
      </c>
      <c r="U964" s="828">
        <v>0.8571428571428571</v>
      </c>
    </row>
    <row r="965" spans="1:21" ht="14.45" customHeight="1" x14ac:dyDescent="0.2">
      <c r="A965" s="821">
        <v>7</v>
      </c>
      <c r="B965" s="822" t="s">
        <v>2342</v>
      </c>
      <c r="C965" s="822" t="s">
        <v>2348</v>
      </c>
      <c r="D965" s="823" t="s">
        <v>3942</v>
      </c>
      <c r="E965" s="824" t="s">
        <v>2388</v>
      </c>
      <c r="F965" s="822" t="s">
        <v>2343</v>
      </c>
      <c r="G965" s="822" t="s">
        <v>2616</v>
      </c>
      <c r="H965" s="822" t="s">
        <v>329</v>
      </c>
      <c r="I965" s="822" t="s">
        <v>3649</v>
      </c>
      <c r="J965" s="822" t="s">
        <v>3650</v>
      </c>
      <c r="K965" s="822" t="s">
        <v>2923</v>
      </c>
      <c r="L965" s="825">
        <v>0</v>
      </c>
      <c r="M965" s="825">
        <v>0</v>
      </c>
      <c r="N965" s="822">
        <v>1</v>
      </c>
      <c r="O965" s="826">
        <v>1</v>
      </c>
      <c r="P965" s="825"/>
      <c r="Q965" s="827"/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7</v>
      </c>
      <c r="B966" s="822" t="s">
        <v>2342</v>
      </c>
      <c r="C966" s="822" t="s">
        <v>2348</v>
      </c>
      <c r="D966" s="823" t="s">
        <v>3942</v>
      </c>
      <c r="E966" s="824" t="s">
        <v>2388</v>
      </c>
      <c r="F966" s="822" t="s">
        <v>2343</v>
      </c>
      <c r="G966" s="822" t="s">
        <v>3651</v>
      </c>
      <c r="H966" s="822" t="s">
        <v>329</v>
      </c>
      <c r="I966" s="822" t="s">
        <v>3652</v>
      </c>
      <c r="J966" s="822" t="s">
        <v>3653</v>
      </c>
      <c r="K966" s="822" t="s">
        <v>3654</v>
      </c>
      <c r="L966" s="825">
        <v>179.83</v>
      </c>
      <c r="M966" s="825">
        <v>539.49</v>
      </c>
      <c r="N966" s="822">
        <v>3</v>
      </c>
      <c r="O966" s="826">
        <v>1</v>
      </c>
      <c r="P966" s="825">
        <v>539.49</v>
      </c>
      <c r="Q966" s="827">
        <v>1</v>
      </c>
      <c r="R966" s="822">
        <v>3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7</v>
      </c>
      <c r="B967" s="822" t="s">
        <v>2342</v>
      </c>
      <c r="C967" s="822" t="s">
        <v>2348</v>
      </c>
      <c r="D967" s="823" t="s">
        <v>3942</v>
      </c>
      <c r="E967" s="824" t="s">
        <v>2388</v>
      </c>
      <c r="F967" s="822" t="s">
        <v>2343</v>
      </c>
      <c r="G967" s="822" t="s">
        <v>2589</v>
      </c>
      <c r="H967" s="822" t="s">
        <v>329</v>
      </c>
      <c r="I967" s="822" t="s">
        <v>3391</v>
      </c>
      <c r="J967" s="822" t="s">
        <v>2591</v>
      </c>
      <c r="K967" s="822" t="s">
        <v>3392</v>
      </c>
      <c r="L967" s="825">
        <v>299.83999999999997</v>
      </c>
      <c r="M967" s="825">
        <v>24586.880000000005</v>
      </c>
      <c r="N967" s="822">
        <v>82</v>
      </c>
      <c r="O967" s="826">
        <v>20</v>
      </c>
      <c r="P967" s="825">
        <v>8095.6800000000021</v>
      </c>
      <c r="Q967" s="827">
        <v>0.32926829268292684</v>
      </c>
      <c r="R967" s="822">
        <v>27</v>
      </c>
      <c r="S967" s="827">
        <v>0.32926829268292684</v>
      </c>
      <c r="T967" s="826">
        <v>6.5</v>
      </c>
      <c r="U967" s="828">
        <v>0.32500000000000001</v>
      </c>
    </row>
    <row r="968" spans="1:21" ht="14.45" customHeight="1" x14ac:dyDescent="0.2">
      <c r="A968" s="821">
        <v>7</v>
      </c>
      <c r="B968" s="822" t="s">
        <v>2342</v>
      </c>
      <c r="C968" s="822" t="s">
        <v>2348</v>
      </c>
      <c r="D968" s="823" t="s">
        <v>3942</v>
      </c>
      <c r="E968" s="824" t="s">
        <v>2388</v>
      </c>
      <c r="F968" s="822" t="s">
        <v>2343</v>
      </c>
      <c r="G968" s="822" t="s">
        <v>2589</v>
      </c>
      <c r="H968" s="822" t="s">
        <v>656</v>
      </c>
      <c r="I968" s="822" t="s">
        <v>3393</v>
      </c>
      <c r="J968" s="822" t="s">
        <v>2591</v>
      </c>
      <c r="K968" s="822" t="s">
        <v>3394</v>
      </c>
      <c r="L968" s="825">
        <v>150.94</v>
      </c>
      <c r="M968" s="825">
        <v>905.6400000000001</v>
      </c>
      <c r="N968" s="822">
        <v>6</v>
      </c>
      <c r="O968" s="826">
        <v>1.5</v>
      </c>
      <c r="P968" s="825">
        <v>905.6400000000001</v>
      </c>
      <c r="Q968" s="827">
        <v>1</v>
      </c>
      <c r="R968" s="822">
        <v>6</v>
      </c>
      <c r="S968" s="827">
        <v>1</v>
      </c>
      <c r="T968" s="826">
        <v>1.5</v>
      </c>
      <c r="U968" s="828">
        <v>1</v>
      </c>
    </row>
    <row r="969" spans="1:21" ht="14.45" customHeight="1" x14ac:dyDescent="0.2">
      <c r="A969" s="821">
        <v>7</v>
      </c>
      <c r="B969" s="822" t="s">
        <v>2342</v>
      </c>
      <c r="C969" s="822" t="s">
        <v>2348</v>
      </c>
      <c r="D969" s="823" t="s">
        <v>3942</v>
      </c>
      <c r="E969" s="824" t="s">
        <v>2388</v>
      </c>
      <c r="F969" s="822" t="s">
        <v>2343</v>
      </c>
      <c r="G969" s="822" t="s">
        <v>2589</v>
      </c>
      <c r="H969" s="822" t="s">
        <v>329</v>
      </c>
      <c r="I969" s="822" t="s">
        <v>2824</v>
      </c>
      <c r="J969" s="822" t="s">
        <v>1485</v>
      </c>
      <c r="K969" s="822" t="s">
        <v>1487</v>
      </c>
      <c r="L969" s="825">
        <v>50.32</v>
      </c>
      <c r="M969" s="825">
        <v>6390.6400000000012</v>
      </c>
      <c r="N969" s="822">
        <v>127</v>
      </c>
      <c r="O969" s="826">
        <v>19</v>
      </c>
      <c r="P969" s="825">
        <v>3522.4000000000005</v>
      </c>
      <c r="Q969" s="827">
        <v>0.55118110236220474</v>
      </c>
      <c r="R969" s="822">
        <v>70</v>
      </c>
      <c r="S969" s="827">
        <v>0.55118110236220474</v>
      </c>
      <c r="T969" s="826">
        <v>11.5</v>
      </c>
      <c r="U969" s="828">
        <v>0.60526315789473684</v>
      </c>
    </row>
    <row r="970" spans="1:21" ht="14.45" customHeight="1" x14ac:dyDescent="0.2">
      <c r="A970" s="821">
        <v>7</v>
      </c>
      <c r="B970" s="822" t="s">
        <v>2342</v>
      </c>
      <c r="C970" s="822" t="s">
        <v>2348</v>
      </c>
      <c r="D970" s="823" t="s">
        <v>3942</v>
      </c>
      <c r="E970" s="824" t="s">
        <v>2388</v>
      </c>
      <c r="F970" s="822" t="s">
        <v>2343</v>
      </c>
      <c r="G970" s="822" t="s">
        <v>2589</v>
      </c>
      <c r="H970" s="822" t="s">
        <v>329</v>
      </c>
      <c r="I970" s="822" t="s">
        <v>3395</v>
      </c>
      <c r="J970" s="822" t="s">
        <v>3396</v>
      </c>
      <c r="K970" s="822" t="s">
        <v>3397</v>
      </c>
      <c r="L970" s="825">
        <v>99.94</v>
      </c>
      <c r="M970" s="825">
        <v>899.46</v>
      </c>
      <c r="N970" s="822">
        <v>9</v>
      </c>
      <c r="O970" s="826">
        <v>2</v>
      </c>
      <c r="P970" s="825">
        <v>299.82</v>
      </c>
      <c r="Q970" s="827">
        <v>0.33333333333333331</v>
      </c>
      <c r="R970" s="822">
        <v>3</v>
      </c>
      <c r="S970" s="827">
        <v>0.33333333333333331</v>
      </c>
      <c r="T970" s="826">
        <v>1</v>
      </c>
      <c r="U970" s="828">
        <v>0.5</v>
      </c>
    </row>
    <row r="971" spans="1:21" ht="14.45" customHeight="1" x14ac:dyDescent="0.2">
      <c r="A971" s="821">
        <v>7</v>
      </c>
      <c r="B971" s="822" t="s">
        <v>2342</v>
      </c>
      <c r="C971" s="822" t="s">
        <v>2348</v>
      </c>
      <c r="D971" s="823" t="s">
        <v>3942</v>
      </c>
      <c r="E971" s="824" t="s">
        <v>2388</v>
      </c>
      <c r="F971" s="822" t="s">
        <v>2343</v>
      </c>
      <c r="G971" s="822" t="s">
        <v>2589</v>
      </c>
      <c r="H971" s="822" t="s">
        <v>329</v>
      </c>
      <c r="I971" s="822" t="s">
        <v>3655</v>
      </c>
      <c r="J971" s="822" t="s">
        <v>3656</v>
      </c>
      <c r="K971" s="822" t="s">
        <v>3657</v>
      </c>
      <c r="L971" s="825">
        <v>95.29</v>
      </c>
      <c r="M971" s="825">
        <v>1143.48</v>
      </c>
      <c r="N971" s="822">
        <v>12</v>
      </c>
      <c r="O971" s="826">
        <v>1</v>
      </c>
      <c r="P971" s="825">
        <v>1143.48</v>
      </c>
      <c r="Q971" s="827">
        <v>1</v>
      </c>
      <c r="R971" s="822">
        <v>12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7</v>
      </c>
      <c r="B972" s="822" t="s">
        <v>2342</v>
      </c>
      <c r="C972" s="822" t="s">
        <v>2348</v>
      </c>
      <c r="D972" s="823" t="s">
        <v>3942</v>
      </c>
      <c r="E972" s="824" t="s">
        <v>2388</v>
      </c>
      <c r="F972" s="822" t="s">
        <v>2343</v>
      </c>
      <c r="G972" s="822" t="s">
        <v>2589</v>
      </c>
      <c r="H972" s="822" t="s">
        <v>329</v>
      </c>
      <c r="I972" s="822" t="s">
        <v>3658</v>
      </c>
      <c r="J972" s="822" t="s">
        <v>3656</v>
      </c>
      <c r="K972" s="822" t="s">
        <v>3659</v>
      </c>
      <c r="L972" s="825">
        <v>199.89</v>
      </c>
      <c r="M972" s="825">
        <v>1199.3399999999999</v>
      </c>
      <c r="N972" s="822">
        <v>6</v>
      </c>
      <c r="O972" s="826">
        <v>2</v>
      </c>
      <c r="P972" s="825">
        <v>799.56</v>
      </c>
      <c r="Q972" s="827">
        <v>0.66666666666666663</v>
      </c>
      <c r="R972" s="822">
        <v>4</v>
      </c>
      <c r="S972" s="827">
        <v>0.66666666666666663</v>
      </c>
      <c r="T972" s="826">
        <v>1.5</v>
      </c>
      <c r="U972" s="828">
        <v>0.75</v>
      </c>
    </row>
    <row r="973" spans="1:21" ht="14.45" customHeight="1" x14ac:dyDescent="0.2">
      <c r="A973" s="821">
        <v>7</v>
      </c>
      <c r="B973" s="822" t="s">
        <v>2342</v>
      </c>
      <c r="C973" s="822" t="s">
        <v>2348</v>
      </c>
      <c r="D973" s="823" t="s">
        <v>3942</v>
      </c>
      <c r="E973" s="824" t="s">
        <v>2388</v>
      </c>
      <c r="F973" s="822" t="s">
        <v>2343</v>
      </c>
      <c r="G973" s="822" t="s">
        <v>3063</v>
      </c>
      <c r="H973" s="822" t="s">
        <v>329</v>
      </c>
      <c r="I973" s="822" t="s">
        <v>3401</v>
      </c>
      <c r="J973" s="822" t="s">
        <v>3402</v>
      </c>
      <c r="K973" s="822" t="s">
        <v>3403</v>
      </c>
      <c r="L973" s="825">
        <v>65.36</v>
      </c>
      <c r="M973" s="825">
        <v>3006.5599999999995</v>
      </c>
      <c r="N973" s="822">
        <v>46</v>
      </c>
      <c r="O973" s="826">
        <v>9.5</v>
      </c>
      <c r="P973" s="825">
        <v>1764.7199999999998</v>
      </c>
      <c r="Q973" s="827">
        <v>0.58695652173913049</v>
      </c>
      <c r="R973" s="822">
        <v>27</v>
      </c>
      <c r="S973" s="827">
        <v>0.58695652173913049</v>
      </c>
      <c r="T973" s="826">
        <v>5.5</v>
      </c>
      <c r="U973" s="828">
        <v>0.57894736842105265</v>
      </c>
    </row>
    <row r="974" spans="1:21" ht="14.45" customHeight="1" x14ac:dyDescent="0.2">
      <c r="A974" s="821">
        <v>7</v>
      </c>
      <c r="B974" s="822" t="s">
        <v>2342</v>
      </c>
      <c r="C974" s="822" t="s">
        <v>2348</v>
      </c>
      <c r="D974" s="823" t="s">
        <v>3942</v>
      </c>
      <c r="E974" s="824" t="s">
        <v>2388</v>
      </c>
      <c r="F974" s="822" t="s">
        <v>2343</v>
      </c>
      <c r="G974" s="822" t="s">
        <v>3148</v>
      </c>
      <c r="H974" s="822" t="s">
        <v>329</v>
      </c>
      <c r="I974" s="822" t="s">
        <v>3660</v>
      </c>
      <c r="J974" s="822" t="s">
        <v>3661</v>
      </c>
      <c r="K974" s="822" t="s">
        <v>3662</v>
      </c>
      <c r="L974" s="825">
        <v>155.52000000000001</v>
      </c>
      <c r="M974" s="825">
        <v>777.60000000000014</v>
      </c>
      <c r="N974" s="822">
        <v>5</v>
      </c>
      <c r="O974" s="826">
        <v>1</v>
      </c>
      <c r="P974" s="825">
        <v>777.60000000000014</v>
      </c>
      <c r="Q974" s="827">
        <v>1</v>
      </c>
      <c r="R974" s="822">
        <v>5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7</v>
      </c>
      <c r="B975" s="822" t="s">
        <v>2342</v>
      </c>
      <c r="C975" s="822" t="s">
        <v>2348</v>
      </c>
      <c r="D975" s="823" t="s">
        <v>3942</v>
      </c>
      <c r="E975" s="824" t="s">
        <v>2388</v>
      </c>
      <c r="F975" s="822" t="s">
        <v>2343</v>
      </c>
      <c r="G975" s="822" t="s">
        <v>2484</v>
      </c>
      <c r="H975" s="822" t="s">
        <v>329</v>
      </c>
      <c r="I975" s="822" t="s">
        <v>2485</v>
      </c>
      <c r="J975" s="822" t="s">
        <v>2486</v>
      </c>
      <c r="K975" s="822" t="s">
        <v>2487</v>
      </c>
      <c r="L975" s="825">
        <v>2620.2600000000002</v>
      </c>
      <c r="M975" s="825">
        <v>39303.900000000009</v>
      </c>
      <c r="N975" s="822">
        <v>15</v>
      </c>
      <c r="O975" s="826">
        <v>4</v>
      </c>
      <c r="P975" s="825">
        <v>23582.340000000004</v>
      </c>
      <c r="Q975" s="827">
        <v>0.6</v>
      </c>
      <c r="R975" s="822">
        <v>9</v>
      </c>
      <c r="S975" s="827">
        <v>0.6</v>
      </c>
      <c r="T975" s="826">
        <v>3</v>
      </c>
      <c r="U975" s="828">
        <v>0.75</v>
      </c>
    </row>
    <row r="976" spans="1:21" ht="14.45" customHeight="1" x14ac:dyDescent="0.2">
      <c r="A976" s="821">
        <v>7</v>
      </c>
      <c r="B976" s="822" t="s">
        <v>2342</v>
      </c>
      <c r="C976" s="822" t="s">
        <v>2348</v>
      </c>
      <c r="D976" s="823" t="s">
        <v>3942</v>
      </c>
      <c r="E976" s="824" t="s">
        <v>2388</v>
      </c>
      <c r="F976" s="822" t="s">
        <v>2343</v>
      </c>
      <c r="G976" s="822" t="s">
        <v>3404</v>
      </c>
      <c r="H976" s="822" t="s">
        <v>329</v>
      </c>
      <c r="I976" s="822" t="s">
        <v>3405</v>
      </c>
      <c r="J976" s="822" t="s">
        <v>3406</v>
      </c>
      <c r="K976" s="822" t="s">
        <v>3407</v>
      </c>
      <c r="L976" s="825">
        <v>0</v>
      </c>
      <c r="M976" s="825">
        <v>0</v>
      </c>
      <c r="N976" s="822">
        <v>3</v>
      </c>
      <c r="O976" s="826">
        <v>1</v>
      </c>
      <c r="P976" s="825">
        <v>0</v>
      </c>
      <c r="Q976" s="827"/>
      <c r="R976" s="822">
        <v>1</v>
      </c>
      <c r="S976" s="827">
        <v>0.33333333333333331</v>
      </c>
      <c r="T976" s="826">
        <v>0.5</v>
      </c>
      <c r="U976" s="828">
        <v>0.5</v>
      </c>
    </row>
    <row r="977" spans="1:21" ht="14.45" customHeight="1" x14ac:dyDescent="0.2">
      <c r="A977" s="821">
        <v>7</v>
      </c>
      <c r="B977" s="822" t="s">
        <v>2342</v>
      </c>
      <c r="C977" s="822" t="s">
        <v>2348</v>
      </c>
      <c r="D977" s="823" t="s">
        <v>3942</v>
      </c>
      <c r="E977" s="824" t="s">
        <v>2388</v>
      </c>
      <c r="F977" s="822" t="s">
        <v>2343</v>
      </c>
      <c r="G977" s="822" t="s">
        <v>2927</v>
      </c>
      <c r="H977" s="822" t="s">
        <v>329</v>
      </c>
      <c r="I977" s="822" t="s">
        <v>2928</v>
      </c>
      <c r="J977" s="822" t="s">
        <v>2929</v>
      </c>
      <c r="K977" s="822" t="s">
        <v>2930</v>
      </c>
      <c r="L977" s="825">
        <v>266.77</v>
      </c>
      <c r="M977" s="825">
        <v>533.54</v>
      </c>
      <c r="N977" s="822">
        <v>2</v>
      </c>
      <c r="O977" s="826">
        <v>1</v>
      </c>
      <c r="P977" s="825">
        <v>533.54</v>
      </c>
      <c r="Q977" s="827">
        <v>1</v>
      </c>
      <c r="R977" s="822">
        <v>2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7</v>
      </c>
      <c r="B978" s="822" t="s">
        <v>2342</v>
      </c>
      <c r="C978" s="822" t="s">
        <v>2348</v>
      </c>
      <c r="D978" s="823" t="s">
        <v>3942</v>
      </c>
      <c r="E978" s="824" t="s">
        <v>2388</v>
      </c>
      <c r="F978" s="822" t="s">
        <v>2343</v>
      </c>
      <c r="G978" s="822" t="s">
        <v>2681</v>
      </c>
      <c r="H978" s="822" t="s">
        <v>329</v>
      </c>
      <c r="I978" s="822" t="s">
        <v>2682</v>
      </c>
      <c r="J978" s="822" t="s">
        <v>1182</v>
      </c>
      <c r="K978" s="822" t="s">
        <v>1183</v>
      </c>
      <c r="L978" s="825">
        <v>121.92</v>
      </c>
      <c r="M978" s="825">
        <v>243.84</v>
      </c>
      <c r="N978" s="822">
        <v>2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7</v>
      </c>
      <c r="B979" s="822" t="s">
        <v>2342</v>
      </c>
      <c r="C979" s="822" t="s">
        <v>2348</v>
      </c>
      <c r="D979" s="823" t="s">
        <v>3942</v>
      </c>
      <c r="E979" s="824" t="s">
        <v>2388</v>
      </c>
      <c r="F979" s="822" t="s">
        <v>2343</v>
      </c>
      <c r="G979" s="822" t="s">
        <v>2681</v>
      </c>
      <c r="H979" s="822" t="s">
        <v>329</v>
      </c>
      <c r="I979" s="822" t="s">
        <v>3408</v>
      </c>
      <c r="J979" s="822" t="s">
        <v>1182</v>
      </c>
      <c r="K979" s="822" t="s">
        <v>1183</v>
      </c>
      <c r="L979" s="825">
        <v>121.92</v>
      </c>
      <c r="M979" s="825">
        <v>2194.56</v>
      </c>
      <c r="N979" s="822">
        <v>18</v>
      </c>
      <c r="O979" s="826">
        <v>4.5</v>
      </c>
      <c r="P979" s="825">
        <v>1463.04</v>
      </c>
      <c r="Q979" s="827">
        <v>0.66666666666666663</v>
      </c>
      <c r="R979" s="822">
        <v>12</v>
      </c>
      <c r="S979" s="827">
        <v>0.66666666666666663</v>
      </c>
      <c r="T979" s="826">
        <v>3</v>
      </c>
      <c r="U979" s="828">
        <v>0.66666666666666663</v>
      </c>
    </row>
    <row r="980" spans="1:21" ht="14.45" customHeight="1" x14ac:dyDescent="0.2">
      <c r="A980" s="821">
        <v>7</v>
      </c>
      <c r="B980" s="822" t="s">
        <v>2342</v>
      </c>
      <c r="C980" s="822" t="s">
        <v>2348</v>
      </c>
      <c r="D980" s="823" t="s">
        <v>3942</v>
      </c>
      <c r="E980" s="824" t="s">
        <v>2388</v>
      </c>
      <c r="F980" s="822" t="s">
        <v>2343</v>
      </c>
      <c r="G980" s="822" t="s">
        <v>3663</v>
      </c>
      <c r="H980" s="822" t="s">
        <v>329</v>
      </c>
      <c r="I980" s="822" t="s">
        <v>3664</v>
      </c>
      <c r="J980" s="822" t="s">
        <v>3665</v>
      </c>
      <c r="K980" s="822" t="s">
        <v>3666</v>
      </c>
      <c r="L980" s="825">
        <v>0</v>
      </c>
      <c r="M980" s="825">
        <v>0</v>
      </c>
      <c r="N980" s="822">
        <v>4</v>
      </c>
      <c r="O980" s="826">
        <v>1.5</v>
      </c>
      <c r="P980" s="825">
        <v>0</v>
      </c>
      <c r="Q980" s="827"/>
      <c r="R980" s="822">
        <v>3</v>
      </c>
      <c r="S980" s="827">
        <v>0.75</v>
      </c>
      <c r="T980" s="826">
        <v>1</v>
      </c>
      <c r="U980" s="828">
        <v>0.66666666666666663</v>
      </c>
    </row>
    <row r="981" spans="1:21" ht="14.45" customHeight="1" x14ac:dyDescent="0.2">
      <c r="A981" s="821">
        <v>7</v>
      </c>
      <c r="B981" s="822" t="s">
        <v>2342</v>
      </c>
      <c r="C981" s="822" t="s">
        <v>2348</v>
      </c>
      <c r="D981" s="823" t="s">
        <v>3942</v>
      </c>
      <c r="E981" s="824" t="s">
        <v>2388</v>
      </c>
      <c r="F981" s="822" t="s">
        <v>2343</v>
      </c>
      <c r="G981" s="822" t="s">
        <v>3409</v>
      </c>
      <c r="H981" s="822" t="s">
        <v>329</v>
      </c>
      <c r="I981" s="822" t="s">
        <v>3410</v>
      </c>
      <c r="J981" s="822" t="s">
        <v>1210</v>
      </c>
      <c r="K981" s="822" t="s">
        <v>3411</v>
      </c>
      <c r="L981" s="825">
        <v>1933.92</v>
      </c>
      <c r="M981" s="825">
        <v>1933.92</v>
      </c>
      <c r="N981" s="822">
        <v>1</v>
      </c>
      <c r="O981" s="826">
        <v>0.5</v>
      </c>
      <c r="P981" s="825">
        <v>1933.92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7</v>
      </c>
      <c r="B982" s="822" t="s">
        <v>2342</v>
      </c>
      <c r="C982" s="822" t="s">
        <v>2348</v>
      </c>
      <c r="D982" s="823" t="s">
        <v>3942</v>
      </c>
      <c r="E982" s="824" t="s">
        <v>2388</v>
      </c>
      <c r="F982" s="822" t="s">
        <v>2343</v>
      </c>
      <c r="G982" s="822" t="s">
        <v>3409</v>
      </c>
      <c r="H982" s="822" t="s">
        <v>329</v>
      </c>
      <c r="I982" s="822" t="s">
        <v>3667</v>
      </c>
      <c r="J982" s="822" t="s">
        <v>1210</v>
      </c>
      <c r="K982" s="822" t="s">
        <v>3668</v>
      </c>
      <c r="L982" s="825">
        <v>5801.76</v>
      </c>
      <c r="M982" s="825">
        <v>5801.76</v>
      </c>
      <c r="N982" s="822">
        <v>1</v>
      </c>
      <c r="O982" s="826">
        <v>0.5</v>
      </c>
      <c r="P982" s="825">
        <v>5801.76</v>
      </c>
      <c r="Q982" s="827">
        <v>1</v>
      </c>
      <c r="R982" s="822">
        <v>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7</v>
      </c>
      <c r="B983" s="822" t="s">
        <v>2342</v>
      </c>
      <c r="C983" s="822" t="s">
        <v>2348</v>
      </c>
      <c r="D983" s="823" t="s">
        <v>3942</v>
      </c>
      <c r="E983" s="824" t="s">
        <v>2388</v>
      </c>
      <c r="F983" s="822" t="s">
        <v>2344</v>
      </c>
      <c r="G983" s="822" t="s">
        <v>2706</v>
      </c>
      <c r="H983" s="822" t="s">
        <v>329</v>
      </c>
      <c r="I983" s="822" t="s">
        <v>3669</v>
      </c>
      <c r="J983" s="822" t="s">
        <v>2708</v>
      </c>
      <c r="K983" s="822"/>
      <c r="L983" s="825">
        <v>0</v>
      </c>
      <c r="M983" s="825">
        <v>0</v>
      </c>
      <c r="N983" s="822">
        <v>2</v>
      </c>
      <c r="O983" s="826">
        <v>1</v>
      </c>
      <c r="P983" s="825">
        <v>0</v>
      </c>
      <c r="Q983" s="827"/>
      <c r="R983" s="822">
        <v>1</v>
      </c>
      <c r="S983" s="827">
        <v>0.5</v>
      </c>
      <c r="T983" s="826">
        <v>1</v>
      </c>
      <c r="U983" s="828">
        <v>1</v>
      </c>
    </row>
    <row r="984" spans="1:21" ht="14.45" customHeight="1" x14ac:dyDescent="0.2">
      <c r="A984" s="821">
        <v>7</v>
      </c>
      <c r="B984" s="822" t="s">
        <v>2342</v>
      </c>
      <c r="C984" s="822" t="s">
        <v>2348</v>
      </c>
      <c r="D984" s="823" t="s">
        <v>3942</v>
      </c>
      <c r="E984" s="824" t="s">
        <v>2388</v>
      </c>
      <c r="F984" s="822" t="s">
        <v>2344</v>
      </c>
      <c r="G984" s="822" t="s">
        <v>2706</v>
      </c>
      <c r="H984" s="822" t="s">
        <v>329</v>
      </c>
      <c r="I984" s="822" t="s">
        <v>2707</v>
      </c>
      <c r="J984" s="822" t="s">
        <v>2708</v>
      </c>
      <c r="K984" s="822"/>
      <c r="L984" s="825">
        <v>0</v>
      </c>
      <c r="M984" s="825">
        <v>0</v>
      </c>
      <c r="N984" s="822">
        <v>10</v>
      </c>
      <c r="O984" s="826">
        <v>10</v>
      </c>
      <c r="P984" s="825">
        <v>0</v>
      </c>
      <c r="Q984" s="827"/>
      <c r="R984" s="822">
        <v>10</v>
      </c>
      <c r="S984" s="827">
        <v>1</v>
      </c>
      <c r="T984" s="826">
        <v>10</v>
      </c>
      <c r="U984" s="828">
        <v>1</v>
      </c>
    </row>
    <row r="985" spans="1:21" ht="14.45" customHeight="1" x14ac:dyDescent="0.2">
      <c r="A985" s="821">
        <v>7</v>
      </c>
      <c r="B985" s="822" t="s">
        <v>2342</v>
      </c>
      <c r="C985" s="822" t="s">
        <v>2348</v>
      </c>
      <c r="D985" s="823" t="s">
        <v>3942</v>
      </c>
      <c r="E985" s="824" t="s">
        <v>2388</v>
      </c>
      <c r="F985" s="822" t="s">
        <v>2344</v>
      </c>
      <c r="G985" s="822" t="s">
        <v>2706</v>
      </c>
      <c r="H985" s="822" t="s">
        <v>329</v>
      </c>
      <c r="I985" s="822" t="s">
        <v>3670</v>
      </c>
      <c r="J985" s="822" t="s">
        <v>2708</v>
      </c>
      <c r="K985" s="822"/>
      <c r="L985" s="825">
        <v>0</v>
      </c>
      <c r="M985" s="825">
        <v>0</v>
      </c>
      <c r="N985" s="822">
        <v>3</v>
      </c>
      <c r="O985" s="826">
        <v>3</v>
      </c>
      <c r="P985" s="825">
        <v>0</v>
      </c>
      <c r="Q985" s="827"/>
      <c r="R985" s="822">
        <v>3</v>
      </c>
      <c r="S985" s="827">
        <v>1</v>
      </c>
      <c r="T985" s="826">
        <v>3</v>
      </c>
      <c r="U985" s="828">
        <v>1</v>
      </c>
    </row>
    <row r="986" spans="1:21" ht="14.45" customHeight="1" x14ac:dyDescent="0.2">
      <c r="A986" s="821">
        <v>7</v>
      </c>
      <c r="B986" s="822" t="s">
        <v>2342</v>
      </c>
      <c r="C986" s="822" t="s">
        <v>2348</v>
      </c>
      <c r="D986" s="823" t="s">
        <v>3942</v>
      </c>
      <c r="E986" s="824" t="s">
        <v>2388</v>
      </c>
      <c r="F986" s="822" t="s">
        <v>2344</v>
      </c>
      <c r="G986" s="822" t="s">
        <v>2706</v>
      </c>
      <c r="H986" s="822" t="s">
        <v>329</v>
      </c>
      <c r="I986" s="822" t="s">
        <v>3671</v>
      </c>
      <c r="J986" s="822" t="s">
        <v>2708</v>
      </c>
      <c r="K986" s="822"/>
      <c r="L986" s="825">
        <v>0</v>
      </c>
      <c r="M986" s="825">
        <v>0</v>
      </c>
      <c r="N986" s="822">
        <v>9</v>
      </c>
      <c r="O986" s="826">
        <v>9</v>
      </c>
      <c r="P986" s="825">
        <v>0</v>
      </c>
      <c r="Q986" s="827"/>
      <c r="R986" s="822">
        <v>9</v>
      </c>
      <c r="S986" s="827">
        <v>1</v>
      </c>
      <c r="T986" s="826">
        <v>9</v>
      </c>
      <c r="U986" s="828">
        <v>1</v>
      </c>
    </row>
    <row r="987" spans="1:21" ht="14.45" customHeight="1" x14ac:dyDescent="0.2">
      <c r="A987" s="821">
        <v>7</v>
      </c>
      <c r="B987" s="822" t="s">
        <v>2342</v>
      </c>
      <c r="C987" s="822" t="s">
        <v>2348</v>
      </c>
      <c r="D987" s="823" t="s">
        <v>3942</v>
      </c>
      <c r="E987" s="824" t="s">
        <v>2388</v>
      </c>
      <c r="F987" s="822" t="s">
        <v>2344</v>
      </c>
      <c r="G987" s="822" t="s">
        <v>2706</v>
      </c>
      <c r="H987" s="822" t="s">
        <v>329</v>
      </c>
      <c r="I987" s="822" t="s">
        <v>3672</v>
      </c>
      <c r="J987" s="822" t="s">
        <v>2708</v>
      </c>
      <c r="K987" s="822"/>
      <c r="L987" s="825">
        <v>0</v>
      </c>
      <c r="M987" s="825">
        <v>0</v>
      </c>
      <c r="N987" s="822">
        <v>36</v>
      </c>
      <c r="O987" s="826">
        <v>36</v>
      </c>
      <c r="P987" s="825">
        <v>0</v>
      </c>
      <c r="Q987" s="827"/>
      <c r="R987" s="822">
        <v>31</v>
      </c>
      <c r="S987" s="827">
        <v>0.86111111111111116</v>
      </c>
      <c r="T987" s="826">
        <v>31</v>
      </c>
      <c r="U987" s="828">
        <v>0.86111111111111116</v>
      </c>
    </row>
    <row r="988" spans="1:21" ht="14.45" customHeight="1" x14ac:dyDescent="0.2">
      <c r="A988" s="821">
        <v>7</v>
      </c>
      <c r="B988" s="822" t="s">
        <v>2342</v>
      </c>
      <c r="C988" s="822" t="s">
        <v>2348</v>
      </c>
      <c r="D988" s="823" t="s">
        <v>3942</v>
      </c>
      <c r="E988" s="824" t="s">
        <v>2388</v>
      </c>
      <c r="F988" s="822" t="s">
        <v>2344</v>
      </c>
      <c r="G988" s="822" t="s">
        <v>2706</v>
      </c>
      <c r="H988" s="822" t="s">
        <v>329</v>
      </c>
      <c r="I988" s="822" t="s">
        <v>3673</v>
      </c>
      <c r="J988" s="822" t="s">
        <v>2708</v>
      </c>
      <c r="K988" s="822"/>
      <c r="L988" s="825">
        <v>0</v>
      </c>
      <c r="M988" s="825">
        <v>0</v>
      </c>
      <c r="N988" s="822">
        <v>1</v>
      </c>
      <c r="O988" s="826">
        <v>1</v>
      </c>
      <c r="P988" s="825">
        <v>0</v>
      </c>
      <c r="Q988" s="827"/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7</v>
      </c>
      <c r="B989" s="822" t="s">
        <v>2342</v>
      </c>
      <c r="C989" s="822" t="s">
        <v>2348</v>
      </c>
      <c r="D989" s="823" t="s">
        <v>3942</v>
      </c>
      <c r="E989" s="824" t="s">
        <v>2388</v>
      </c>
      <c r="F989" s="822" t="s">
        <v>2344</v>
      </c>
      <c r="G989" s="822" t="s">
        <v>2706</v>
      </c>
      <c r="H989" s="822" t="s">
        <v>329</v>
      </c>
      <c r="I989" s="822" t="s">
        <v>3674</v>
      </c>
      <c r="J989" s="822" t="s">
        <v>2708</v>
      </c>
      <c r="K989" s="822"/>
      <c r="L989" s="825">
        <v>0</v>
      </c>
      <c r="M989" s="825">
        <v>0</v>
      </c>
      <c r="N989" s="822">
        <v>2</v>
      </c>
      <c r="O989" s="826">
        <v>2</v>
      </c>
      <c r="P989" s="825">
        <v>0</v>
      </c>
      <c r="Q989" s="827"/>
      <c r="R989" s="822">
        <v>2</v>
      </c>
      <c r="S989" s="827">
        <v>1</v>
      </c>
      <c r="T989" s="826">
        <v>2</v>
      </c>
      <c r="U989" s="828">
        <v>1</v>
      </c>
    </row>
    <row r="990" spans="1:21" ht="14.45" customHeight="1" x14ac:dyDescent="0.2">
      <c r="A990" s="821">
        <v>7</v>
      </c>
      <c r="B990" s="822" t="s">
        <v>2342</v>
      </c>
      <c r="C990" s="822" t="s">
        <v>2348</v>
      </c>
      <c r="D990" s="823" t="s">
        <v>3942</v>
      </c>
      <c r="E990" s="824" t="s">
        <v>2392</v>
      </c>
      <c r="F990" s="822" t="s">
        <v>2343</v>
      </c>
      <c r="G990" s="822" t="s">
        <v>2872</v>
      </c>
      <c r="H990" s="822" t="s">
        <v>329</v>
      </c>
      <c r="I990" s="822" t="s">
        <v>2873</v>
      </c>
      <c r="J990" s="822" t="s">
        <v>950</v>
      </c>
      <c r="K990" s="822" t="s">
        <v>2874</v>
      </c>
      <c r="L990" s="825">
        <v>477.5</v>
      </c>
      <c r="M990" s="825">
        <v>1432.5</v>
      </c>
      <c r="N990" s="822">
        <v>3</v>
      </c>
      <c r="O990" s="826"/>
      <c r="P990" s="825"/>
      <c r="Q990" s="827">
        <v>0</v>
      </c>
      <c r="R990" s="822"/>
      <c r="S990" s="827">
        <v>0</v>
      </c>
      <c r="T990" s="826"/>
      <c r="U990" s="828"/>
    </row>
    <row r="991" spans="1:21" ht="14.45" customHeight="1" x14ac:dyDescent="0.2">
      <c r="A991" s="821">
        <v>7</v>
      </c>
      <c r="B991" s="822" t="s">
        <v>2342</v>
      </c>
      <c r="C991" s="822" t="s">
        <v>2348</v>
      </c>
      <c r="D991" s="823" t="s">
        <v>3942</v>
      </c>
      <c r="E991" s="824" t="s">
        <v>2397</v>
      </c>
      <c r="F991" s="822" t="s">
        <v>2343</v>
      </c>
      <c r="G991" s="822" t="s">
        <v>2769</v>
      </c>
      <c r="H991" s="822" t="s">
        <v>656</v>
      </c>
      <c r="I991" s="822" t="s">
        <v>3675</v>
      </c>
      <c r="J991" s="822" t="s">
        <v>3483</v>
      </c>
      <c r="K991" s="822" t="s">
        <v>2114</v>
      </c>
      <c r="L991" s="825">
        <v>168.41</v>
      </c>
      <c r="M991" s="825">
        <v>336.82</v>
      </c>
      <c r="N991" s="822">
        <v>2</v>
      </c>
      <c r="O991" s="826"/>
      <c r="P991" s="825">
        <v>336.82</v>
      </c>
      <c r="Q991" s="827">
        <v>1</v>
      </c>
      <c r="R991" s="822">
        <v>2</v>
      </c>
      <c r="S991" s="827">
        <v>1</v>
      </c>
      <c r="T991" s="826"/>
      <c r="U991" s="828"/>
    </row>
    <row r="992" spans="1:21" ht="14.45" customHeight="1" x14ac:dyDescent="0.2">
      <c r="A992" s="821">
        <v>7</v>
      </c>
      <c r="B992" s="822" t="s">
        <v>2342</v>
      </c>
      <c r="C992" s="822" t="s">
        <v>2348</v>
      </c>
      <c r="D992" s="823" t="s">
        <v>3942</v>
      </c>
      <c r="E992" s="824" t="s">
        <v>2397</v>
      </c>
      <c r="F992" s="822" t="s">
        <v>2343</v>
      </c>
      <c r="G992" s="822" t="s">
        <v>2769</v>
      </c>
      <c r="H992" s="822" t="s">
        <v>329</v>
      </c>
      <c r="I992" s="822" t="s">
        <v>3482</v>
      </c>
      <c r="J992" s="822" t="s">
        <v>3483</v>
      </c>
      <c r="K992" s="822" t="s">
        <v>2519</v>
      </c>
      <c r="L992" s="825">
        <v>235.78</v>
      </c>
      <c r="M992" s="825">
        <v>235.78</v>
      </c>
      <c r="N992" s="822">
        <v>1</v>
      </c>
      <c r="O992" s="826"/>
      <c r="P992" s="825">
        <v>235.78</v>
      </c>
      <c r="Q992" s="827">
        <v>1</v>
      </c>
      <c r="R992" s="822">
        <v>1</v>
      </c>
      <c r="S992" s="827">
        <v>1</v>
      </c>
      <c r="T992" s="826"/>
      <c r="U992" s="828"/>
    </row>
    <row r="993" spans="1:21" ht="14.45" customHeight="1" x14ac:dyDescent="0.2">
      <c r="A993" s="821">
        <v>7</v>
      </c>
      <c r="B993" s="822" t="s">
        <v>2342</v>
      </c>
      <c r="C993" s="822" t="s">
        <v>2348</v>
      </c>
      <c r="D993" s="823" t="s">
        <v>3942</v>
      </c>
      <c r="E993" s="824" t="s">
        <v>2397</v>
      </c>
      <c r="F993" s="822" t="s">
        <v>2343</v>
      </c>
      <c r="G993" s="822" t="s">
        <v>3412</v>
      </c>
      <c r="H993" s="822" t="s">
        <v>329</v>
      </c>
      <c r="I993" s="822" t="s">
        <v>3413</v>
      </c>
      <c r="J993" s="822" t="s">
        <v>3414</v>
      </c>
      <c r="K993" s="822" t="s">
        <v>2114</v>
      </c>
      <c r="L993" s="825">
        <v>78.33</v>
      </c>
      <c r="M993" s="825">
        <v>313.32</v>
      </c>
      <c r="N993" s="822">
        <v>4</v>
      </c>
      <c r="O993" s="826"/>
      <c r="P993" s="825">
        <v>156.66</v>
      </c>
      <c r="Q993" s="827">
        <v>0.5</v>
      </c>
      <c r="R993" s="822">
        <v>2</v>
      </c>
      <c r="S993" s="827">
        <v>0.5</v>
      </c>
      <c r="T993" s="826"/>
      <c r="U993" s="828"/>
    </row>
    <row r="994" spans="1:21" ht="14.45" customHeight="1" x14ac:dyDescent="0.2">
      <c r="A994" s="821">
        <v>7</v>
      </c>
      <c r="B994" s="822" t="s">
        <v>2342</v>
      </c>
      <c r="C994" s="822" t="s">
        <v>2348</v>
      </c>
      <c r="D994" s="823" t="s">
        <v>3942</v>
      </c>
      <c r="E994" s="824" t="s">
        <v>2397</v>
      </c>
      <c r="F994" s="822" t="s">
        <v>2343</v>
      </c>
      <c r="G994" s="822" t="s">
        <v>2910</v>
      </c>
      <c r="H994" s="822" t="s">
        <v>329</v>
      </c>
      <c r="I994" s="822" t="s">
        <v>2911</v>
      </c>
      <c r="J994" s="822" t="s">
        <v>2912</v>
      </c>
      <c r="K994" s="822" t="s">
        <v>2913</v>
      </c>
      <c r="L994" s="825">
        <v>91.78</v>
      </c>
      <c r="M994" s="825">
        <v>91.78</v>
      </c>
      <c r="N994" s="822">
        <v>1</v>
      </c>
      <c r="O994" s="826"/>
      <c r="P994" s="825"/>
      <c r="Q994" s="827">
        <v>0</v>
      </c>
      <c r="R994" s="822"/>
      <c r="S994" s="827">
        <v>0</v>
      </c>
      <c r="T994" s="826"/>
      <c r="U994" s="828"/>
    </row>
    <row r="995" spans="1:21" ht="14.45" customHeight="1" x14ac:dyDescent="0.2">
      <c r="A995" s="821">
        <v>7</v>
      </c>
      <c r="B995" s="822" t="s">
        <v>2342</v>
      </c>
      <c r="C995" s="822" t="s">
        <v>2348</v>
      </c>
      <c r="D995" s="823" t="s">
        <v>3942</v>
      </c>
      <c r="E995" s="824" t="s">
        <v>2397</v>
      </c>
      <c r="F995" s="822" t="s">
        <v>2343</v>
      </c>
      <c r="G995" s="822" t="s">
        <v>3676</v>
      </c>
      <c r="H995" s="822" t="s">
        <v>329</v>
      </c>
      <c r="I995" s="822" t="s">
        <v>3677</v>
      </c>
      <c r="J995" s="822" t="s">
        <v>3678</v>
      </c>
      <c r="K995" s="822" t="s">
        <v>2581</v>
      </c>
      <c r="L995" s="825">
        <v>163.54</v>
      </c>
      <c r="M995" s="825">
        <v>327.08</v>
      </c>
      <c r="N995" s="822">
        <v>2</v>
      </c>
      <c r="O995" s="826"/>
      <c r="P995" s="825">
        <v>163.54</v>
      </c>
      <c r="Q995" s="827">
        <v>0.5</v>
      </c>
      <c r="R995" s="822">
        <v>1</v>
      </c>
      <c r="S995" s="827">
        <v>0.5</v>
      </c>
      <c r="T995" s="826"/>
      <c r="U995" s="828"/>
    </row>
    <row r="996" spans="1:21" ht="14.45" customHeight="1" x14ac:dyDescent="0.2">
      <c r="A996" s="821">
        <v>7</v>
      </c>
      <c r="B996" s="822" t="s">
        <v>2342</v>
      </c>
      <c r="C996" s="822" t="s">
        <v>2348</v>
      </c>
      <c r="D996" s="823" t="s">
        <v>3942</v>
      </c>
      <c r="E996" s="824" t="s">
        <v>2397</v>
      </c>
      <c r="F996" s="822" t="s">
        <v>2343</v>
      </c>
      <c r="G996" s="822" t="s">
        <v>3249</v>
      </c>
      <c r="H996" s="822" t="s">
        <v>329</v>
      </c>
      <c r="I996" s="822" t="s">
        <v>3250</v>
      </c>
      <c r="J996" s="822" t="s">
        <v>3251</v>
      </c>
      <c r="K996" s="822" t="s">
        <v>3002</v>
      </c>
      <c r="L996" s="825">
        <v>174.59</v>
      </c>
      <c r="M996" s="825">
        <v>349.18</v>
      </c>
      <c r="N996" s="822">
        <v>2</v>
      </c>
      <c r="O996" s="826"/>
      <c r="P996" s="825">
        <v>349.18</v>
      </c>
      <c r="Q996" s="827">
        <v>1</v>
      </c>
      <c r="R996" s="822">
        <v>2</v>
      </c>
      <c r="S996" s="827">
        <v>1</v>
      </c>
      <c r="T996" s="826"/>
      <c r="U996" s="828"/>
    </row>
    <row r="997" spans="1:21" ht="14.45" customHeight="1" x14ac:dyDescent="0.2">
      <c r="A997" s="821">
        <v>7</v>
      </c>
      <c r="B997" s="822" t="s">
        <v>2342</v>
      </c>
      <c r="C997" s="822" t="s">
        <v>2348</v>
      </c>
      <c r="D997" s="823" t="s">
        <v>3942</v>
      </c>
      <c r="E997" s="824" t="s">
        <v>2397</v>
      </c>
      <c r="F997" s="822" t="s">
        <v>2343</v>
      </c>
      <c r="G997" s="822" t="s">
        <v>2572</v>
      </c>
      <c r="H997" s="822" t="s">
        <v>329</v>
      </c>
      <c r="I997" s="822" t="s">
        <v>2573</v>
      </c>
      <c r="J997" s="822" t="s">
        <v>697</v>
      </c>
      <c r="K997" s="822" t="s">
        <v>2574</v>
      </c>
      <c r="L997" s="825">
        <v>127.91</v>
      </c>
      <c r="M997" s="825">
        <v>511.64</v>
      </c>
      <c r="N997" s="822">
        <v>4</v>
      </c>
      <c r="O997" s="826"/>
      <c r="P997" s="825">
        <v>383.73</v>
      </c>
      <c r="Q997" s="827">
        <v>0.75000000000000011</v>
      </c>
      <c r="R997" s="822">
        <v>3</v>
      </c>
      <c r="S997" s="827">
        <v>0.75</v>
      </c>
      <c r="T997" s="826"/>
      <c r="U997" s="828"/>
    </row>
    <row r="998" spans="1:21" ht="14.45" customHeight="1" x14ac:dyDescent="0.2">
      <c r="A998" s="821">
        <v>7</v>
      </c>
      <c r="B998" s="822" t="s">
        <v>2342</v>
      </c>
      <c r="C998" s="822" t="s">
        <v>2348</v>
      </c>
      <c r="D998" s="823" t="s">
        <v>3942</v>
      </c>
      <c r="E998" s="824" t="s">
        <v>2397</v>
      </c>
      <c r="F998" s="822" t="s">
        <v>2343</v>
      </c>
      <c r="G998" s="822" t="s">
        <v>3679</v>
      </c>
      <c r="H998" s="822" t="s">
        <v>329</v>
      </c>
      <c r="I998" s="822" t="s">
        <v>3680</v>
      </c>
      <c r="J998" s="822" t="s">
        <v>3681</v>
      </c>
      <c r="K998" s="822" t="s">
        <v>3682</v>
      </c>
      <c r="L998" s="825">
        <v>308.69</v>
      </c>
      <c r="M998" s="825">
        <v>617.38</v>
      </c>
      <c r="N998" s="822">
        <v>2</v>
      </c>
      <c r="O998" s="826"/>
      <c r="P998" s="825">
        <v>308.69</v>
      </c>
      <c r="Q998" s="827">
        <v>0.5</v>
      </c>
      <c r="R998" s="822">
        <v>1</v>
      </c>
      <c r="S998" s="827">
        <v>0.5</v>
      </c>
      <c r="T998" s="826"/>
      <c r="U998" s="828"/>
    </row>
    <row r="999" spans="1:21" ht="14.45" customHeight="1" x14ac:dyDescent="0.2">
      <c r="A999" s="821">
        <v>7</v>
      </c>
      <c r="B999" s="822" t="s">
        <v>2342</v>
      </c>
      <c r="C999" s="822" t="s">
        <v>2348</v>
      </c>
      <c r="D999" s="823" t="s">
        <v>3942</v>
      </c>
      <c r="E999" s="824" t="s">
        <v>2397</v>
      </c>
      <c r="F999" s="822" t="s">
        <v>2343</v>
      </c>
      <c r="G999" s="822" t="s">
        <v>2579</v>
      </c>
      <c r="H999" s="822" t="s">
        <v>656</v>
      </c>
      <c r="I999" s="822" t="s">
        <v>2580</v>
      </c>
      <c r="J999" s="822" t="s">
        <v>659</v>
      </c>
      <c r="K999" s="822" t="s">
        <v>2581</v>
      </c>
      <c r="L999" s="825">
        <v>0</v>
      </c>
      <c r="M999" s="825">
        <v>0</v>
      </c>
      <c r="N999" s="822">
        <v>1</v>
      </c>
      <c r="O999" s="826"/>
      <c r="P999" s="825">
        <v>0</v>
      </c>
      <c r="Q999" s="827"/>
      <c r="R999" s="822">
        <v>1</v>
      </c>
      <c r="S999" s="827">
        <v>1</v>
      </c>
      <c r="T999" s="826"/>
      <c r="U999" s="828"/>
    </row>
    <row r="1000" spans="1:21" ht="14.45" customHeight="1" x14ac:dyDescent="0.2">
      <c r="A1000" s="821">
        <v>7</v>
      </c>
      <c r="B1000" s="822" t="s">
        <v>2342</v>
      </c>
      <c r="C1000" s="822" t="s">
        <v>2348</v>
      </c>
      <c r="D1000" s="823" t="s">
        <v>3942</v>
      </c>
      <c r="E1000" s="824" t="s">
        <v>2397</v>
      </c>
      <c r="F1000" s="822" t="s">
        <v>2343</v>
      </c>
      <c r="G1000" s="822" t="s">
        <v>2796</v>
      </c>
      <c r="H1000" s="822" t="s">
        <v>329</v>
      </c>
      <c r="I1000" s="822" t="s">
        <v>3683</v>
      </c>
      <c r="J1000" s="822" t="s">
        <v>1652</v>
      </c>
      <c r="K1000" s="822" t="s">
        <v>3684</v>
      </c>
      <c r="L1000" s="825">
        <v>33.44</v>
      </c>
      <c r="M1000" s="825">
        <v>33.44</v>
      </c>
      <c r="N1000" s="822">
        <v>1</v>
      </c>
      <c r="O1000" s="826"/>
      <c r="P1000" s="825">
        <v>33.44</v>
      </c>
      <c r="Q1000" s="827">
        <v>1</v>
      </c>
      <c r="R1000" s="822">
        <v>1</v>
      </c>
      <c r="S1000" s="827">
        <v>1</v>
      </c>
      <c r="T1000" s="826"/>
      <c r="U1000" s="828"/>
    </row>
    <row r="1001" spans="1:21" ht="14.45" customHeight="1" x14ac:dyDescent="0.2">
      <c r="A1001" s="821">
        <v>7</v>
      </c>
      <c r="B1001" s="822" t="s">
        <v>2342</v>
      </c>
      <c r="C1001" s="822" t="s">
        <v>2348</v>
      </c>
      <c r="D1001" s="823" t="s">
        <v>3942</v>
      </c>
      <c r="E1001" s="824" t="s">
        <v>2397</v>
      </c>
      <c r="F1001" s="822" t="s">
        <v>2343</v>
      </c>
      <c r="G1001" s="822" t="s">
        <v>2796</v>
      </c>
      <c r="H1001" s="822" t="s">
        <v>329</v>
      </c>
      <c r="I1001" s="822" t="s">
        <v>3228</v>
      </c>
      <c r="J1001" s="822" t="s">
        <v>800</v>
      </c>
      <c r="K1001" s="822" t="s">
        <v>801</v>
      </c>
      <c r="L1001" s="825">
        <v>59.56</v>
      </c>
      <c r="M1001" s="825">
        <v>59.56</v>
      </c>
      <c r="N1001" s="822">
        <v>1</v>
      </c>
      <c r="O1001" s="826"/>
      <c r="P1001" s="825"/>
      <c r="Q1001" s="827">
        <v>0</v>
      </c>
      <c r="R1001" s="822"/>
      <c r="S1001" s="827">
        <v>0</v>
      </c>
      <c r="T1001" s="826"/>
      <c r="U1001" s="828"/>
    </row>
    <row r="1002" spans="1:21" ht="14.45" customHeight="1" x14ac:dyDescent="0.2">
      <c r="A1002" s="821">
        <v>7</v>
      </c>
      <c r="B1002" s="822" t="s">
        <v>2342</v>
      </c>
      <c r="C1002" s="822" t="s">
        <v>2348</v>
      </c>
      <c r="D1002" s="823" t="s">
        <v>3942</v>
      </c>
      <c r="E1002" s="824" t="s">
        <v>2397</v>
      </c>
      <c r="F1002" s="822" t="s">
        <v>2343</v>
      </c>
      <c r="G1002" s="822" t="s">
        <v>2855</v>
      </c>
      <c r="H1002" s="822" t="s">
        <v>656</v>
      </c>
      <c r="I1002" s="822" t="s">
        <v>2856</v>
      </c>
      <c r="J1002" s="822" t="s">
        <v>2857</v>
      </c>
      <c r="K1002" s="822" t="s">
        <v>2858</v>
      </c>
      <c r="L1002" s="825">
        <v>44.86</v>
      </c>
      <c r="M1002" s="825">
        <v>179.44</v>
      </c>
      <c r="N1002" s="822">
        <v>4</v>
      </c>
      <c r="O1002" s="826"/>
      <c r="P1002" s="825">
        <v>134.57999999999998</v>
      </c>
      <c r="Q1002" s="827">
        <v>0.74999999999999989</v>
      </c>
      <c r="R1002" s="822">
        <v>3</v>
      </c>
      <c r="S1002" s="827">
        <v>0.75</v>
      </c>
      <c r="T1002" s="826"/>
      <c r="U1002" s="828"/>
    </row>
    <row r="1003" spans="1:21" ht="14.45" customHeight="1" x14ac:dyDescent="0.2">
      <c r="A1003" s="821">
        <v>7</v>
      </c>
      <c r="B1003" s="822" t="s">
        <v>2342</v>
      </c>
      <c r="C1003" s="822" t="s">
        <v>2348</v>
      </c>
      <c r="D1003" s="823" t="s">
        <v>3942</v>
      </c>
      <c r="E1003" s="824" t="s">
        <v>2397</v>
      </c>
      <c r="F1003" s="822" t="s">
        <v>2343</v>
      </c>
      <c r="G1003" s="822" t="s">
        <v>3685</v>
      </c>
      <c r="H1003" s="822" t="s">
        <v>329</v>
      </c>
      <c r="I1003" s="822" t="s">
        <v>3686</v>
      </c>
      <c r="J1003" s="822" t="s">
        <v>3687</v>
      </c>
      <c r="K1003" s="822" t="s">
        <v>3688</v>
      </c>
      <c r="L1003" s="825">
        <v>25.12</v>
      </c>
      <c r="M1003" s="825">
        <v>25.12</v>
      </c>
      <c r="N1003" s="822">
        <v>1</v>
      </c>
      <c r="O1003" s="826"/>
      <c r="P1003" s="825"/>
      <c r="Q1003" s="827">
        <v>0</v>
      </c>
      <c r="R1003" s="822"/>
      <c r="S1003" s="827">
        <v>0</v>
      </c>
      <c r="T1003" s="826"/>
      <c r="U1003" s="828"/>
    </row>
    <row r="1004" spans="1:21" ht="14.45" customHeight="1" x14ac:dyDescent="0.2">
      <c r="A1004" s="821">
        <v>7</v>
      </c>
      <c r="B1004" s="822" t="s">
        <v>2342</v>
      </c>
      <c r="C1004" s="822" t="s">
        <v>2348</v>
      </c>
      <c r="D1004" s="823" t="s">
        <v>3942</v>
      </c>
      <c r="E1004" s="824" t="s">
        <v>2397</v>
      </c>
      <c r="F1004" s="822" t="s">
        <v>2343</v>
      </c>
      <c r="G1004" s="822" t="s">
        <v>3689</v>
      </c>
      <c r="H1004" s="822" t="s">
        <v>329</v>
      </c>
      <c r="I1004" s="822" t="s">
        <v>3690</v>
      </c>
      <c r="J1004" s="822" t="s">
        <v>3691</v>
      </c>
      <c r="K1004" s="822" t="s">
        <v>3692</v>
      </c>
      <c r="L1004" s="825">
        <v>1015.28</v>
      </c>
      <c r="M1004" s="825">
        <v>1015.28</v>
      </c>
      <c r="N1004" s="822">
        <v>1</v>
      </c>
      <c r="O1004" s="826"/>
      <c r="P1004" s="825">
        <v>1015.28</v>
      </c>
      <c r="Q1004" s="827">
        <v>1</v>
      </c>
      <c r="R1004" s="822">
        <v>1</v>
      </c>
      <c r="S1004" s="827">
        <v>1</v>
      </c>
      <c r="T1004" s="826"/>
      <c r="U1004" s="828"/>
    </row>
    <row r="1005" spans="1:21" ht="14.45" customHeight="1" x14ac:dyDescent="0.2">
      <c r="A1005" s="821">
        <v>7</v>
      </c>
      <c r="B1005" s="822" t="s">
        <v>2342</v>
      </c>
      <c r="C1005" s="822" t="s">
        <v>2348</v>
      </c>
      <c r="D1005" s="823" t="s">
        <v>3942</v>
      </c>
      <c r="E1005" s="824" t="s">
        <v>2397</v>
      </c>
      <c r="F1005" s="822" t="s">
        <v>2343</v>
      </c>
      <c r="G1005" s="822" t="s">
        <v>3689</v>
      </c>
      <c r="H1005" s="822" t="s">
        <v>329</v>
      </c>
      <c r="I1005" s="822" t="s">
        <v>3693</v>
      </c>
      <c r="J1005" s="822" t="s">
        <v>3691</v>
      </c>
      <c r="K1005" s="822" t="s">
        <v>3694</v>
      </c>
      <c r="L1005" s="825">
        <v>290.08</v>
      </c>
      <c r="M1005" s="825">
        <v>580.16</v>
      </c>
      <c r="N1005" s="822">
        <v>2</v>
      </c>
      <c r="O1005" s="826"/>
      <c r="P1005" s="825">
        <v>290.08</v>
      </c>
      <c r="Q1005" s="827">
        <v>0.5</v>
      </c>
      <c r="R1005" s="822">
        <v>1</v>
      </c>
      <c r="S1005" s="827">
        <v>0.5</v>
      </c>
      <c r="T1005" s="826"/>
      <c r="U1005" s="828"/>
    </row>
    <row r="1006" spans="1:21" ht="14.45" customHeight="1" x14ac:dyDescent="0.2">
      <c r="A1006" s="821">
        <v>7</v>
      </c>
      <c r="B1006" s="822" t="s">
        <v>2342</v>
      </c>
      <c r="C1006" s="822" t="s">
        <v>2348</v>
      </c>
      <c r="D1006" s="823" t="s">
        <v>3942</v>
      </c>
      <c r="E1006" s="824" t="s">
        <v>2397</v>
      </c>
      <c r="F1006" s="822" t="s">
        <v>2343</v>
      </c>
      <c r="G1006" s="822" t="s">
        <v>2745</v>
      </c>
      <c r="H1006" s="822" t="s">
        <v>329</v>
      </c>
      <c r="I1006" s="822" t="s">
        <v>2746</v>
      </c>
      <c r="J1006" s="822" t="s">
        <v>2747</v>
      </c>
      <c r="K1006" s="822" t="s">
        <v>2748</v>
      </c>
      <c r="L1006" s="825">
        <v>225.06</v>
      </c>
      <c r="M1006" s="825">
        <v>450.12</v>
      </c>
      <c r="N1006" s="822">
        <v>2</v>
      </c>
      <c r="O1006" s="826"/>
      <c r="P1006" s="825">
        <v>450.12</v>
      </c>
      <c r="Q1006" s="827">
        <v>1</v>
      </c>
      <c r="R1006" s="822">
        <v>2</v>
      </c>
      <c r="S1006" s="827">
        <v>1</v>
      </c>
      <c r="T1006" s="826"/>
      <c r="U1006" s="828"/>
    </row>
    <row r="1007" spans="1:21" ht="14.45" customHeight="1" x14ac:dyDescent="0.2">
      <c r="A1007" s="821">
        <v>7</v>
      </c>
      <c r="B1007" s="822" t="s">
        <v>2342</v>
      </c>
      <c r="C1007" s="822" t="s">
        <v>2348</v>
      </c>
      <c r="D1007" s="823" t="s">
        <v>3942</v>
      </c>
      <c r="E1007" s="824" t="s">
        <v>2403</v>
      </c>
      <c r="F1007" s="822" t="s">
        <v>2343</v>
      </c>
      <c r="G1007" s="822" t="s">
        <v>3695</v>
      </c>
      <c r="H1007" s="822" t="s">
        <v>329</v>
      </c>
      <c r="I1007" s="822" t="s">
        <v>3696</v>
      </c>
      <c r="J1007" s="822" t="s">
        <v>1323</v>
      </c>
      <c r="K1007" s="822" t="s">
        <v>3697</v>
      </c>
      <c r="L1007" s="825">
        <v>228.19</v>
      </c>
      <c r="M1007" s="825">
        <v>456.38</v>
      </c>
      <c r="N1007" s="822">
        <v>2</v>
      </c>
      <c r="O1007" s="826"/>
      <c r="P1007" s="825">
        <v>456.38</v>
      </c>
      <c r="Q1007" s="827">
        <v>1</v>
      </c>
      <c r="R1007" s="822">
        <v>2</v>
      </c>
      <c r="S1007" s="827">
        <v>1</v>
      </c>
      <c r="T1007" s="826"/>
      <c r="U1007" s="828"/>
    </row>
    <row r="1008" spans="1:21" ht="14.45" customHeight="1" x14ac:dyDescent="0.2">
      <c r="A1008" s="821">
        <v>7</v>
      </c>
      <c r="B1008" s="822" t="s">
        <v>2342</v>
      </c>
      <c r="C1008" s="822" t="s">
        <v>2348</v>
      </c>
      <c r="D1008" s="823" t="s">
        <v>3942</v>
      </c>
      <c r="E1008" s="824" t="s">
        <v>2404</v>
      </c>
      <c r="F1008" s="822" t="s">
        <v>2343</v>
      </c>
      <c r="G1008" s="822" t="s">
        <v>2939</v>
      </c>
      <c r="H1008" s="822" t="s">
        <v>656</v>
      </c>
      <c r="I1008" s="822" t="s">
        <v>3698</v>
      </c>
      <c r="J1008" s="822" t="s">
        <v>968</v>
      </c>
      <c r="K1008" s="822" t="s">
        <v>3699</v>
      </c>
      <c r="L1008" s="825">
        <v>105.23</v>
      </c>
      <c r="M1008" s="825">
        <v>105.23</v>
      </c>
      <c r="N1008" s="822">
        <v>1</v>
      </c>
      <c r="O1008" s="826"/>
      <c r="P1008" s="825">
        <v>105.23</v>
      </c>
      <c r="Q1008" s="827">
        <v>1</v>
      </c>
      <c r="R1008" s="822">
        <v>1</v>
      </c>
      <c r="S1008" s="827">
        <v>1</v>
      </c>
      <c r="T1008" s="826"/>
      <c r="U1008" s="828"/>
    </row>
    <row r="1009" spans="1:21" ht="14.45" customHeight="1" x14ac:dyDescent="0.2">
      <c r="A1009" s="821">
        <v>7</v>
      </c>
      <c r="B1009" s="822" t="s">
        <v>2342</v>
      </c>
      <c r="C1009" s="822" t="s">
        <v>2348</v>
      </c>
      <c r="D1009" s="823" t="s">
        <v>3942</v>
      </c>
      <c r="E1009" s="824" t="s">
        <v>2404</v>
      </c>
      <c r="F1009" s="822" t="s">
        <v>2343</v>
      </c>
      <c r="G1009" s="822" t="s">
        <v>2939</v>
      </c>
      <c r="H1009" s="822" t="s">
        <v>656</v>
      </c>
      <c r="I1009" s="822" t="s">
        <v>2057</v>
      </c>
      <c r="J1009" s="822" t="s">
        <v>968</v>
      </c>
      <c r="K1009" s="822" t="s">
        <v>2058</v>
      </c>
      <c r="L1009" s="825">
        <v>49.08</v>
      </c>
      <c r="M1009" s="825">
        <v>49.08</v>
      </c>
      <c r="N1009" s="822">
        <v>1</v>
      </c>
      <c r="O1009" s="826"/>
      <c r="P1009" s="825"/>
      <c r="Q1009" s="827">
        <v>0</v>
      </c>
      <c r="R1009" s="822"/>
      <c r="S1009" s="827">
        <v>0</v>
      </c>
      <c r="T1009" s="826"/>
      <c r="U1009" s="828"/>
    </row>
    <row r="1010" spans="1:21" ht="14.45" customHeight="1" x14ac:dyDescent="0.2">
      <c r="A1010" s="821">
        <v>7</v>
      </c>
      <c r="B1010" s="822" t="s">
        <v>2342</v>
      </c>
      <c r="C1010" s="822" t="s">
        <v>2348</v>
      </c>
      <c r="D1010" s="823" t="s">
        <v>3942</v>
      </c>
      <c r="E1010" s="824" t="s">
        <v>2404</v>
      </c>
      <c r="F1010" s="822" t="s">
        <v>2343</v>
      </c>
      <c r="G1010" s="822" t="s">
        <v>2939</v>
      </c>
      <c r="H1010" s="822" t="s">
        <v>656</v>
      </c>
      <c r="I1010" s="822" t="s">
        <v>3700</v>
      </c>
      <c r="J1010" s="822" t="s">
        <v>968</v>
      </c>
      <c r="K1010" s="822" t="s">
        <v>3701</v>
      </c>
      <c r="L1010" s="825">
        <v>126.27</v>
      </c>
      <c r="M1010" s="825">
        <v>126.27</v>
      </c>
      <c r="N1010" s="822">
        <v>1</v>
      </c>
      <c r="O1010" s="826"/>
      <c r="P1010" s="825">
        <v>126.27</v>
      </c>
      <c r="Q1010" s="827">
        <v>1</v>
      </c>
      <c r="R1010" s="822">
        <v>1</v>
      </c>
      <c r="S1010" s="827">
        <v>1</v>
      </c>
      <c r="T1010" s="826"/>
      <c r="U1010" s="828"/>
    </row>
    <row r="1011" spans="1:21" ht="14.45" customHeight="1" x14ac:dyDescent="0.2">
      <c r="A1011" s="821">
        <v>7</v>
      </c>
      <c r="B1011" s="822" t="s">
        <v>2342</v>
      </c>
      <c r="C1011" s="822" t="s">
        <v>2348</v>
      </c>
      <c r="D1011" s="823" t="s">
        <v>3942</v>
      </c>
      <c r="E1011" s="824" t="s">
        <v>2404</v>
      </c>
      <c r="F1011" s="822" t="s">
        <v>2343</v>
      </c>
      <c r="G1011" s="822" t="s">
        <v>3702</v>
      </c>
      <c r="H1011" s="822" t="s">
        <v>329</v>
      </c>
      <c r="I1011" s="822" t="s">
        <v>3703</v>
      </c>
      <c r="J1011" s="822" t="s">
        <v>3704</v>
      </c>
      <c r="K1011" s="822" t="s">
        <v>3705</v>
      </c>
      <c r="L1011" s="825">
        <v>0</v>
      </c>
      <c r="M1011" s="825">
        <v>0</v>
      </c>
      <c r="N1011" s="822">
        <v>1</v>
      </c>
      <c r="O1011" s="826"/>
      <c r="P1011" s="825">
        <v>0</v>
      </c>
      <c r="Q1011" s="827"/>
      <c r="R1011" s="822">
        <v>1</v>
      </c>
      <c r="S1011" s="827">
        <v>1</v>
      </c>
      <c r="T1011" s="826"/>
      <c r="U1011" s="828"/>
    </row>
    <row r="1012" spans="1:21" ht="14.45" customHeight="1" x14ac:dyDescent="0.2">
      <c r="A1012" s="821">
        <v>7</v>
      </c>
      <c r="B1012" s="822" t="s">
        <v>2342</v>
      </c>
      <c r="C1012" s="822" t="s">
        <v>2348</v>
      </c>
      <c r="D1012" s="823" t="s">
        <v>3942</v>
      </c>
      <c r="E1012" s="824" t="s">
        <v>2414</v>
      </c>
      <c r="F1012" s="822" t="s">
        <v>2343</v>
      </c>
      <c r="G1012" s="822" t="s">
        <v>2931</v>
      </c>
      <c r="H1012" s="822" t="s">
        <v>329</v>
      </c>
      <c r="I1012" s="822" t="s">
        <v>2932</v>
      </c>
      <c r="J1012" s="822" t="s">
        <v>2933</v>
      </c>
      <c r="K1012" s="822" t="s">
        <v>2934</v>
      </c>
      <c r="L1012" s="825">
        <v>23.49</v>
      </c>
      <c r="M1012" s="825">
        <v>23.49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7</v>
      </c>
      <c r="B1013" s="822" t="s">
        <v>2342</v>
      </c>
      <c r="C1013" s="822" t="s">
        <v>2348</v>
      </c>
      <c r="D1013" s="823" t="s">
        <v>3942</v>
      </c>
      <c r="E1013" s="824" t="s">
        <v>2414</v>
      </c>
      <c r="F1013" s="822" t="s">
        <v>2343</v>
      </c>
      <c r="G1013" s="822" t="s">
        <v>2931</v>
      </c>
      <c r="H1013" s="822" t="s">
        <v>329</v>
      </c>
      <c r="I1013" s="822" t="s">
        <v>2935</v>
      </c>
      <c r="J1013" s="822" t="s">
        <v>2933</v>
      </c>
      <c r="K1013" s="822" t="s">
        <v>1324</v>
      </c>
      <c r="L1013" s="825">
        <v>70.48</v>
      </c>
      <c r="M1013" s="825">
        <v>2396.3200000000002</v>
      </c>
      <c r="N1013" s="822">
        <v>34</v>
      </c>
      <c r="O1013" s="826">
        <v>13</v>
      </c>
      <c r="P1013" s="825">
        <v>845.76</v>
      </c>
      <c r="Q1013" s="827">
        <v>0.3529411764705882</v>
      </c>
      <c r="R1013" s="822">
        <v>12</v>
      </c>
      <c r="S1013" s="827">
        <v>0.35294117647058826</v>
      </c>
      <c r="T1013" s="826">
        <v>5.5</v>
      </c>
      <c r="U1013" s="828">
        <v>0.42307692307692307</v>
      </c>
    </row>
    <row r="1014" spans="1:21" ht="14.45" customHeight="1" x14ac:dyDescent="0.2">
      <c r="A1014" s="821">
        <v>7</v>
      </c>
      <c r="B1014" s="822" t="s">
        <v>2342</v>
      </c>
      <c r="C1014" s="822" t="s">
        <v>2348</v>
      </c>
      <c r="D1014" s="823" t="s">
        <v>3942</v>
      </c>
      <c r="E1014" s="824" t="s">
        <v>2414</v>
      </c>
      <c r="F1014" s="822" t="s">
        <v>2343</v>
      </c>
      <c r="G1014" s="822" t="s">
        <v>2931</v>
      </c>
      <c r="H1014" s="822" t="s">
        <v>329</v>
      </c>
      <c r="I1014" s="822" t="s">
        <v>3259</v>
      </c>
      <c r="J1014" s="822" t="s">
        <v>2933</v>
      </c>
      <c r="K1014" s="822" t="s">
        <v>1324</v>
      </c>
      <c r="L1014" s="825">
        <v>70.48</v>
      </c>
      <c r="M1014" s="825">
        <v>70.48</v>
      </c>
      <c r="N1014" s="822">
        <v>1</v>
      </c>
      <c r="O1014" s="826">
        <v>1</v>
      </c>
      <c r="P1014" s="825">
        <v>70.48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7</v>
      </c>
      <c r="B1015" s="822" t="s">
        <v>2342</v>
      </c>
      <c r="C1015" s="822" t="s">
        <v>2348</v>
      </c>
      <c r="D1015" s="823" t="s">
        <v>3942</v>
      </c>
      <c r="E1015" s="824" t="s">
        <v>2414</v>
      </c>
      <c r="F1015" s="822" t="s">
        <v>2343</v>
      </c>
      <c r="G1015" s="822" t="s">
        <v>2756</v>
      </c>
      <c r="H1015" s="822" t="s">
        <v>656</v>
      </c>
      <c r="I1015" s="822" t="s">
        <v>2757</v>
      </c>
      <c r="J1015" s="822" t="s">
        <v>2236</v>
      </c>
      <c r="K1015" s="822" t="s">
        <v>2758</v>
      </c>
      <c r="L1015" s="825">
        <v>46.81</v>
      </c>
      <c r="M1015" s="825">
        <v>140.43</v>
      </c>
      <c r="N1015" s="822">
        <v>3</v>
      </c>
      <c r="O1015" s="826">
        <v>1</v>
      </c>
      <c r="P1015" s="825">
        <v>140.43</v>
      </c>
      <c r="Q1015" s="827">
        <v>1</v>
      </c>
      <c r="R1015" s="822">
        <v>3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7</v>
      </c>
      <c r="B1016" s="822" t="s">
        <v>2342</v>
      </c>
      <c r="C1016" s="822" t="s">
        <v>2348</v>
      </c>
      <c r="D1016" s="823" t="s">
        <v>3942</v>
      </c>
      <c r="E1016" s="824" t="s">
        <v>2414</v>
      </c>
      <c r="F1016" s="822" t="s">
        <v>2343</v>
      </c>
      <c r="G1016" s="822" t="s">
        <v>3260</v>
      </c>
      <c r="H1016" s="822" t="s">
        <v>329</v>
      </c>
      <c r="I1016" s="822" t="s">
        <v>3261</v>
      </c>
      <c r="J1016" s="822" t="s">
        <v>3262</v>
      </c>
      <c r="K1016" s="822" t="s">
        <v>3263</v>
      </c>
      <c r="L1016" s="825">
        <v>55.77</v>
      </c>
      <c r="M1016" s="825">
        <v>390.39</v>
      </c>
      <c r="N1016" s="822">
        <v>7</v>
      </c>
      <c r="O1016" s="826">
        <v>2</v>
      </c>
      <c r="P1016" s="825">
        <v>167.31</v>
      </c>
      <c r="Q1016" s="827">
        <v>0.4285714285714286</v>
      </c>
      <c r="R1016" s="822">
        <v>3</v>
      </c>
      <c r="S1016" s="827">
        <v>0.42857142857142855</v>
      </c>
      <c r="T1016" s="826">
        <v>1</v>
      </c>
      <c r="U1016" s="828">
        <v>0.5</v>
      </c>
    </row>
    <row r="1017" spans="1:21" ht="14.45" customHeight="1" x14ac:dyDescent="0.2">
      <c r="A1017" s="821">
        <v>7</v>
      </c>
      <c r="B1017" s="822" t="s">
        <v>2342</v>
      </c>
      <c r="C1017" s="822" t="s">
        <v>2348</v>
      </c>
      <c r="D1017" s="823" t="s">
        <v>3942</v>
      </c>
      <c r="E1017" s="824" t="s">
        <v>2414</v>
      </c>
      <c r="F1017" s="822" t="s">
        <v>2343</v>
      </c>
      <c r="G1017" s="822" t="s">
        <v>3260</v>
      </c>
      <c r="H1017" s="822" t="s">
        <v>329</v>
      </c>
      <c r="I1017" s="822" t="s">
        <v>3264</v>
      </c>
      <c r="J1017" s="822" t="s">
        <v>3265</v>
      </c>
      <c r="K1017" s="822" t="s">
        <v>3263</v>
      </c>
      <c r="L1017" s="825">
        <v>55.77</v>
      </c>
      <c r="M1017" s="825">
        <v>446.16</v>
      </c>
      <c r="N1017" s="822">
        <v>8</v>
      </c>
      <c r="O1017" s="826">
        <v>2</v>
      </c>
      <c r="P1017" s="825">
        <v>334.62</v>
      </c>
      <c r="Q1017" s="827">
        <v>0.75</v>
      </c>
      <c r="R1017" s="822">
        <v>6</v>
      </c>
      <c r="S1017" s="827">
        <v>0.75</v>
      </c>
      <c r="T1017" s="826">
        <v>1.5</v>
      </c>
      <c r="U1017" s="828">
        <v>0.75</v>
      </c>
    </row>
    <row r="1018" spans="1:21" ht="14.45" customHeight="1" x14ac:dyDescent="0.2">
      <c r="A1018" s="821">
        <v>7</v>
      </c>
      <c r="B1018" s="822" t="s">
        <v>2342</v>
      </c>
      <c r="C1018" s="822" t="s">
        <v>2348</v>
      </c>
      <c r="D1018" s="823" t="s">
        <v>3942</v>
      </c>
      <c r="E1018" s="824" t="s">
        <v>2414</v>
      </c>
      <c r="F1018" s="822" t="s">
        <v>2343</v>
      </c>
      <c r="G1018" s="822" t="s">
        <v>3018</v>
      </c>
      <c r="H1018" s="822" t="s">
        <v>329</v>
      </c>
      <c r="I1018" s="822" t="s">
        <v>3706</v>
      </c>
      <c r="J1018" s="822" t="s">
        <v>3020</v>
      </c>
      <c r="K1018" s="822" t="s">
        <v>3707</v>
      </c>
      <c r="L1018" s="825">
        <v>29.39</v>
      </c>
      <c r="M1018" s="825">
        <v>29.39</v>
      </c>
      <c r="N1018" s="822">
        <v>1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7</v>
      </c>
      <c r="B1019" s="822" t="s">
        <v>2342</v>
      </c>
      <c r="C1019" s="822" t="s">
        <v>2348</v>
      </c>
      <c r="D1019" s="823" t="s">
        <v>3942</v>
      </c>
      <c r="E1019" s="824" t="s">
        <v>2414</v>
      </c>
      <c r="F1019" s="822" t="s">
        <v>2343</v>
      </c>
      <c r="G1019" s="822" t="s">
        <v>3268</v>
      </c>
      <c r="H1019" s="822" t="s">
        <v>329</v>
      </c>
      <c r="I1019" s="822" t="s">
        <v>3269</v>
      </c>
      <c r="J1019" s="822" t="s">
        <v>3270</v>
      </c>
      <c r="K1019" s="822" t="s">
        <v>3271</v>
      </c>
      <c r="L1019" s="825">
        <v>0</v>
      </c>
      <c r="M1019" s="825">
        <v>0</v>
      </c>
      <c r="N1019" s="822">
        <v>1</v>
      </c>
      <c r="O1019" s="826">
        <v>0.5</v>
      </c>
      <c r="P1019" s="825">
        <v>0</v>
      </c>
      <c r="Q1019" s="827"/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7</v>
      </c>
      <c r="B1020" s="822" t="s">
        <v>2342</v>
      </c>
      <c r="C1020" s="822" t="s">
        <v>2348</v>
      </c>
      <c r="D1020" s="823" t="s">
        <v>3942</v>
      </c>
      <c r="E1020" s="824" t="s">
        <v>2414</v>
      </c>
      <c r="F1020" s="822" t="s">
        <v>2343</v>
      </c>
      <c r="G1020" s="822" t="s">
        <v>2438</v>
      </c>
      <c r="H1020" s="822" t="s">
        <v>656</v>
      </c>
      <c r="I1020" s="822" t="s">
        <v>2439</v>
      </c>
      <c r="J1020" s="822" t="s">
        <v>2440</v>
      </c>
      <c r="K1020" s="822" t="s">
        <v>2441</v>
      </c>
      <c r="L1020" s="825">
        <v>505.86</v>
      </c>
      <c r="M1020" s="825">
        <v>6070.32</v>
      </c>
      <c r="N1020" s="822">
        <v>12</v>
      </c>
      <c r="O1020" s="826">
        <v>2</v>
      </c>
      <c r="P1020" s="825">
        <v>6070.32</v>
      </c>
      <c r="Q1020" s="827">
        <v>1</v>
      </c>
      <c r="R1020" s="822">
        <v>12</v>
      </c>
      <c r="S1020" s="827">
        <v>1</v>
      </c>
      <c r="T1020" s="826">
        <v>2</v>
      </c>
      <c r="U1020" s="828">
        <v>1</v>
      </c>
    </row>
    <row r="1021" spans="1:21" ht="14.45" customHeight="1" x14ac:dyDescent="0.2">
      <c r="A1021" s="821">
        <v>7</v>
      </c>
      <c r="B1021" s="822" t="s">
        <v>2342</v>
      </c>
      <c r="C1021" s="822" t="s">
        <v>2348</v>
      </c>
      <c r="D1021" s="823" t="s">
        <v>3942</v>
      </c>
      <c r="E1021" s="824" t="s">
        <v>2414</v>
      </c>
      <c r="F1021" s="822" t="s">
        <v>2343</v>
      </c>
      <c r="G1021" s="822" t="s">
        <v>2438</v>
      </c>
      <c r="H1021" s="822" t="s">
        <v>656</v>
      </c>
      <c r="I1021" s="822" t="s">
        <v>2683</v>
      </c>
      <c r="J1021" s="822" t="s">
        <v>2440</v>
      </c>
      <c r="K1021" s="822" t="s">
        <v>2684</v>
      </c>
      <c r="L1021" s="825">
        <v>1011.73</v>
      </c>
      <c r="M1021" s="825">
        <v>30351.9</v>
      </c>
      <c r="N1021" s="822">
        <v>30</v>
      </c>
      <c r="O1021" s="826">
        <v>7</v>
      </c>
      <c r="P1021" s="825">
        <v>25293.25</v>
      </c>
      <c r="Q1021" s="827">
        <v>0.83333333333333326</v>
      </c>
      <c r="R1021" s="822">
        <v>25</v>
      </c>
      <c r="S1021" s="827">
        <v>0.83333333333333337</v>
      </c>
      <c r="T1021" s="826">
        <v>6</v>
      </c>
      <c r="U1021" s="828">
        <v>0.8571428571428571</v>
      </c>
    </row>
    <row r="1022" spans="1:21" ht="14.45" customHeight="1" x14ac:dyDescent="0.2">
      <c r="A1022" s="821">
        <v>7</v>
      </c>
      <c r="B1022" s="822" t="s">
        <v>2342</v>
      </c>
      <c r="C1022" s="822" t="s">
        <v>2348</v>
      </c>
      <c r="D1022" s="823" t="s">
        <v>3942</v>
      </c>
      <c r="E1022" s="824" t="s">
        <v>2414</v>
      </c>
      <c r="F1022" s="822" t="s">
        <v>2343</v>
      </c>
      <c r="G1022" s="822" t="s">
        <v>2715</v>
      </c>
      <c r="H1022" s="822" t="s">
        <v>656</v>
      </c>
      <c r="I1022" s="822" t="s">
        <v>2279</v>
      </c>
      <c r="J1022" s="822" t="s">
        <v>1492</v>
      </c>
      <c r="K1022" s="822" t="s">
        <v>803</v>
      </c>
      <c r="L1022" s="825">
        <v>58.77</v>
      </c>
      <c r="M1022" s="825">
        <v>176.31</v>
      </c>
      <c r="N1022" s="822">
        <v>3</v>
      </c>
      <c r="O1022" s="826">
        <v>0.5</v>
      </c>
      <c r="P1022" s="825">
        <v>176.31</v>
      </c>
      <c r="Q1022" s="827">
        <v>1</v>
      </c>
      <c r="R1022" s="822">
        <v>3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7</v>
      </c>
      <c r="B1023" s="822" t="s">
        <v>2342</v>
      </c>
      <c r="C1023" s="822" t="s">
        <v>2348</v>
      </c>
      <c r="D1023" s="823" t="s">
        <v>3942</v>
      </c>
      <c r="E1023" s="824" t="s">
        <v>2414</v>
      </c>
      <c r="F1023" s="822" t="s">
        <v>2343</v>
      </c>
      <c r="G1023" s="822" t="s">
        <v>2595</v>
      </c>
      <c r="H1023" s="822" t="s">
        <v>329</v>
      </c>
      <c r="I1023" s="822" t="s">
        <v>3273</v>
      </c>
      <c r="J1023" s="822" t="s">
        <v>857</v>
      </c>
      <c r="K1023" s="822" t="s">
        <v>803</v>
      </c>
      <c r="L1023" s="825">
        <v>65.989999999999995</v>
      </c>
      <c r="M1023" s="825">
        <v>593.90999999999985</v>
      </c>
      <c r="N1023" s="822">
        <v>9</v>
      </c>
      <c r="O1023" s="826">
        <v>1.5</v>
      </c>
      <c r="P1023" s="825">
        <v>395.93999999999994</v>
      </c>
      <c r="Q1023" s="827">
        <v>0.66666666666666674</v>
      </c>
      <c r="R1023" s="822">
        <v>6</v>
      </c>
      <c r="S1023" s="827">
        <v>0.66666666666666663</v>
      </c>
      <c r="T1023" s="826">
        <v>1</v>
      </c>
      <c r="U1023" s="828">
        <v>0.66666666666666663</v>
      </c>
    </row>
    <row r="1024" spans="1:21" ht="14.45" customHeight="1" x14ac:dyDescent="0.2">
      <c r="A1024" s="821">
        <v>7</v>
      </c>
      <c r="B1024" s="822" t="s">
        <v>2342</v>
      </c>
      <c r="C1024" s="822" t="s">
        <v>2348</v>
      </c>
      <c r="D1024" s="823" t="s">
        <v>3942</v>
      </c>
      <c r="E1024" s="824" t="s">
        <v>2414</v>
      </c>
      <c r="F1024" s="822" t="s">
        <v>2343</v>
      </c>
      <c r="G1024" s="822" t="s">
        <v>3073</v>
      </c>
      <c r="H1024" s="822" t="s">
        <v>329</v>
      </c>
      <c r="I1024" s="822" t="s">
        <v>3708</v>
      </c>
      <c r="J1024" s="822" t="s">
        <v>3485</v>
      </c>
      <c r="K1024" s="822" t="s">
        <v>3709</v>
      </c>
      <c r="L1024" s="825">
        <v>23.51</v>
      </c>
      <c r="M1024" s="825">
        <v>23.51</v>
      </c>
      <c r="N1024" s="822">
        <v>1</v>
      </c>
      <c r="O1024" s="826">
        <v>1</v>
      </c>
      <c r="P1024" s="825">
        <v>23.51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7</v>
      </c>
      <c r="B1025" s="822" t="s">
        <v>2342</v>
      </c>
      <c r="C1025" s="822" t="s">
        <v>2348</v>
      </c>
      <c r="D1025" s="823" t="s">
        <v>3942</v>
      </c>
      <c r="E1025" s="824" t="s">
        <v>2414</v>
      </c>
      <c r="F1025" s="822" t="s">
        <v>2343</v>
      </c>
      <c r="G1025" s="822" t="s">
        <v>2446</v>
      </c>
      <c r="H1025" s="822" t="s">
        <v>329</v>
      </c>
      <c r="I1025" s="822" t="s">
        <v>3274</v>
      </c>
      <c r="J1025" s="822" t="s">
        <v>2448</v>
      </c>
      <c r="K1025" s="822" t="s">
        <v>3275</v>
      </c>
      <c r="L1025" s="825">
        <v>150.26</v>
      </c>
      <c r="M1025" s="825">
        <v>1652.86</v>
      </c>
      <c r="N1025" s="822">
        <v>11</v>
      </c>
      <c r="O1025" s="826">
        <v>4.5</v>
      </c>
      <c r="P1025" s="825">
        <v>300.52</v>
      </c>
      <c r="Q1025" s="827">
        <v>0.18181818181818182</v>
      </c>
      <c r="R1025" s="822">
        <v>2</v>
      </c>
      <c r="S1025" s="827">
        <v>0.18181818181818182</v>
      </c>
      <c r="T1025" s="826">
        <v>1.5</v>
      </c>
      <c r="U1025" s="828">
        <v>0.33333333333333331</v>
      </c>
    </row>
    <row r="1026" spans="1:21" ht="14.45" customHeight="1" x14ac:dyDescent="0.2">
      <c r="A1026" s="821">
        <v>7</v>
      </c>
      <c r="B1026" s="822" t="s">
        <v>2342</v>
      </c>
      <c r="C1026" s="822" t="s">
        <v>2348</v>
      </c>
      <c r="D1026" s="823" t="s">
        <v>3942</v>
      </c>
      <c r="E1026" s="824" t="s">
        <v>2414</v>
      </c>
      <c r="F1026" s="822" t="s">
        <v>2343</v>
      </c>
      <c r="G1026" s="822" t="s">
        <v>2446</v>
      </c>
      <c r="H1026" s="822" t="s">
        <v>329</v>
      </c>
      <c r="I1026" s="822" t="s">
        <v>2447</v>
      </c>
      <c r="J1026" s="822" t="s">
        <v>2448</v>
      </c>
      <c r="K1026" s="822" t="s">
        <v>2449</v>
      </c>
      <c r="L1026" s="825">
        <v>225.39</v>
      </c>
      <c r="M1026" s="825">
        <v>2479.2899999999995</v>
      </c>
      <c r="N1026" s="822">
        <v>11</v>
      </c>
      <c r="O1026" s="826">
        <v>3</v>
      </c>
      <c r="P1026" s="825">
        <v>225.39</v>
      </c>
      <c r="Q1026" s="827">
        <v>9.0909090909090925E-2</v>
      </c>
      <c r="R1026" s="822">
        <v>1</v>
      </c>
      <c r="S1026" s="827">
        <v>9.0909090909090912E-2</v>
      </c>
      <c r="T1026" s="826">
        <v>0.5</v>
      </c>
      <c r="U1026" s="828">
        <v>0.16666666666666666</v>
      </c>
    </row>
    <row r="1027" spans="1:21" ht="14.45" customHeight="1" x14ac:dyDescent="0.2">
      <c r="A1027" s="821">
        <v>7</v>
      </c>
      <c r="B1027" s="822" t="s">
        <v>2342</v>
      </c>
      <c r="C1027" s="822" t="s">
        <v>2348</v>
      </c>
      <c r="D1027" s="823" t="s">
        <v>3942</v>
      </c>
      <c r="E1027" s="824" t="s">
        <v>2414</v>
      </c>
      <c r="F1027" s="822" t="s">
        <v>2343</v>
      </c>
      <c r="G1027" s="822" t="s">
        <v>2446</v>
      </c>
      <c r="H1027" s="822" t="s">
        <v>329</v>
      </c>
      <c r="I1027" s="822" t="s">
        <v>2759</v>
      </c>
      <c r="J1027" s="822" t="s">
        <v>2448</v>
      </c>
      <c r="K1027" s="822" t="s">
        <v>2760</v>
      </c>
      <c r="L1027" s="825">
        <v>300.51</v>
      </c>
      <c r="M1027" s="825">
        <v>5108.6699999999992</v>
      </c>
      <c r="N1027" s="822">
        <v>17</v>
      </c>
      <c r="O1027" s="826">
        <v>6.5</v>
      </c>
      <c r="P1027" s="825">
        <v>2103.5699999999997</v>
      </c>
      <c r="Q1027" s="827">
        <v>0.41176470588235298</v>
      </c>
      <c r="R1027" s="822">
        <v>7</v>
      </c>
      <c r="S1027" s="827">
        <v>0.41176470588235292</v>
      </c>
      <c r="T1027" s="826">
        <v>4</v>
      </c>
      <c r="U1027" s="828">
        <v>0.61538461538461542</v>
      </c>
    </row>
    <row r="1028" spans="1:21" ht="14.45" customHeight="1" x14ac:dyDescent="0.2">
      <c r="A1028" s="821">
        <v>7</v>
      </c>
      <c r="B1028" s="822" t="s">
        <v>2342</v>
      </c>
      <c r="C1028" s="822" t="s">
        <v>2348</v>
      </c>
      <c r="D1028" s="823" t="s">
        <v>3942</v>
      </c>
      <c r="E1028" s="824" t="s">
        <v>2414</v>
      </c>
      <c r="F1028" s="822" t="s">
        <v>2343</v>
      </c>
      <c r="G1028" s="822" t="s">
        <v>2718</v>
      </c>
      <c r="H1028" s="822" t="s">
        <v>329</v>
      </c>
      <c r="I1028" s="822" t="s">
        <v>3559</v>
      </c>
      <c r="J1028" s="822" t="s">
        <v>3560</v>
      </c>
      <c r="K1028" s="822" t="s">
        <v>3561</v>
      </c>
      <c r="L1028" s="825">
        <v>234.94</v>
      </c>
      <c r="M1028" s="825">
        <v>234.94</v>
      </c>
      <c r="N1028" s="822">
        <v>1</v>
      </c>
      <c r="O1028" s="826">
        <v>0.5</v>
      </c>
      <c r="P1028" s="825">
        <v>234.94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7</v>
      </c>
      <c r="B1029" s="822" t="s">
        <v>2342</v>
      </c>
      <c r="C1029" s="822" t="s">
        <v>2348</v>
      </c>
      <c r="D1029" s="823" t="s">
        <v>3942</v>
      </c>
      <c r="E1029" s="824" t="s">
        <v>2414</v>
      </c>
      <c r="F1029" s="822" t="s">
        <v>2343</v>
      </c>
      <c r="G1029" s="822" t="s">
        <v>2718</v>
      </c>
      <c r="H1029" s="822" t="s">
        <v>329</v>
      </c>
      <c r="I1029" s="822" t="s">
        <v>3710</v>
      </c>
      <c r="J1029" s="822" t="s">
        <v>3711</v>
      </c>
      <c r="K1029" s="822" t="s">
        <v>3712</v>
      </c>
      <c r="L1029" s="825">
        <v>70.48</v>
      </c>
      <c r="M1029" s="825">
        <v>70.48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7</v>
      </c>
      <c r="B1030" s="822" t="s">
        <v>2342</v>
      </c>
      <c r="C1030" s="822" t="s">
        <v>2348</v>
      </c>
      <c r="D1030" s="823" t="s">
        <v>3942</v>
      </c>
      <c r="E1030" s="824" t="s">
        <v>2414</v>
      </c>
      <c r="F1030" s="822" t="s">
        <v>2343</v>
      </c>
      <c r="G1030" s="822" t="s">
        <v>2718</v>
      </c>
      <c r="H1030" s="822" t="s">
        <v>329</v>
      </c>
      <c r="I1030" s="822" t="s">
        <v>2949</v>
      </c>
      <c r="J1030" s="822" t="s">
        <v>2950</v>
      </c>
      <c r="K1030" s="822" t="s">
        <v>1361</v>
      </c>
      <c r="L1030" s="825">
        <v>35.25</v>
      </c>
      <c r="M1030" s="825">
        <v>70.5</v>
      </c>
      <c r="N1030" s="822">
        <v>2</v>
      </c>
      <c r="O1030" s="826">
        <v>0.5</v>
      </c>
      <c r="P1030" s="825">
        <v>70.5</v>
      </c>
      <c r="Q1030" s="827">
        <v>1</v>
      </c>
      <c r="R1030" s="822">
        <v>2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7</v>
      </c>
      <c r="B1031" s="822" t="s">
        <v>2342</v>
      </c>
      <c r="C1031" s="822" t="s">
        <v>2348</v>
      </c>
      <c r="D1031" s="823" t="s">
        <v>3942</v>
      </c>
      <c r="E1031" s="824" t="s">
        <v>2414</v>
      </c>
      <c r="F1031" s="822" t="s">
        <v>2343</v>
      </c>
      <c r="G1031" s="822" t="s">
        <v>2597</v>
      </c>
      <c r="H1031" s="822" t="s">
        <v>329</v>
      </c>
      <c r="I1031" s="822" t="s">
        <v>2720</v>
      </c>
      <c r="J1031" s="822" t="s">
        <v>892</v>
      </c>
      <c r="K1031" s="822" t="s">
        <v>2721</v>
      </c>
      <c r="L1031" s="825">
        <v>91.11</v>
      </c>
      <c r="M1031" s="825">
        <v>273.33</v>
      </c>
      <c r="N1031" s="822">
        <v>3</v>
      </c>
      <c r="O1031" s="826">
        <v>1.5</v>
      </c>
      <c r="P1031" s="825">
        <v>273.33</v>
      </c>
      <c r="Q1031" s="827">
        <v>1</v>
      </c>
      <c r="R1031" s="822">
        <v>3</v>
      </c>
      <c r="S1031" s="827">
        <v>1</v>
      </c>
      <c r="T1031" s="826">
        <v>1.5</v>
      </c>
      <c r="U1031" s="828">
        <v>1</v>
      </c>
    </row>
    <row r="1032" spans="1:21" ht="14.45" customHeight="1" x14ac:dyDescent="0.2">
      <c r="A1032" s="821">
        <v>7</v>
      </c>
      <c r="B1032" s="822" t="s">
        <v>2342</v>
      </c>
      <c r="C1032" s="822" t="s">
        <v>2348</v>
      </c>
      <c r="D1032" s="823" t="s">
        <v>3942</v>
      </c>
      <c r="E1032" s="824" t="s">
        <v>2414</v>
      </c>
      <c r="F1032" s="822" t="s">
        <v>2343</v>
      </c>
      <c r="G1032" s="822" t="s">
        <v>2552</v>
      </c>
      <c r="H1032" s="822" t="s">
        <v>329</v>
      </c>
      <c r="I1032" s="822" t="s">
        <v>2600</v>
      </c>
      <c r="J1032" s="822" t="s">
        <v>1317</v>
      </c>
      <c r="K1032" s="822" t="s">
        <v>2601</v>
      </c>
      <c r="L1032" s="825">
        <v>29.13</v>
      </c>
      <c r="M1032" s="825">
        <v>436.95</v>
      </c>
      <c r="N1032" s="822">
        <v>15</v>
      </c>
      <c r="O1032" s="826">
        <v>2.5</v>
      </c>
      <c r="P1032" s="825">
        <v>349.56</v>
      </c>
      <c r="Q1032" s="827">
        <v>0.8</v>
      </c>
      <c r="R1032" s="822">
        <v>12</v>
      </c>
      <c r="S1032" s="827">
        <v>0.8</v>
      </c>
      <c r="T1032" s="826">
        <v>2</v>
      </c>
      <c r="U1032" s="828">
        <v>0.8</v>
      </c>
    </row>
    <row r="1033" spans="1:21" ht="14.45" customHeight="1" x14ac:dyDescent="0.2">
      <c r="A1033" s="821">
        <v>7</v>
      </c>
      <c r="B1033" s="822" t="s">
        <v>2342</v>
      </c>
      <c r="C1033" s="822" t="s">
        <v>2348</v>
      </c>
      <c r="D1033" s="823" t="s">
        <v>3942</v>
      </c>
      <c r="E1033" s="824" t="s">
        <v>2414</v>
      </c>
      <c r="F1033" s="822" t="s">
        <v>2343</v>
      </c>
      <c r="G1033" s="822" t="s">
        <v>2552</v>
      </c>
      <c r="H1033" s="822" t="s">
        <v>329</v>
      </c>
      <c r="I1033" s="822" t="s">
        <v>2553</v>
      </c>
      <c r="J1033" s="822" t="s">
        <v>1317</v>
      </c>
      <c r="K1033" s="822" t="s">
        <v>2554</v>
      </c>
      <c r="L1033" s="825">
        <v>80.319999999999993</v>
      </c>
      <c r="M1033" s="825">
        <v>883.51999999999987</v>
      </c>
      <c r="N1033" s="822">
        <v>11</v>
      </c>
      <c r="O1033" s="826">
        <v>2.5</v>
      </c>
      <c r="P1033" s="825">
        <v>883.51999999999987</v>
      </c>
      <c r="Q1033" s="827">
        <v>1</v>
      </c>
      <c r="R1033" s="822">
        <v>11</v>
      </c>
      <c r="S1033" s="827">
        <v>1</v>
      </c>
      <c r="T1033" s="826">
        <v>2.5</v>
      </c>
      <c r="U1033" s="828">
        <v>1</v>
      </c>
    </row>
    <row r="1034" spans="1:21" ht="14.45" customHeight="1" x14ac:dyDescent="0.2">
      <c r="A1034" s="821">
        <v>7</v>
      </c>
      <c r="B1034" s="822" t="s">
        <v>2342</v>
      </c>
      <c r="C1034" s="822" t="s">
        <v>2348</v>
      </c>
      <c r="D1034" s="823" t="s">
        <v>3942</v>
      </c>
      <c r="E1034" s="824" t="s">
        <v>2414</v>
      </c>
      <c r="F1034" s="822" t="s">
        <v>2343</v>
      </c>
      <c r="G1034" s="822" t="s">
        <v>3276</v>
      </c>
      <c r="H1034" s="822" t="s">
        <v>329</v>
      </c>
      <c r="I1034" s="822" t="s">
        <v>3277</v>
      </c>
      <c r="J1034" s="822" t="s">
        <v>3278</v>
      </c>
      <c r="K1034" s="822" t="s">
        <v>3279</v>
      </c>
      <c r="L1034" s="825">
        <v>561.76</v>
      </c>
      <c r="M1034" s="825">
        <v>1685.28</v>
      </c>
      <c r="N1034" s="822">
        <v>3</v>
      </c>
      <c r="O1034" s="826">
        <v>0.5</v>
      </c>
      <c r="P1034" s="825">
        <v>1685.28</v>
      </c>
      <c r="Q1034" s="827">
        <v>1</v>
      </c>
      <c r="R1034" s="822">
        <v>3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7</v>
      </c>
      <c r="B1035" s="822" t="s">
        <v>2342</v>
      </c>
      <c r="C1035" s="822" t="s">
        <v>2348</v>
      </c>
      <c r="D1035" s="823" t="s">
        <v>3942</v>
      </c>
      <c r="E1035" s="824" t="s">
        <v>2414</v>
      </c>
      <c r="F1035" s="822" t="s">
        <v>2343</v>
      </c>
      <c r="G1035" s="822" t="s">
        <v>3276</v>
      </c>
      <c r="H1035" s="822" t="s">
        <v>329</v>
      </c>
      <c r="I1035" s="822" t="s">
        <v>3277</v>
      </c>
      <c r="J1035" s="822" t="s">
        <v>3278</v>
      </c>
      <c r="K1035" s="822" t="s">
        <v>3279</v>
      </c>
      <c r="L1035" s="825">
        <v>150.31</v>
      </c>
      <c r="M1035" s="825">
        <v>901.86</v>
      </c>
      <c r="N1035" s="822">
        <v>6</v>
      </c>
      <c r="O1035" s="826">
        <v>1</v>
      </c>
      <c r="P1035" s="825">
        <v>450.93</v>
      </c>
      <c r="Q1035" s="827">
        <v>0.5</v>
      </c>
      <c r="R1035" s="822">
        <v>3</v>
      </c>
      <c r="S1035" s="827">
        <v>0.5</v>
      </c>
      <c r="T1035" s="826">
        <v>0.5</v>
      </c>
      <c r="U1035" s="828">
        <v>0.5</v>
      </c>
    </row>
    <row r="1036" spans="1:21" ht="14.45" customHeight="1" x14ac:dyDescent="0.2">
      <c r="A1036" s="821">
        <v>7</v>
      </c>
      <c r="B1036" s="822" t="s">
        <v>2342</v>
      </c>
      <c r="C1036" s="822" t="s">
        <v>2348</v>
      </c>
      <c r="D1036" s="823" t="s">
        <v>3942</v>
      </c>
      <c r="E1036" s="824" t="s">
        <v>2414</v>
      </c>
      <c r="F1036" s="822" t="s">
        <v>2343</v>
      </c>
      <c r="G1036" s="822" t="s">
        <v>2834</v>
      </c>
      <c r="H1036" s="822" t="s">
        <v>329</v>
      </c>
      <c r="I1036" s="822" t="s">
        <v>3713</v>
      </c>
      <c r="J1036" s="822" t="s">
        <v>3714</v>
      </c>
      <c r="K1036" s="822" t="s">
        <v>803</v>
      </c>
      <c r="L1036" s="825">
        <v>132</v>
      </c>
      <c r="M1036" s="825">
        <v>396</v>
      </c>
      <c r="N1036" s="822">
        <v>3</v>
      </c>
      <c r="O1036" s="826">
        <v>0.5</v>
      </c>
      <c r="P1036" s="825">
        <v>396</v>
      </c>
      <c r="Q1036" s="827">
        <v>1</v>
      </c>
      <c r="R1036" s="822">
        <v>3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7</v>
      </c>
      <c r="B1037" s="822" t="s">
        <v>2342</v>
      </c>
      <c r="C1037" s="822" t="s">
        <v>2348</v>
      </c>
      <c r="D1037" s="823" t="s">
        <v>3942</v>
      </c>
      <c r="E1037" s="824" t="s">
        <v>2414</v>
      </c>
      <c r="F1037" s="822" t="s">
        <v>2343</v>
      </c>
      <c r="G1037" s="822" t="s">
        <v>2834</v>
      </c>
      <c r="H1037" s="822" t="s">
        <v>329</v>
      </c>
      <c r="I1037" s="822" t="s">
        <v>2835</v>
      </c>
      <c r="J1037" s="822" t="s">
        <v>2836</v>
      </c>
      <c r="K1037" s="822" t="s">
        <v>2837</v>
      </c>
      <c r="L1037" s="825">
        <v>431.18</v>
      </c>
      <c r="M1037" s="825">
        <v>862.36</v>
      </c>
      <c r="N1037" s="822">
        <v>2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7</v>
      </c>
      <c r="B1038" s="822" t="s">
        <v>2342</v>
      </c>
      <c r="C1038" s="822" t="s">
        <v>2348</v>
      </c>
      <c r="D1038" s="823" t="s">
        <v>3942</v>
      </c>
      <c r="E1038" s="824" t="s">
        <v>2414</v>
      </c>
      <c r="F1038" s="822" t="s">
        <v>2343</v>
      </c>
      <c r="G1038" s="822" t="s">
        <v>2834</v>
      </c>
      <c r="H1038" s="822" t="s">
        <v>656</v>
      </c>
      <c r="I1038" s="822" t="s">
        <v>3438</v>
      </c>
      <c r="J1038" s="822" t="s">
        <v>2264</v>
      </c>
      <c r="K1038" s="822" t="s">
        <v>3439</v>
      </c>
      <c r="L1038" s="825">
        <v>245.9</v>
      </c>
      <c r="M1038" s="825">
        <v>245.9</v>
      </c>
      <c r="N1038" s="822">
        <v>1</v>
      </c>
      <c r="O1038" s="826">
        <v>1</v>
      </c>
      <c r="P1038" s="825">
        <v>245.9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7</v>
      </c>
      <c r="B1039" s="822" t="s">
        <v>2342</v>
      </c>
      <c r="C1039" s="822" t="s">
        <v>2348</v>
      </c>
      <c r="D1039" s="823" t="s">
        <v>3942</v>
      </c>
      <c r="E1039" s="824" t="s">
        <v>2414</v>
      </c>
      <c r="F1039" s="822" t="s">
        <v>2343</v>
      </c>
      <c r="G1039" s="822" t="s">
        <v>2454</v>
      </c>
      <c r="H1039" s="822" t="s">
        <v>656</v>
      </c>
      <c r="I1039" s="822" t="s">
        <v>2555</v>
      </c>
      <c r="J1039" s="822" t="s">
        <v>2195</v>
      </c>
      <c r="K1039" s="822" t="s">
        <v>2556</v>
      </c>
      <c r="L1039" s="825">
        <v>162.61000000000001</v>
      </c>
      <c r="M1039" s="825">
        <v>1138.27</v>
      </c>
      <c r="N1039" s="822">
        <v>7</v>
      </c>
      <c r="O1039" s="826">
        <v>2</v>
      </c>
      <c r="P1039" s="825">
        <v>1138.27</v>
      </c>
      <c r="Q1039" s="827">
        <v>1</v>
      </c>
      <c r="R1039" s="822">
        <v>7</v>
      </c>
      <c r="S1039" s="827">
        <v>1</v>
      </c>
      <c r="T1039" s="826">
        <v>2</v>
      </c>
      <c r="U1039" s="828">
        <v>1</v>
      </c>
    </row>
    <row r="1040" spans="1:21" ht="14.45" customHeight="1" x14ac:dyDescent="0.2">
      <c r="A1040" s="821">
        <v>7</v>
      </c>
      <c r="B1040" s="822" t="s">
        <v>2342</v>
      </c>
      <c r="C1040" s="822" t="s">
        <v>2348</v>
      </c>
      <c r="D1040" s="823" t="s">
        <v>3942</v>
      </c>
      <c r="E1040" s="824" t="s">
        <v>2414</v>
      </c>
      <c r="F1040" s="822" t="s">
        <v>2343</v>
      </c>
      <c r="G1040" s="822" t="s">
        <v>2454</v>
      </c>
      <c r="H1040" s="822" t="s">
        <v>656</v>
      </c>
      <c r="I1040" s="822" t="s">
        <v>3715</v>
      </c>
      <c r="J1040" s="822" t="s">
        <v>2558</v>
      </c>
      <c r="K1040" s="822" t="s">
        <v>2504</v>
      </c>
      <c r="L1040" s="825">
        <v>650.4</v>
      </c>
      <c r="M1040" s="825">
        <v>7804.7999999999993</v>
      </c>
      <c r="N1040" s="822">
        <v>12</v>
      </c>
      <c r="O1040" s="826">
        <v>2</v>
      </c>
      <c r="P1040" s="825">
        <v>7804.7999999999993</v>
      </c>
      <c r="Q1040" s="827">
        <v>1</v>
      </c>
      <c r="R1040" s="822">
        <v>12</v>
      </c>
      <c r="S1040" s="827">
        <v>1</v>
      </c>
      <c r="T1040" s="826">
        <v>2</v>
      </c>
      <c r="U1040" s="828">
        <v>1</v>
      </c>
    </row>
    <row r="1041" spans="1:21" ht="14.45" customHeight="1" x14ac:dyDescent="0.2">
      <c r="A1041" s="821">
        <v>7</v>
      </c>
      <c r="B1041" s="822" t="s">
        <v>2342</v>
      </c>
      <c r="C1041" s="822" t="s">
        <v>2348</v>
      </c>
      <c r="D1041" s="823" t="s">
        <v>3942</v>
      </c>
      <c r="E1041" s="824" t="s">
        <v>2414</v>
      </c>
      <c r="F1041" s="822" t="s">
        <v>2343</v>
      </c>
      <c r="G1041" s="822" t="s">
        <v>2454</v>
      </c>
      <c r="H1041" s="822" t="s">
        <v>656</v>
      </c>
      <c r="I1041" s="822" t="s">
        <v>3281</v>
      </c>
      <c r="J1041" s="822" t="s">
        <v>2558</v>
      </c>
      <c r="K1041" s="822" t="s">
        <v>3282</v>
      </c>
      <c r="L1041" s="825">
        <v>1300.79</v>
      </c>
      <c r="M1041" s="825">
        <v>7804.74</v>
      </c>
      <c r="N1041" s="822">
        <v>6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7</v>
      </c>
      <c r="B1042" s="822" t="s">
        <v>2342</v>
      </c>
      <c r="C1042" s="822" t="s">
        <v>2348</v>
      </c>
      <c r="D1042" s="823" t="s">
        <v>3942</v>
      </c>
      <c r="E1042" s="824" t="s">
        <v>2414</v>
      </c>
      <c r="F1042" s="822" t="s">
        <v>2343</v>
      </c>
      <c r="G1042" s="822" t="s">
        <v>2454</v>
      </c>
      <c r="H1042" s="822" t="s">
        <v>656</v>
      </c>
      <c r="I1042" s="822" t="s">
        <v>2561</v>
      </c>
      <c r="J1042" s="822" t="s">
        <v>2195</v>
      </c>
      <c r="K1042" s="822" t="s">
        <v>2562</v>
      </c>
      <c r="L1042" s="825">
        <v>325.2</v>
      </c>
      <c r="M1042" s="825">
        <v>1951.1999999999998</v>
      </c>
      <c r="N1042" s="822">
        <v>6</v>
      </c>
      <c r="O1042" s="826">
        <v>1</v>
      </c>
      <c r="P1042" s="825">
        <v>1951.1999999999998</v>
      </c>
      <c r="Q1042" s="827">
        <v>1</v>
      </c>
      <c r="R1042" s="822">
        <v>6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7</v>
      </c>
      <c r="B1043" s="822" t="s">
        <v>2342</v>
      </c>
      <c r="C1043" s="822" t="s">
        <v>2348</v>
      </c>
      <c r="D1043" s="823" t="s">
        <v>3942</v>
      </c>
      <c r="E1043" s="824" t="s">
        <v>2414</v>
      </c>
      <c r="F1043" s="822" t="s">
        <v>2343</v>
      </c>
      <c r="G1043" s="822" t="s">
        <v>2454</v>
      </c>
      <c r="H1043" s="822" t="s">
        <v>329</v>
      </c>
      <c r="I1043" s="822" t="s">
        <v>2685</v>
      </c>
      <c r="J1043" s="822" t="s">
        <v>2686</v>
      </c>
      <c r="K1043" s="822" t="s">
        <v>2687</v>
      </c>
      <c r="L1043" s="825">
        <v>1300.79</v>
      </c>
      <c r="M1043" s="825">
        <v>7804.74</v>
      </c>
      <c r="N1043" s="822">
        <v>6</v>
      </c>
      <c r="O1043" s="826">
        <v>1</v>
      </c>
      <c r="P1043" s="825">
        <v>7804.74</v>
      </c>
      <c r="Q1043" s="827">
        <v>1</v>
      </c>
      <c r="R1043" s="822">
        <v>6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7</v>
      </c>
      <c r="B1044" s="822" t="s">
        <v>2342</v>
      </c>
      <c r="C1044" s="822" t="s">
        <v>2348</v>
      </c>
      <c r="D1044" s="823" t="s">
        <v>3942</v>
      </c>
      <c r="E1044" s="824" t="s">
        <v>2414</v>
      </c>
      <c r="F1044" s="822" t="s">
        <v>2343</v>
      </c>
      <c r="G1044" s="822" t="s">
        <v>2454</v>
      </c>
      <c r="H1044" s="822" t="s">
        <v>656</v>
      </c>
      <c r="I1044" s="822" t="s">
        <v>2688</v>
      </c>
      <c r="J1044" s="822" t="s">
        <v>2558</v>
      </c>
      <c r="K1044" s="822" t="s">
        <v>2689</v>
      </c>
      <c r="L1044" s="825">
        <v>325.2</v>
      </c>
      <c r="M1044" s="825">
        <v>3902.3999999999996</v>
      </c>
      <c r="N1044" s="822">
        <v>12</v>
      </c>
      <c r="O1044" s="826">
        <v>2</v>
      </c>
      <c r="P1044" s="825">
        <v>3902.3999999999996</v>
      </c>
      <c r="Q1044" s="827">
        <v>1</v>
      </c>
      <c r="R1044" s="822">
        <v>12</v>
      </c>
      <c r="S1044" s="827">
        <v>1</v>
      </c>
      <c r="T1044" s="826">
        <v>2</v>
      </c>
      <c r="U1044" s="828">
        <v>1</v>
      </c>
    </row>
    <row r="1045" spans="1:21" ht="14.45" customHeight="1" x14ac:dyDescent="0.2">
      <c r="A1045" s="821">
        <v>7</v>
      </c>
      <c r="B1045" s="822" t="s">
        <v>2342</v>
      </c>
      <c r="C1045" s="822" t="s">
        <v>2348</v>
      </c>
      <c r="D1045" s="823" t="s">
        <v>3942</v>
      </c>
      <c r="E1045" s="824" t="s">
        <v>2414</v>
      </c>
      <c r="F1045" s="822" t="s">
        <v>2343</v>
      </c>
      <c r="G1045" s="822" t="s">
        <v>2454</v>
      </c>
      <c r="H1045" s="822" t="s">
        <v>656</v>
      </c>
      <c r="I1045" s="822" t="s">
        <v>2694</v>
      </c>
      <c r="J1045" s="822" t="s">
        <v>2456</v>
      </c>
      <c r="K1045" s="822" t="s">
        <v>2689</v>
      </c>
      <c r="L1045" s="825">
        <v>325.2</v>
      </c>
      <c r="M1045" s="825">
        <v>3902.3999999999996</v>
      </c>
      <c r="N1045" s="822">
        <v>12</v>
      </c>
      <c r="O1045" s="826">
        <v>2</v>
      </c>
      <c r="P1045" s="825">
        <v>1951.1999999999998</v>
      </c>
      <c r="Q1045" s="827">
        <v>0.5</v>
      </c>
      <c r="R1045" s="822">
        <v>6</v>
      </c>
      <c r="S1045" s="827">
        <v>0.5</v>
      </c>
      <c r="T1045" s="826">
        <v>1</v>
      </c>
      <c r="U1045" s="828">
        <v>0.5</v>
      </c>
    </row>
    <row r="1046" spans="1:21" ht="14.45" customHeight="1" x14ac:dyDescent="0.2">
      <c r="A1046" s="821">
        <v>7</v>
      </c>
      <c r="B1046" s="822" t="s">
        <v>2342</v>
      </c>
      <c r="C1046" s="822" t="s">
        <v>2348</v>
      </c>
      <c r="D1046" s="823" t="s">
        <v>3942</v>
      </c>
      <c r="E1046" s="824" t="s">
        <v>2414</v>
      </c>
      <c r="F1046" s="822" t="s">
        <v>2343</v>
      </c>
      <c r="G1046" s="822" t="s">
        <v>2454</v>
      </c>
      <c r="H1046" s="822" t="s">
        <v>656</v>
      </c>
      <c r="I1046" s="822" t="s">
        <v>2503</v>
      </c>
      <c r="J1046" s="822" t="s">
        <v>2456</v>
      </c>
      <c r="K1046" s="822" t="s">
        <v>2504</v>
      </c>
      <c r="L1046" s="825">
        <v>650.4</v>
      </c>
      <c r="M1046" s="825">
        <v>9105.5999999999985</v>
      </c>
      <c r="N1046" s="822">
        <v>14</v>
      </c>
      <c r="O1046" s="826">
        <v>3</v>
      </c>
      <c r="P1046" s="825">
        <v>9105.5999999999985</v>
      </c>
      <c r="Q1046" s="827">
        <v>1</v>
      </c>
      <c r="R1046" s="822">
        <v>14</v>
      </c>
      <c r="S1046" s="827">
        <v>1</v>
      </c>
      <c r="T1046" s="826">
        <v>3</v>
      </c>
      <c r="U1046" s="828">
        <v>1</v>
      </c>
    </row>
    <row r="1047" spans="1:21" ht="14.45" customHeight="1" x14ac:dyDescent="0.2">
      <c r="A1047" s="821">
        <v>7</v>
      </c>
      <c r="B1047" s="822" t="s">
        <v>2342</v>
      </c>
      <c r="C1047" s="822" t="s">
        <v>2348</v>
      </c>
      <c r="D1047" s="823" t="s">
        <v>3942</v>
      </c>
      <c r="E1047" s="824" t="s">
        <v>2414</v>
      </c>
      <c r="F1047" s="822" t="s">
        <v>2343</v>
      </c>
      <c r="G1047" s="822" t="s">
        <v>2454</v>
      </c>
      <c r="H1047" s="822" t="s">
        <v>656</v>
      </c>
      <c r="I1047" s="822" t="s">
        <v>3283</v>
      </c>
      <c r="J1047" s="822" t="s">
        <v>2456</v>
      </c>
      <c r="K1047" s="822" t="s">
        <v>3282</v>
      </c>
      <c r="L1047" s="825">
        <v>1300.79</v>
      </c>
      <c r="M1047" s="825">
        <v>15609.48</v>
      </c>
      <c r="N1047" s="822">
        <v>12</v>
      </c>
      <c r="O1047" s="826">
        <v>2</v>
      </c>
      <c r="P1047" s="825">
        <v>15609.48</v>
      </c>
      <c r="Q1047" s="827">
        <v>1</v>
      </c>
      <c r="R1047" s="822">
        <v>12</v>
      </c>
      <c r="S1047" s="827">
        <v>1</v>
      </c>
      <c r="T1047" s="826">
        <v>2</v>
      </c>
      <c r="U1047" s="828">
        <v>1</v>
      </c>
    </row>
    <row r="1048" spans="1:21" ht="14.45" customHeight="1" x14ac:dyDescent="0.2">
      <c r="A1048" s="821">
        <v>7</v>
      </c>
      <c r="B1048" s="822" t="s">
        <v>2342</v>
      </c>
      <c r="C1048" s="822" t="s">
        <v>2348</v>
      </c>
      <c r="D1048" s="823" t="s">
        <v>3942</v>
      </c>
      <c r="E1048" s="824" t="s">
        <v>2414</v>
      </c>
      <c r="F1048" s="822" t="s">
        <v>2343</v>
      </c>
      <c r="G1048" s="822" t="s">
        <v>2454</v>
      </c>
      <c r="H1048" s="822" t="s">
        <v>656</v>
      </c>
      <c r="I1048" s="822" t="s">
        <v>2505</v>
      </c>
      <c r="J1048" s="822" t="s">
        <v>2456</v>
      </c>
      <c r="K1048" s="822" t="s">
        <v>2506</v>
      </c>
      <c r="L1048" s="825">
        <v>162.61000000000001</v>
      </c>
      <c r="M1048" s="825">
        <v>650.44000000000005</v>
      </c>
      <c r="N1048" s="822">
        <v>4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7</v>
      </c>
      <c r="B1049" s="822" t="s">
        <v>2342</v>
      </c>
      <c r="C1049" s="822" t="s">
        <v>2348</v>
      </c>
      <c r="D1049" s="823" t="s">
        <v>3942</v>
      </c>
      <c r="E1049" s="824" t="s">
        <v>2414</v>
      </c>
      <c r="F1049" s="822" t="s">
        <v>2343</v>
      </c>
      <c r="G1049" s="822" t="s">
        <v>2602</v>
      </c>
      <c r="H1049" s="822" t="s">
        <v>656</v>
      </c>
      <c r="I1049" s="822" t="s">
        <v>3286</v>
      </c>
      <c r="J1049" s="822" t="s">
        <v>2217</v>
      </c>
      <c r="K1049" s="822" t="s">
        <v>3287</v>
      </c>
      <c r="L1049" s="825">
        <v>339.47</v>
      </c>
      <c r="M1049" s="825">
        <v>678.94</v>
      </c>
      <c r="N1049" s="822">
        <v>2</v>
      </c>
      <c r="O1049" s="826">
        <v>0.5</v>
      </c>
      <c r="P1049" s="825">
        <v>678.94</v>
      </c>
      <c r="Q1049" s="827">
        <v>1</v>
      </c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7</v>
      </c>
      <c r="B1050" s="822" t="s">
        <v>2342</v>
      </c>
      <c r="C1050" s="822" t="s">
        <v>2348</v>
      </c>
      <c r="D1050" s="823" t="s">
        <v>3942</v>
      </c>
      <c r="E1050" s="824" t="s">
        <v>2414</v>
      </c>
      <c r="F1050" s="822" t="s">
        <v>2343</v>
      </c>
      <c r="G1050" s="822" t="s">
        <v>2602</v>
      </c>
      <c r="H1050" s="822" t="s">
        <v>656</v>
      </c>
      <c r="I1050" s="822" t="s">
        <v>2216</v>
      </c>
      <c r="J1050" s="822" t="s">
        <v>2217</v>
      </c>
      <c r="K1050" s="822" t="s">
        <v>2218</v>
      </c>
      <c r="L1050" s="825">
        <v>113.16</v>
      </c>
      <c r="M1050" s="825">
        <v>1244.7599999999998</v>
      </c>
      <c r="N1050" s="822">
        <v>11</v>
      </c>
      <c r="O1050" s="826">
        <v>3</v>
      </c>
      <c r="P1050" s="825">
        <v>452.64</v>
      </c>
      <c r="Q1050" s="827">
        <v>0.3636363636363637</v>
      </c>
      <c r="R1050" s="822">
        <v>4</v>
      </c>
      <c r="S1050" s="827">
        <v>0.36363636363636365</v>
      </c>
      <c r="T1050" s="826">
        <v>1</v>
      </c>
      <c r="U1050" s="828">
        <v>0.33333333333333331</v>
      </c>
    </row>
    <row r="1051" spans="1:21" ht="14.45" customHeight="1" x14ac:dyDescent="0.2">
      <c r="A1051" s="821">
        <v>7</v>
      </c>
      <c r="B1051" s="822" t="s">
        <v>2342</v>
      </c>
      <c r="C1051" s="822" t="s">
        <v>2348</v>
      </c>
      <c r="D1051" s="823" t="s">
        <v>3942</v>
      </c>
      <c r="E1051" s="824" t="s">
        <v>2414</v>
      </c>
      <c r="F1051" s="822" t="s">
        <v>2343</v>
      </c>
      <c r="G1051" s="822" t="s">
        <v>2602</v>
      </c>
      <c r="H1051" s="822" t="s">
        <v>656</v>
      </c>
      <c r="I1051" s="822" t="s">
        <v>2603</v>
      </c>
      <c r="J1051" s="822" t="s">
        <v>2217</v>
      </c>
      <c r="K1051" s="822" t="s">
        <v>2604</v>
      </c>
      <c r="L1051" s="825">
        <v>339.47</v>
      </c>
      <c r="M1051" s="825">
        <v>34286.47</v>
      </c>
      <c r="N1051" s="822">
        <v>101</v>
      </c>
      <c r="O1051" s="826">
        <v>19</v>
      </c>
      <c r="P1051" s="825">
        <v>18670.850000000002</v>
      </c>
      <c r="Q1051" s="827">
        <v>0.54455445544554459</v>
      </c>
      <c r="R1051" s="822">
        <v>55</v>
      </c>
      <c r="S1051" s="827">
        <v>0.54455445544554459</v>
      </c>
      <c r="T1051" s="826">
        <v>10</v>
      </c>
      <c r="U1051" s="828">
        <v>0.52631578947368418</v>
      </c>
    </row>
    <row r="1052" spans="1:21" ht="14.45" customHeight="1" x14ac:dyDescent="0.2">
      <c r="A1052" s="821">
        <v>7</v>
      </c>
      <c r="B1052" s="822" t="s">
        <v>2342</v>
      </c>
      <c r="C1052" s="822" t="s">
        <v>2348</v>
      </c>
      <c r="D1052" s="823" t="s">
        <v>3942</v>
      </c>
      <c r="E1052" s="824" t="s">
        <v>2414</v>
      </c>
      <c r="F1052" s="822" t="s">
        <v>2343</v>
      </c>
      <c r="G1052" s="822" t="s">
        <v>2602</v>
      </c>
      <c r="H1052" s="822" t="s">
        <v>656</v>
      </c>
      <c r="I1052" s="822" t="s">
        <v>3716</v>
      </c>
      <c r="J1052" s="822" t="s">
        <v>2217</v>
      </c>
      <c r="K1052" s="822" t="s">
        <v>3442</v>
      </c>
      <c r="L1052" s="825">
        <v>226.31</v>
      </c>
      <c r="M1052" s="825">
        <v>1810.48</v>
      </c>
      <c r="N1052" s="822">
        <v>8</v>
      </c>
      <c r="O1052" s="826">
        <v>1</v>
      </c>
      <c r="P1052" s="825">
        <v>905.24</v>
      </c>
      <c r="Q1052" s="827">
        <v>0.5</v>
      </c>
      <c r="R1052" s="822">
        <v>4</v>
      </c>
      <c r="S1052" s="827">
        <v>0.5</v>
      </c>
      <c r="T1052" s="826">
        <v>0.5</v>
      </c>
      <c r="U1052" s="828">
        <v>0.5</v>
      </c>
    </row>
    <row r="1053" spans="1:21" ht="14.45" customHeight="1" x14ac:dyDescent="0.2">
      <c r="A1053" s="821">
        <v>7</v>
      </c>
      <c r="B1053" s="822" t="s">
        <v>2342</v>
      </c>
      <c r="C1053" s="822" t="s">
        <v>2348</v>
      </c>
      <c r="D1053" s="823" t="s">
        <v>3942</v>
      </c>
      <c r="E1053" s="824" t="s">
        <v>2414</v>
      </c>
      <c r="F1053" s="822" t="s">
        <v>2343</v>
      </c>
      <c r="G1053" s="822" t="s">
        <v>2602</v>
      </c>
      <c r="H1053" s="822" t="s">
        <v>329</v>
      </c>
      <c r="I1053" s="822" t="s">
        <v>3717</v>
      </c>
      <c r="J1053" s="822" t="s">
        <v>3718</v>
      </c>
      <c r="K1053" s="822" t="s">
        <v>3294</v>
      </c>
      <c r="L1053" s="825">
        <v>305.51</v>
      </c>
      <c r="M1053" s="825">
        <v>1222.04</v>
      </c>
      <c r="N1053" s="822">
        <v>4</v>
      </c>
      <c r="O1053" s="826">
        <v>0.5</v>
      </c>
      <c r="P1053" s="825">
        <v>1222.04</v>
      </c>
      <c r="Q1053" s="827">
        <v>1</v>
      </c>
      <c r="R1053" s="822">
        <v>4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7</v>
      </c>
      <c r="B1054" s="822" t="s">
        <v>2342</v>
      </c>
      <c r="C1054" s="822" t="s">
        <v>2348</v>
      </c>
      <c r="D1054" s="823" t="s">
        <v>3942</v>
      </c>
      <c r="E1054" s="824" t="s">
        <v>2414</v>
      </c>
      <c r="F1054" s="822" t="s">
        <v>2343</v>
      </c>
      <c r="G1054" s="822" t="s">
        <v>2602</v>
      </c>
      <c r="H1054" s="822" t="s">
        <v>656</v>
      </c>
      <c r="I1054" s="822" t="s">
        <v>3290</v>
      </c>
      <c r="J1054" s="822" t="s">
        <v>3291</v>
      </c>
      <c r="K1054" s="822" t="s">
        <v>3292</v>
      </c>
      <c r="L1054" s="825">
        <v>860.52</v>
      </c>
      <c r="M1054" s="825">
        <v>860.52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7</v>
      </c>
      <c r="B1055" s="822" t="s">
        <v>2342</v>
      </c>
      <c r="C1055" s="822" t="s">
        <v>2348</v>
      </c>
      <c r="D1055" s="823" t="s">
        <v>3942</v>
      </c>
      <c r="E1055" s="824" t="s">
        <v>2414</v>
      </c>
      <c r="F1055" s="822" t="s">
        <v>2343</v>
      </c>
      <c r="G1055" s="822" t="s">
        <v>2602</v>
      </c>
      <c r="H1055" s="822" t="s">
        <v>656</v>
      </c>
      <c r="I1055" s="822" t="s">
        <v>3293</v>
      </c>
      <c r="J1055" s="822" t="s">
        <v>3291</v>
      </c>
      <c r="K1055" s="822" t="s">
        <v>3294</v>
      </c>
      <c r="L1055" s="825">
        <v>305.51</v>
      </c>
      <c r="M1055" s="825">
        <v>1222.04</v>
      </c>
      <c r="N1055" s="822">
        <v>4</v>
      </c>
      <c r="O1055" s="826">
        <v>1</v>
      </c>
      <c r="P1055" s="825">
        <v>1222.04</v>
      </c>
      <c r="Q1055" s="827">
        <v>1</v>
      </c>
      <c r="R1055" s="822">
        <v>4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7</v>
      </c>
      <c r="B1056" s="822" t="s">
        <v>2342</v>
      </c>
      <c r="C1056" s="822" t="s">
        <v>2348</v>
      </c>
      <c r="D1056" s="823" t="s">
        <v>3942</v>
      </c>
      <c r="E1056" s="824" t="s">
        <v>2414</v>
      </c>
      <c r="F1056" s="822" t="s">
        <v>2343</v>
      </c>
      <c r="G1056" s="822" t="s">
        <v>2602</v>
      </c>
      <c r="H1056" s="822" t="s">
        <v>329</v>
      </c>
      <c r="I1056" s="822" t="s">
        <v>3719</v>
      </c>
      <c r="J1056" s="822" t="s">
        <v>3441</v>
      </c>
      <c r="K1056" s="822" t="s">
        <v>3294</v>
      </c>
      <c r="L1056" s="825">
        <v>763.63</v>
      </c>
      <c r="M1056" s="825">
        <v>5345.41</v>
      </c>
      <c r="N1056" s="822">
        <v>7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7</v>
      </c>
      <c r="B1057" s="822" t="s">
        <v>2342</v>
      </c>
      <c r="C1057" s="822" t="s">
        <v>2348</v>
      </c>
      <c r="D1057" s="823" t="s">
        <v>3942</v>
      </c>
      <c r="E1057" s="824" t="s">
        <v>2414</v>
      </c>
      <c r="F1057" s="822" t="s">
        <v>2343</v>
      </c>
      <c r="G1057" s="822" t="s">
        <v>2813</v>
      </c>
      <c r="H1057" s="822" t="s">
        <v>329</v>
      </c>
      <c r="I1057" s="822" t="s">
        <v>2814</v>
      </c>
      <c r="J1057" s="822" t="s">
        <v>2815</v>
      </c>
      <c r="K1057" s="822" t="s">
        <v>2816</v>
      </c>
      <c r="L1057" s="825">
        <v>0</v>
      </c>
      <c r="M1057" s="825">
        <v>0</v>
      </c>
      <c r="N1057" s="822">
        <v>4</v>
      </c>
      <c r="O1057" s="826">
        <v>2</v>
      </c>
      <c r="P1057" s="825"/>
      <c r="Q1057" s="827"/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7</v>
      </c>
      <c r="B1058" s="822" t="s">
        <v>2342</v>
      </c>
      <c r="C1058" s="822" t="s">
        <v>2348</v>
      </c>
      <c r="D1058" s="823" t="s">
        <v>3942</v>
      </c>
      <c r="E1058" s="824" t="s">
        <v>2414</v>
      </c>
      <c r="F1058" s="822" t="s">
        <v>2343</v>
      </c>
      <c r="G1058" s="822" t="s">
        <v>2637</v>
      </c>
      <c r="H1058" s="822" t="s">
        <v>329</v>
      </c>
      <c r="I1058" s="822" t="s">
        <v>3720</v>
      </c>
      <c r="J1058" s="822" t="s">
        <v>3721</v>
      </c>
      <c r="K1058" s="822" t="s">
        <v>2640</v>
      </c>
      <c r="L1058" s="825">
        <v>79.64</v>
      </c>
      <c r="M1058" s="825">
        <v>159.28</v>
      </c>
      <c r="N1058" s="822">
        <v>2</v>
      </c>
      <c r="O1058" s="826">
        <v>0.5</v>
      </c>
      <c r="P1058" s="825">
        <v>159.28</v>
      </c>
      <c r="Q1058" s="827">
        <v>1</v>
      </c>
      <c r="R1058" s="822">
        <v>2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7</v>
      </c>
      <c r="B1059" s="822" t="s">
        <v>2342</v>
      </c>
      <c r="C1059" s="822" t="s">
        <v>2348</v>
      </c>
      <c r="D1059" s="823" t="s">
        <v>3942</v>
      </c>
      <c r="E1059" s="824" t="s">
        <v>2414</v>
      </c>
      <c r="F1059" s="822" t="s">
        <v>2343</v>
      </c>
      <c r="G1059" s="822" t="s">
        <v>2507</v>
      </c>
      <c r="H1059" s="822" t="s">
        <v>329</v>
      </c>
      <c r="I1059" s="822" t="s">
        <v>2508</v>
      </c>
      <c r="J1059" s="822" t="s">
        <v>2509</v>
      </c>
      <c r="K1059" s="822" t="s">
        <v>2510</v>
      </c>
      <c r="L1059" s="825">
        <v>1019.46</v>
      </c>
      <c r="M1059" s="825">
        <v>13252.98</v>
      </c>
      <c r="N1059" s="822">
        <v>13</v>
      </c>
      <c r="O1059" s="826">
        <v>3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7</v>
      </c>
      <c r="B1060" s="822" t="s">
        <v>2342</v>
      </c>
      <c r="C1060" s="822" t="s">
        <v>2348</v>
      </c>
      <c r="D1060" s="823" t="s">
        <v>3942</v>
      </c>
      <c r="E1060" s="824" t="s">
        <v>2414</v>
      </c>
      <c r="F1060" s="822" t="s">
        <v>2343</v>
      </c>
      <c r="G1060" s="822" t="s">
        <v>2507</v>
      </c>
      <c r="H1060" s="822" t="s">
        <v>329</v>
      </c>
      <c r="I1060" s="822" t="s">
        <v>2511</v>
      </c>
      <c r="J1060" s="822" t="s">
        <v>2509</v>
      </c>
      <c r="K1060" s="822" t="s">
        <v>2512</v>
      </c>
      <c r="L1060" s="825">
        <v>2038.93</v>
      </c>
      <c r="M1060" s="825">
        <v>6116.79</v>
      </c>
      <c r="N1060" s="822">
        <v>3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7</v>
      </c>
      <c r="B1061" s="822" t="s">
        <v>2342</v>
      </c>
      <c r="C1061" s="822" t="s">
        <v>2348</v>
      </c>
      <c r="D1061" s="823" t="s">
        <v>3942</v>
      </c>
      <c r="E1061" s="824" t="s">
        <v>2414</v>
      </c>
      <c r="F1061" s="822" t="s">
        <v>2343</v>
      </c>
      <c r="G1061" s="822" t="s">
        <v>2507</v>
      </c>
      <c r="H1061" s="822" t="s">
        <v>329</v>
      </c>
      <c r="I1061" s="822" t="s">
        <v>3722</v>
      </c>
      <c r="J1061" s="822" t="s">
        <v>2509</v>
      </c>
      <c r="K1061" s="822" t="s">
        <v>3723</v>
      </c>
      <c r="L1061" s="825">
        <v>509.74</v>
      </c>
      <c r="M1061" s="825">
        <v>4077.92</v>
      </c>
      <c r="N1061" s="822">
        <v>8</v>
      </c>
      <c r="O1061" s="826">
        <v>2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7</v>
      </c>
      <c r="B1062" s="822" t="s">
        <v>2342</v>
      </c>
      <c r="C1062" s="822" t="s">
        <v>2348</v>
      </c>
      <c r="D1062" s="823" t="s">
        <v>3942</v>
      </c>
      <c r="E1062" s="824" t="s">
        <v>2414</v>
      </c>
      <c r="F1062" s="822" t="s">
        <v>2343</v>
      </c>
      <c r="G1062" s="822" t="s">
        <v>2507</v>
      </c>
      <c r="H1062" s="822" t="s">
        <v>329</v>
      </c>
      <c r="I1062" s="822" t="s">
        <v>3724</v>
      </c>
      <c r="J1062" s="822" t="s">
        <v>2509</v>
      </c>
      <c r="K1062" s="822" t="s">
        <v>3725</v>
      </c>
      <c r="L1062" s="825">
        <v>1019.46</v>
      </c>
      <c r="M1062" s="825">
        <v>8155.68</v>
      </c>
      <c r="N1062" s="822">
        <v>8</v>
      </c>
      <c r="O1062" s="826">
        <v>2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7</v>
      </c>
      <c r="B1063" s="822" t="s">
        <v>2342</v>
      </c>
      <c r="C1063" s="822" t="s">
        <v>2348</v>
      </c>
      <c r="D1063" s="823" t="s">
        <v>3942</v>
      </c>
      <c r="E1063" s="824" t="s">
        <v>2414</v>
      </c>
      <c r="F1063" s="822" t="s">
        <v>2343</v>
      </c>
      <c r="G1063" s="822" t="s">
        <v>2910</v>
      </c>
      <c r="H1063" s="822" t="s">
        <v>329</v>
      </c>
      <c r="I1063" s="822" t="s">
        <v>3299</v>
      </c>
      <c r="J1063" s="822" t="s">
        <v>2912</v>
      </c>
      <c r="K1063" s="822" t="s">
        <v>3300</v>
      </c>
      <c r="L1063" s="825">
        <v>45.89</v>
      </c>
      <c r="M1063" s="825">
        <v>137.67000000000002</v>
      </c>
      <c r="N1063" s="822">
        <v>3</v>
      </c>
      <c r="O1063" s="826">
        <v>1</v>
      </c>
      <c r="P1063" s="825">
        <v>137.67000000000002</v>
      </c>
      <c r="Q1063" s="827">
        <v>1</v>
      </c>
      <c r="R1063" s="822">
        <v>3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7</v>
      </c>
      <c r="B1064" s="822" t="s">
        <v>2342</v>
      </c>
      <c r="C1064" s="822" t="s">
        <v>2348</v>
      </c>
      <c r="D1064" s="823" t="s">
        <v>3942</v>
      </c>
      <c r="E1064" s="824" t="s">
        <v>2414</v>
      </c>
      <c r="F1064" s="822" t="s">
        <v>2343</v>
      </c>
      <c r="G1064" s="822" t="s">
        <v>2910</v>
      </c>
      <c r="H1064" s="822" t="s">
        <v>329</v>
      </c>
      <c r="I1064" s="822" t="s">
        <v>2911</v>
      </c>
      <c r="J1064" s="822" t="s">
        <v>2912</v>
      </c>
      <c r="K1064" s="822" t="s">
        <v>2913</v>
      </c>
      <c r="L1064" s="825">
        <v>91.78</v>
      </c>
      <c r="M1064" s="825">
        <v>550.68000000000006</v>
      </c>
      <c r="N1064" s="822">
        <v>6</v>
      </c>
      <c r="O1064" s="826">
        <v>2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7</v>
      </c>
      <c r="B1065" s="822" t="s">
        <v>2342</v>
      </c>
      <c r="C1065" s="822" t="s">
        <v>2348</v>
      </c>
      <c r="D1065" s="823" t="s">
        <v>3942</v>
      </c>
      <c r="E1065" s="824" t="s">
        <v>2414</v>
      </c>
      <c r="F1065" s="822" t="s">
        <v>2343</v>
      </c>
      <c r="G1065" s="822" t="s">
        <v>2844</v>
      </c>
      <c r="H1065" s="822" t="s">
        <v>656</v>
      </c>
      <c r="I1065" s="822" t="s">
        <v>2159</v>
      </c>
      <c r="J1065" s="822" t="s">
        <v>1105</v>
      </c>
      <c r="K1065" s="822" t="s">
        <v>2160</v>
      </c>
      <c r="L1065" s="825">
        <v>386.73</v>
      </c>
      <c r="M1065" s="825">
        <v>386.73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7</v>
      </c>
      <c r="B1066" s="822" t="s">
        <v>2342</v>
      </c>
      <c r="C1066" s="822" t="s">
        <v>2348</v>
      </c>
      <c r="D1066" s="823" t="s">
        <v>3942</v>
      </c>
      <c r="E1066" s="824" t="s">
        <v>2414</v>
      </c>
      <c r="F1066" s="822" t="s">
        <v>2343</v>
      </c>
      <c r="G1066" s="822" t="s">
        <v>3304</v>
      </c>
      <c r="H1066" s="822" t="s">
        <v>329</v>
      </c>
      <c r="I1066" s="822" t="s">
        <v>3305</v>
      </c>
      <c r="J1066" s="822" t="s">
        <v>3306</v>
      </c>
      <c r="K1066" s="822" t="s">
        <v>3307</v>
      </c>
      <c r="L1066" s="825">
        <v>102.9</v>
      </c>
      <c r="M1066" s="825">
        <v>205.8</v>
      </c>
      <c r="N1066" s="822">
        <v>2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7</v>
      </c>
      <c r="B1067" s="822" t="s">
        <v>2342</v>
      </c>
      <c r="C1067" s="822" t="s">
        <v>2348</v>
      </c>
      <c r="D1067" s="823" t="s">
        <v>3942</v>
      </c>
      <c r="E1067" s="824" t="s">
        <v>2414</v>
      </c>
      <c r="F1067" s="822" t="s">
        <v>2343</v>
      </c>
      <c r="G1067" s="822" t="s">
        <v>2565</v>
      </c>
      <c r="H1067" s="822" t="s">
        <v>329</v>
      </c>
      <c r="I1067" s="822" t="s">
        <v>2566</v>
      </c>
      <c r="J1067" s="822" t="s">
        <v>1331</v>
      </c>
      <c r="K1067" s="822" t="s">
        <v>2567</v>
      </c>
      <c r="L1067" s="825">
        <v>24.37</v>
      </c>
      <c r="M1067" s="825">
        <v>48.74</v>
      </c>
      <c r="N1067" s="822">
        <v>2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7</v>
      </c>
      <c r="B1068" s="822" t="s">
        <v>2342</v>
      </c>
      <c r="C1068" s="822" t="s">
        <v>2348</v>
      </c>
      <c r="D1068" s="823" t="s">
        <v>3942</v>
      </c>
      <c r="E1068" s="824" t="s">
        <v>2414</v>
      </c>
      <c r="F1068" s="822" t="s">
        <v>2343</v>
      </c>
      <c r="G1068" s="822" t="s">
        <v>2565</v>
      </c>
      <c r="H1068" s="822" t="s">
        <v>329</v>
      </c>
      <c r="I1068" s="822" t="s">
        <v>3311</v>
      </c>
      <c r="J1068" s="822" t="s">
        <v>1331</v>
      </c>
      <c r="K1068" s="822" t="s">
        <v>2801</v>
      </c>
      <c r="L1068" s="825">
        <v>38.590000000000003</v>
      </c>
      <c r="M1068" s="825">
        <v>231.54000000000002</v>
      </c>
      <c r="N1068" s="822">
        <v>6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7</v>
      </c>
      <c r="B1069" s="822" t="s">
        <v>2342</v>
      </c>
      <c r="C1069" s="822" t="s">
        <v>2348</v>
      </c>
      <c r="D1069" s="823" t="s">
        <v>3942</v>
      </c>
      <c r="E1069" s="824" t="s">
        <v>2414</v>
      </c>
      <c r="F1069" s="822" t="s">
        <v>2343</v>
      </c>
      <c r="G1069" s="822" t="s">
        <v>2565</v>
      </c>
      <c r="H1069" s="822" t="s">
        <v>329</v>
      </c>
      <c r="I1069" s="822" t="s">
        <v>3726</v>
      </c>
      <c r="J1069" s="822" t="s">
        <v>1331</v>
      </c>
      <c r="K1069" s="822" t="s">
        <v>3727</v>
      </c>
      <c r="L1069" s="825">
        <v>16.079999999999998</v>
      </c>
      <c r="M1069" s="825">
        <v>32.159999999999997</v>
      </c>
      <c r="N1069" s="822">
        <v>2</v>
      </c>
      <c r="O1069" s="826">
        <v>1</v>
      </c>
      <c r="P1069" s="825">
        <v>32.159999999999997</v>
      </c>
      <c r="Q1069" s="827">
        <v>1</v>
      </c>
      <c r="R1069" s="822">
        <v>2</v>
      </c>
      <c r="S1069" s="827">
        <v>1</v>
      </c>
      <c r="T1069" s="826">
        <v>1</v>
      </c>
      <c r="U1069" s="828">
        <v>1</v>
      </c>
    </row>
    <row r="1070" spans="1:21" ht="14.45" customHeight="1" x14ac:dyDescent="0.2">
      <c r="A1070" s="821">
        <v>7</v>
      </c>
      <c r="B1070" s="822" t="s">
        <v>2342</v>
      </c>
      <c r="C1070" s="822" t="s">
        <v>2348</v>
      </c>
      <c r="D1070" s="823" t="s">
        <v>3942</v>
      </c>
      <c r="E1070" s="824" t="s">
        <v>2414</v>
      </c>
      <c r="F1070" s="822" t="s">
        <v>2343</v>
      </c>
      <c r="G1070" s="822" t="s">
        <v>3192</v>
      </c>
      <c r="H1070" s="822" t="s">
        <v>329</v>
      </c>
      <c r="I1070" s="822" t="s">
        <v>3728</v>
      </c>
      <c r="J1070" s="822" t="s">
        <v>3729</v>
      </c>
      <c r="K1070" s="822" t="s">
        <v>3195</v>
      </c>
      <c r="L1070" s="825">
        <v>73.989999999999995</v>
      </c>
      <c r="M1070" s="825">
        <v>73.989999999999995</v>
      </c>
      <c r="N1070" s="822">
        <v>1</v>
      </c>
      <c r="O1070" s="826">
        <v>0.5</v>
      </c>
      <c r="P1070" s="825">
        <v>73.989999999999995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7</v>
      </c>
      <c r="B1071" s="822" t="s">
        <v>2342</v>
      </c>
      <c r="C1071" s="822" t="s">
        <v>2348</v>
      </c>
      <c r="D1071" s="823" t="s">
        <v>3942</v>
      </c>
      <c r="E1071" s="824" t="s">
        <v>2414</v>
      </c>
      <c r="F1071" s="822" t="s">
        <v>2343</v>
      </c>
      <c r="G1071" s="822" t="s">
        <v>3218</v>
      </c>
      <c r="H1071" s="822" t="s">
        <v>656</v>
      </c>
      <c r="I1071" s="822" t="s">
        <v>3222</v>
      </c>
      <c r="J1071" s="822" t="s">
        <v>3220</v>
      </c>
      <c r="K1071" s="822" t="s">
        <v>3223</v>
      </c>
      <c r="L1071" s="825">
        <v>54.75</v>
      </c>
      <c r="M1071" s="825">
        <v>164.25</v>
      </c>
      <c r="N1071" s="822">
        <v>3</v>
      </c>
      <c r="O1071" s="826">
        <v>2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7</v>
      </c>
      <c r="B1072" s="822" t="s">
        <v>2342</v>
      </c>
      <c r="C1072" s="822" t="s">
        <v>2348</v>
      </c>
      <c r="D1072" s="823" t="s">
        <v>3942</v>
      </c>
      <c r="E1072" s="824" t="s">
        <v>2414</v>
      </c>
      <c r="F1072" s="822" t="s">
        <v>2343</v>
      </c>
      <c r="G1072" s="822" t="s">
        <v>2458</v>
      </c>
      <c r="H1072" s="822" t="s">
        <v>329</v>
      </c>
      <c r="I1072" s="822" t="s">
        <v>3730</v>
      </c>
      <c r="J1072" s="822" t="s">
        <v>2965</v>
      </c>
      <c r="K1072" s="822" t="s">
        <v>3731</v>
      </c>
      <c r="L1072" s="825">
        <v>0</v>
      </c>
      <c r="M1072" s="825">
        <v>0</v>
      </c>
      <c r="N1072" s="822">
        <v>1</v>
      </c>
      <c r="O1072" s="826">
        <v>1</v>
      </c>
      <c r="P1072" s="825"/>
      <c r="Q1072" s="827"/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7</v>
      </c>
      <c r="B1073" s="822" t="s">
        <v>2342</v>
      </c>
      <c r="C1073" s="822" t="s">
        <v>2348</v>
      </c>
      <c r="D1073" s="823" t="s">
        <v>3942</v>
      </c>
      <c r="E1073" s="824" t="s">
        <v>2414</v>
      </c>
      <c r="F1073" s="822" t="s">
        <v>2343</v>
      </c>
      <c r="G1073" s="822" t="s">
        <v>2568</v>
      </c>
      <c r="H1073" s="822" t="s">
        <v>329</v>
      </c>
      <c r="I1073" s="822" t="s">
        <v>2569</v>
      </c>
      <c r="J1073" s="822" t="s">
        <v>2570</v>
      </c>
      <c r="K1073" s="822" t="s">
        <v>2571</v>
      </c>
      <c r="L1073" s="825">
        <v>1561.8</v>
      </c>
      <c r="M1073" s="825">
        <v>14056.199999999999</v>
      </c>
      <c r="N1073" s="822">
        <v>9</v>
      </c>
      <c r="O1073" s="826">
        <v>2</v>
      </c>
      <c r="P1073" s="825">
        <v>10932.599999999999</v>
      </c>
      <c r="Q1073" s="827">
        <v>0.77777777777777779</v>
      </c>
      <c r="R1073" s="822">
        <v>7</v>
      </c>
      <c r="S1073" s="827">
        <v>0.77777777777777779</v>
      </c>
      <c r="T1073" s="826">
        <v>1.5</v>
      </c>
      <c r="U1073" s="828">
        <v>0.75</v>
      </c>
    </row>
    <row r="1074" spans="1:21" ht="14.45" customHeight="1" x14ac:dyDescent="0.2">
      <c r="A1074" s="821">
        <v>7</v>
      </c>
      <c r="B1074" s="822" t="s">
        <v>2342</v>
      </c>
      <c r="C1074" s="822" t="s">
        <v>2348</v>
      </c>
      <c r="D1074" s="823" t="s">
        <v>3942</v>
      </c>
      <c r="E1074" s="824" t="s">
        <v>2414</v>
      </c>
      <c r="F1074" s="822" t="s">
        <v>2343</v>
      </c>
      <c r="G1074" s="822" t="s">
        <v>3732</v>
      </c>
      <c r="H1074" s="822" t="s">
        <v>656</v>
      </c>
      <c r="I1074" s="822" t="s">
        <v>3733</v>
      </c>
      <c r="J1074" s="822" t="s">
        <v>3734</v>
      </c>
      <c r="K1074" s="822" t="s">
        <v>1999</v>
      </c>
      <c r="L1074" s="825">
        <v>176.32</v>
      </c>
      <c r="M1074" s="825">
        <v>352.64</v>
      </c>
      <c r="N1074" s="822">
        <v>2</v>
      </c>
      <c r="O1074" s="826">
        <v>1</v>
      </c>
      <c r="P1074" s="825">
        <v>352.64</v>
      </c>
      <c r="Q1074" s="827">
        <v>1</v>
      </c>
      <c r="R1074" s="822">
        <v>2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7</v>
      </c>
      <c r="B1075" s="822" t="s">
        <v>2342</v>
      </c>
      <c r="C1075" s="822" t="s">
        <v>2348</v>
      </c>
      <c r="D1075" s="823" t="s">
        <v>3942</v>
      </c>
      <c r="E1075" s="824" t="s">
        <v>2414</v>
      </c>
      <c r="F1075" s="822" t="s">
        <v>2343</v>
      </c>
      <c r="G1075" s="822" t="s">
        <v>3224</v>
      </c>
      <c r="H1075" s="822" t="s">
        <v>329</v>
      </c>
      <c r="I1075" s="822" t="s">
        <v>3225</v>
      </c>
      <c r="J1075" s="822" t="s">
        <v>922</v>
      </c>
      <c r="K1075" s="822" t="s">
        <v>2768</v>
      </c>
      <c r="L1075" s="825">
        <v>38.56</v>
      </c>
      <c r="M1075" s="825">
        <v>154.24</v>
      </c>
      <c r="N1075" s="822">
        <v>4</v>
      </c>
      <c r="O1075" s="826">
        <v>2.5</v>
      </c>
      <c r="P1075" s="825">
        <v>154.24</v>
      </c>
      <c r="Q1075" s="827">
        <v>1</v>
      </c>
      <c r="R1075" s="822">
        <v>4</v>
      </c>
      <c r="S1075" s="827">
        <v>1</v>
      </c>
      <c r="T1075" s="826">
        <v>2.5</v>
      </c>
      <c r="U1075" s="828">
        <v>1</v>
      </c>
    </row>
    <row r="1076" spans="1:21" ht="14.45" customHeight="1" x14ac:dyDescent="0.2">
      <c r="A1076" s="821">
        <v>7</v>
      </c>
      <c r="B1076" s="822" t="s">
        <v>2342</v>
      </c>
      <c r="C1076" s="822" t="s">
        <v>2348</v>
      </c>
      <c r="D1076" s="823" t="s">
        <v>3942</v>
      </c>
      <c r="E1076" s="824" t="s">
        <v>2414</v>
      </c>
      <c r="F1076" s="822" t="s">
        <v>2343</v>
      </c>
      <c r="G1076" s="822" t="s">
        <v>2612</v>
      </c>
      <c r="H1076" s="822" t="s">
        <v>656</v>
      </c>
      <c r="I1076" s="822" t="s">
        <v>2613</v>
      </c>
      <c r="J1076" s="822" t="s">
        <v>2614</v>
      </c>
      <c r="K1076" s="822" t="s">
        <v>2615</v>
      </c>
      <c r="L1076" s="825">
        <v>70.48</v>
      </c>
      <c r="M1076" s="825">
        <v>916.24</v>
      </c>
      <c r="N1076" s="822">
        <v>13</v>
      </c>
      <c r="O1076" s="826">
        <v>4.5</v>
      </c>
      <c r="P1076" s="825">
        <v>422.88</v>
      </c>
      <c r="Q1076" s="827">
        <v>0.46153846153846151</v>
      </c>
      <c r="R1076" s="822">
        <v>6</v>
      </c>
      <c r="S1076" s="827">
        <v>0.46153846153846156</v>
      </c>
      <c r="T1076" s="826">
        <v>2.5</v>
      </c>
      <c r="U1076" s="828">
        <v>0.55555555555555558</v>
      </c>
    </row>
    <row r="1077" spans="1:21" ht="14.45" customHeight="1" x14ac:dyDescent="0.2">
      <c r="A1077" s="821">
        <v>7</v>
      </c>
      <c r="B1077" s="822" t="s">
        <v>2342</v>
      </c>
      <c r="C1077" s="822" t="s">
        <v>2348</v>
      </c>
      <c r="D1077" s="823" t="s">
        <v>3942</v>
      </c>
      <c r="E1077" s="824" t="s">
        <v>2414</v>
      </c>
      <c r="F1077" s="822" t="s">
        <v>2343</v>
      </c>
      <c r="G1077" s="822" t="s">
        <v>2612</v>
      </c>
      <c r="H1077" s="822" t="s">
        <v>656</v>
      </c>
      <c r="I1077" s="822" t="s">
        <v>3312</v>
      </c>
      <c r="J1077" s="822" t="s">
        <v>2614</v>
      </c>
      <c r="K1077" s="822" t="s">
        <v>3313</v>
      </c>
      <c r="L1077" s="825">
        <v>140.96</v>
      </c>
      <c r="M1077" s="825">
        <v>422.88</v>
      </c>
      <c r="N1077" s="822">
        <v>3</v>
      </c>
      <c r="O1077" s="826">
        <v>3</v>
      </c>
      <c r="P1077" s="825">
        <v>422.88</v>
      </c>
      <c r="Q1077" s="827">
        <v>1</v>
      </c>
      <c r="R1077" s="822">
        <v>3</v>
      </c>
      <c r="S1077" s="827">
        <v>1</v>
      </c>
      <c r="T1077" s="826">
        <v>3</v>
      </c>
      <c r="U1077" s="828">
        <v>1</v>
      </c>
    </row>
    <row r="1078" spans="1:21" ht="14.45" customHeight="1" x14ac:dyDescent="0.2">
      <c r="A1078" s="821">
        <v>7</v>
      </c>
      <c r="B1078" s="822" t="s">
        <v>2342</v>
      </c>
      <c r="C1078" s="822" t="s">
        <v>2348</v>
      </c>
      <c r="D1078" s="823" t="s">
        <v>3942</v>
      </c>
      <c r="E1078" s="824" t="s">
        <v>2414</v>
      </c>
      <c r="F1078" s="822" t="s">
        <v>2343</v>
      </c>
      <c r="G1078" s="822" t="s">
        <v>2524</v>
      </c>
      <c r="H1078" s="822" t="s">
        <v>329</v>
      </c>
      <c r="I1078" s="822" t="s">
        <v>2698</v>
      </c>
      <c r="J1078" s="822" t="s">
        <v>2696</v>
      </c>
      <c r="K1078" s="822" t="s">
        <v>2699</v>
      </c>
      <c r="L1078" s="825">
        <v>233.95</v>
      </c>
      <c r="M1078" s="825">
        <v>1871.6</v>
      </c>
      <c r="N1078" s="822">
        <v>8</v>
      </c>
      <c r="O1078" s="826">
        <v>1</v>
      </c>
      <c r="P1078" s="825">
        <v>1871.6</v>
      </c>
      <c r="Q1078" s="827">
        <v>1</v>
      </c>
      <c r="R1078" s="822">
        <v>8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7</v>
      </c>
      <c r="B1079" s="822" t="s">
        <v>2342</v>
      </c>
      <c r="C1079" s="822" t="s">
        <v>2348</v>
      </c>
      <c r="D1079" s="823" t="s">
        <v>3942</v>
      </c>
      <c r="E1079" s="824" t="s">
        <v>2414</v>
      </c>
      <c r="F1079" s="822" t="s">
        <v>2343</v>
      </c>
      <c r="G1079" s="822" t="s">
        <v>3323</v>
      </c>
      <c r="H1079" s="822" t="s">
        <v>329</v>
      </c>
      <c r="I1079" s="822" t="s">
        <v>3324</v>
      </c>
      <c r="J1079" s="822" t="s">
        <v>3325</v>
      </c>
      <c r="K1079" s="822" t="s">
        <v>3326</v>
      </c>
      <c r="L1079" s="825">
        <v>88.07</v>
      </c>
      <c r="M1079" s="825">
        <v>264.20999999999998</v>
      </c>
      <c r="N1079" s="822">
        <v>3</v>
      </c>
      <c r="O1079" s="826">
        <v>0.5</v>
      </c>
      <c r="P1079" s="825">
        <v>264.20999999999998</v>
      </c>
      <c r="Q1079" s="827">
        <v>1</v>
      </c>
      <c r="R1079" s="822">
        <v>3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7</v>
      </c>
      <c r="B1080" s="822" t="s">
        <v>2342</v>
      </c>
      <c r="C1080" s="822" t="s">
        <v>2348</v>
      </c>
      <c r="D1080" s="823" t="s">
        <v>3942</v>
      </c>
      <c r="E1080" s="824" t="s">
        <v>2414</v>
      </c>
      <c r="F1080" s="822" t="s">
        <v>2343</v>
      </c>
      <c r="G1080" s="822" t="s">
        <v>2789</v>
      </c>
      <c r="H1080" s="822" t="s">
        <v>329</v>
      </c>
      <c r="I1080" s="822" t="s">
        <v>3037</v>
      </c>
      <c r="J1080" s="822" t="s">
        <v>765</v>
      </c>
      <c r="K1080" s="822" t="s">
        <v>3038</v>
      </c>
      <c r="L1080" s="825">
        <v>35.25</v>
      </c>
      <c r="M1080" s="825">
        <v>176.25</v>
      </c>
      <c r="N1080" s="822">
        <v>5</v>
      </c>
      <c r="O1080" s="826">
        <v>2</v>
      </c>
      <c r="P1080" s="825">
        <v>35.25</v>
      </c>
      <c r="Q1080" s="827">
        <v>0.2</v>
      </c>
      <c r="R1080" s="822">
        <v>1</v>
      </c>
      <c r="S1080" s="827">
        <v>0.2</v>
      </c>
      <c r="T1080" s="826">
        <v>0.5</v>
      </c>
      <c r="U1080" s="828">
        <v>0.25</v>
      </c>
    </row>
    <row r="1081" spans="1:21" ht="14.45" customHeight="1" x14ac:dyDescent="0.2">
      <c r="A1081" s="821">
        <v>7</v>
      </c>
      <c r="B1081" s="822" t="s">
        <v>2342</v>
      </c>
      <c r="C1081" s="822" t="s">
        <v>2348</v>
      </c>
      <c r="D1081" s="823" t="s">
        <v>3942</v>
      </c>
      <c r="E1081" s="824" t="s">
        <v>2414</v>
      </c>
      <c r="F1081" s="822" t="s">
        <v>2343</v>
      </c>
      <c r="G1081" s="822" t="s">
        <v>2789</v>
      </c>
      <c r="H1081" s="822" t="s">
        <v>329</v>
      </c>
      <c r="I1081" s="822" t="s">
        <v>2919</v>
      </c>
      <c r="J1081" s="822" t="s">
        <v>1236</v>
      </c>
      <c r="K1081" s="822" t="s">
        <v>2791</v>
      </c>
      <c r="L1081" s="825">
        <v>35.25</v>
      </c>
      <c r="M1081" s="825">
        <v>35.25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7</v>
      </c>
      <c r="B1082" s="822" t="s">
        <v>2342</v>
      </c>
      <c r="C1082" s="822" t="s">
        <v>2348</v>
      </c>
      <c r="D1082" s="823" t="s">
        <v>3942</v>
      </c>
      <c r="E1082" s="824" t="s">
        <v>2414</v>
      </c>
      <c r="F1082" s="822" t="s">
        <v>2343</v>
      </c>
      <c r="G1082" s="822" t="s">
        <v>2789</v>
      </c>
      <c r="H1082" s="822" t="s">
        <v>329</v>
      </c>
      <c r="I1082" s="822" t="s">
        <v>3735</v>
      </c>
      <c r="J1082" s="822" t="s">
        <v>765</v>
      </c>
      <c r="K1082" s="822" t="s">
        <v>3736</v>
      </c>
      <c r="L1082" s="825">
        <v>17.62</v>
      </c>
      <c r="M1082" s="825">
        <v>17.62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7</v>
      </c>
      <c r="B1083" s="822" t="s">
        <v>2342</v>
      </c>
      <c r="C1083" s="822" t="s">
        <v>2348</v>
      </c>
      <c r="D1083" s="823" t="s">
        <v>3942</v>
      </c>
      <c r="E1083" s="824" t="s">
        <v>2414</v>
      </c>
      <c r="F1083" s="822" t="s">
        <v>2343</v>
      </c>
      <c r="G1083" s="822" t="s">
        <v>2789</v>
      </c>
      <c r="H1083" s="822" t="s">
        <v>329</v>
      </c>
      <c r="I1083" s="822" t="s">
        <v>2790</v>
      </c>
      <c r="J1083" s="822" t="s">
        <v>765</v>
      </c>
      <c r="K1083" s="822" t="s">
        <v>2791</v>
      </c>
      <c r="L1083" s="825">
        <v>35.25</v>
      </c>
      <c r="M1083" s="825">
        <v>141</v>
      </c>
      <c r="N1083" s="822">
        <v>4</v>
      </c>
      <c r="O1083" s="826">
        <v>1.5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7</v>
      </c>
      <c r="B1084" s="822" t="s">
        <v>2342</v>
      </c>
      <c r="C1084" s="822" t="s">
        <v>2348</v>
      </c>
      <c r="D1084" s="823" t="s">
        <v>3942</v>
      </c>
      <c r="E1084" s="824" t="s">
        <v>2414</v>
      </c>
      <c r="F1084" s="822" t="s">
        <v>2343</v>
      </c>
      <c r="G1084" s="822" t="s">
        <v>2658</v>
      </c>
      <c r="H1084" s="822" t="s">
        <v>329</v>
      </c>
      <c r="I1084" s="822" t="s">
        <v>2740</v>
      </c>
      <c r="J1084" s="822" t="s">
        <v>2660</v>
      </c>
      <c r="K1084" s="822" t="s">
        <v>2661</v>
      </c>
      <c r="L1084" s="825">
        <v>87.98</v>
      </c>
      <c r="M1084" s="825">
        <v>87.98</v>
      </c>
      <c r="N1084" s="822">
        <v>1</v>
      </c>
      <c r="O1084" s="826">
        <v>1</v>
      </c>
      <c r="P1084" s="825">
        <v>87.98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7</v>
      </c>
      <c r="B1085" s="822" t="s">
        <v>2342</v>
      </c>
      <c r="C1085" s="822" t="s">
        <v>2348</v>
      </c>
      <c r="D1085" s="823" t="s">
        <v>3942</v>
      </c>
      <c r="E1085" s="824" t="s">
        <v>2414</v>
      </c>
      <c r="F1085" s="822" t="s">
        <v>2343</v>
      </c>
      <c r="G1085" s="822" t="s">
        <v>2466</v>
      </c>
      <c r="H1085" s="822" t="s">
        <v>329</v>
      </c>
      <c r="I1085" s="822" t="s">
        <v>2528</v>
      </c>
      <c r="J1085" s="822" t="s">
        <v>2468</v>
      </c>
      <c r="K1085" s="822" t="s">
        <v>2529</v>
      </c>
      <c r="L1085" s="825">
        <v>2038.93</v>
      </c>
      <c r="M1085" s="825">
        <v>8155.72</v>
      </c>
      <c r="N1085" s="822">
        <v>4</v>
      </c>
      <c r="O1085" s="826">
        <v>2</v>
      </c>
      <c r="P1085" s="825">
        <v>6116.79</v>
      </c>
      <c r="Q1085" s="827">
        <v>0.75</v>
      </c>
      <c r="R1085" s="822">
        <v>3</v>
      </c>
      <c r="S1085" s="827">
        <v>0.75</v>
      </c>
      <c r="T1085" s="826">
        <v>1</v>
      </c>
      <c r="U1085" s="828">
        <v>0.5</v>
      </c>
    </row>
    <row r="1086" spans="1:21" ht="14.45" customHeight="1" x14ac:dyDescent="0.2">
      <c r="A1086" s="821">
        <v>7</v>
      </c>
      <c r="B1086" s="822" t="s">
        <v>2342</v>
      </c>
      <c r="C1086" s="822" t="s">
        <v>2348</v>
      </c>
      <c r="D1086" s="823" t="s">
        <v>3942</v>
      </c>
      <c r="E1086" s="824" t="s">
        <v>2414</v>
      </c>
      <c r="F1086" s="822" t="s">
        <v>2343</v>
      </c>
      <c r="G1086" s="822" t="s">
        <v>2466</v>
      </c>
      <c r="H1086" s="822" t="s">
        <v>329</v>
      </c>
      <c r="I1086" s="822" t="s">
        <v>2467</v>
      </c>
      <c r="J1086" s="822" t="s">
        <v>2468</v>
      </c>
      <c r="K1086" s="822" t="s">
        <v>2469</v>
      </c>
      <c r="L1086" s="825">
        <v>552.64</v>
      </c>
      <c r="M1086" s="825">
        <v>6631.6799999999994</v>
      </c>
      <c r="N1086" s="822">
        <v>12</v>
      </c>
      <c r="O1086" s="826">
        <v>3</v>
      </c>
      <c r="P1086" s="825">
        <v>3868.4799999999996</v>
      </c>
      <c r="Q1086" s="827">
        <v>0.58333333333333337</v>
      </c>
      <c r="R1086" s="822">
        <v>7</v>
      </c>
      <c r="S1086" s="827">
        <v>0.58333333333333337</v>
      </c>
      <c r="T1086" s="826">
        <v>2</v>
      </c>
      <c r="U1086" s="828">
        <v>0.66666666666666663</v>
      </c>
    </row>
    <row r="1087" spans="1:21" ht="14.45" customHeight="1" x14ac:dyDescent="0.2">
      <c r="A1087" s="821">
        <v>7</v>
      </c>
      <c r="B1087" s="822" t="s">
        <v>2342</v>
      </c>
      <c r="C1087" s="822" t="s">
        <v>2348</v>
      </c>
      <c r="D1087" s="823" t="s">
        <v>3942</v>
      </c>
      <c r="E1087" s="824" t="s">
        <v>2414</v>
      </c>
      <c r="F1087" s="822" t="s">
        <v>2343</v>
      </c>
      <c r="G1087" s="822" t="s">
        <v>2466</v>
      </c>
      <c r="H1087" s="822" t="s">
        <v>329</v>
      </c>
      <c r="I1087" s="822" t="s">
        <v>2470</v>
      </c>
      <c r="J1087" s="822" t="s">
        <v>2468</v>
      </c>
      <c r="K1087" s="822" t="s">
        <v>2471</v>
      </c>
      <c r="L1087" s="825">
        <v>355.79</v>
      </c>
      <c r="M1087" s="825">
        <v>3913.6900000000005</v>
      </c>
      <c r="N1087" s="822">
        <v>11</v>
      </c>
      <c r="O1087" s="826">
        <v>3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7</v>
      </c>
      <c r="B1088" s="822" t="s">
        <v>2342</v>
      </c>
      <c r="C1088" s="822" t="s">
        <v>2348</v>
      </c>
      <c r="D1088" s="823" t="s">
        <v>3942</v>
      </c>
      <c r="E1088" s="824" t="s">
        <v>2414</v>
      </c>
      <c r="F1088" s="822" t="s">
        <v>2343</v>
      </c>
      <c r="G1088" s="822" t="s">
        <v>2466</v>
      </c>
      <c r="H1088" s="822" t="s">
        <v>329</v>
      </c>
      <c r="I1088" s="822" t="s">
        <v>2530</v>
      </c>
      <c r="J1088" s="822" t="s">
        <v>2468</v>
      </c>
      <c r="K1088" s="822" t="s">
        <v>2531</v>
      </c>
      <c r="L1088" s="825">
        <v>1019.46</v>
      </c>
      <c r="M1088" s="825">
        <v>7136.22</v>
      </c>
      <c r="N1088" s="822">
        <v>7</v>
      </c>
      <c r="O1088" s="826">
        <v>2</v>
      </c>
      <c r="P1088" s="825">
        <v>7136.22</v>
      </c>
      <c r="Q1088" s="827">
        <v>1</v>
      </c>
      <c r="R1088" s="822">
        <v>7</v>
      </c>
      <c r="S1088" s="827">
        <v>1</v>
      </c>
      <c r="T1088" s="826">
        <v>2</v>
      </c>
      <c r="U1088" s="828">
        <v>1</v>
      </c>
    </row>
    <row r="1089" spans="1:21" ht="14.45" customHeight="1" x14ac:dyDescent="0.2">
      <c r="A1089" s="821">
        <v>7</v>
      </c>
      <c r="B1089" s="822" t="s">
        <v>2342</v>
      </c>
      <c r="C1089" s="822" t="s">
        <v>2348</v>
      </c>
      <c r="D1089" s="823" t="s">
        <v>3942</v>
      </c>
      <c r="E1089" s="824" t="s">
        <v>2414</v>
      </c>
      <c r="F1089" s="822" t="s">
        <v>2343</v>
      </c>
      <c r="G1089" s="822" t="s">
        <v>2466</v>
      </c>
      <c r="H1089" s="822" t="s">
        <v>329</v>
      </c>
      <c r="I1089" s="822" t="s">
        <v>2818</v>
      </c>
      <c r="J1089" s="822" t="s">
        <v>2703</v>
      </c>
      <c r="K1089" s="822" t="s">
        <v>2531</v>
      </c>
      <c r="L1089" s="825">
        <v>1019.46</v>
      </c>
      <c r="M1089" s="825">
        <v>8155.68</v>
      </c>
      <c r="N1089" s="822">
        <v>8</v>
      </c>
      <c r="O1089" s="826">
        <v>2</v>
      </c>
      <c r="P1089" s="825">
        <v>8155.68</v>
      </c>
      <c r="Q1089" s="827">
        <v>1</v>
      </c>
      <c r="R1089" s="822">
        <v>8</v>
      </c>
      <c r="S1089" s="827">
        <v>1</v>
      </c>
      <c r="T1089" s="826">
        <v>2</v>
      </c>
      <c r="U1089" s="828">
        <v>1</v>
      </c>
    </row>
    <row r="1090" spans="1:21" ht="14.45" customHeight="1" x14ac:dyDescent="0.2">
      <c r="A1090" s="821">
        <v>7</v>
      </c>
      <c r="B1090" s="822" t="s">
        <v>2342</v>
      </c>
      <c r="C1090" s="822" t="s">
        <v>2348</v>
      </c>
      <c r="D1090" s="823" t="s">
        <v>3942</v>
      </c>
      <c r="E1090" s="824" t="s">
        <v>2414</v>
      </c>
      <c r="F1090" s="822" t="s">
        <v>2343</v>
      </c>
      <c r="G1090" s="822" t="s">
        <v>2466</v>
      </c>
      <c r="H1090" s="822" t="s">
        <v>656</v>
      </c>
      <c r="I1090" s="822" t="s">
        <v>2532</v>
      </c>
      <c r="J1090" s="822" t="s">
        <v>2533</v>
      </c>
      <c r="K1090" s="822" t="s">
        <v>2471</v>
      </c>
      <c r="L1090" s="825">
        <v>355.79</v>
      </c>
      <c r="M1090" s="825">
        <v>3913.6900000000005</v>
      </c>
      <c r="N1090" s="822">
        <v>11</v>
      </c>
      <c r="O1090" s="826">
        <v>4</v>
      </c>
      <c r="P1090" s="825">
        <v>3202.1100000000006</v>
      </c>
      <c r="Q1090" s="827">
        <v>0.81818181818181823</v>
      </c>
      <c r="R1090" s="822">
        <v>9</v>
      </c>
      <c r="S1090" s="827">
        <v>0.81818181818181823</v>
      </c>
      <c r="T1090" s="826">
        <v>3</v>
      </c>
      <c r="U1090" s="828">
        <v>0.75</v>
      </c>
    </row>
    <row r="1091" spans="1:21" ht="14.45" customHeight="1" x14ac:dyDescent="0.2">
      <c r="A1091" s="821">
        <v>7</v>
      </c>
      <c r="B1091" s="822" t="s">
        <v>2342</v>
      </c>
      <c r="C1091" s="822" t="s">
        <v>2348</v>
      </c>
      <c r="D1091" s="823" t="s">
        <v>3942</v>
      </c>
      <c r="E1091" s="824" t="s">
        <v>2414</v>
      </c>
      <c r="F1091" s="822" t="s">
        <v>2343</v>
      </c>
      <c r="G1091" s="822" t="s">
        <v>2466</v>
      </c>
      <c r="H1091" s="822" t="s">
        <v>656</v>
      </c>
      <c r="I1091" s="822" t="s">
        <v>2700</v>
      </c>
      <c r="J1091" s="822" t="s">
        <v>2533</v>
      </c>
      <c r="K1091" s="822" t="s">
        <v>2469</v>
      </c>
      <c r="L1091" s="825">
        <v>552.64</v>
      </c>
      <c r="M1091" s="825">
        <v>25421.439999999999</v>
      </c>
      <c r="N1091" s="822">
        <v>46</v>
      </c>
      <c r="O1091" s="826">
        <v>13</v>
      </c>
      <c r="P1091" s="825">
        <v>17684.48</v>
      </c>
      <c r="Q1091" s="827">
        <v>0.69565217391304346</v>
      </c>
      <c r="R1091" s="822">
        <v>32</v>
      </c>
      <c r="S1091" s="827">
        <v>0.69565217391304346</v>
      </c>
      <c r="T1091" s="826">
        <v>10</v>
      </c>
      <c r="U1091" s="828">
        <v>0.76923076923076927</v>
      </c>
    </row>
    <row r="1092" spans="1:21" ht="14.45" customHeight="1" x14ac:dyDescent="0.2">
      <c r="A1092" s="821">
        <v>7</v>
      </c>
      <c r="B1092" s="822" t="s">
        <v>2342</v>
      </c>
      <c r="C1092" s="822" t="s">
        <v>2348</v>
      </c>
      <c r="D1092" s="823" t="s">
        <v>3942</v>
      </c>
      <c r="E1092" s="824" t="s">
        <v>2414</v>
      </c>
      <c r="F1092" s="822" t="s">
        <v>2343</v>
      </c>
      <c r="G1092" s="822" t="s">
        <v>2466</v>
      </c>
      <c r="H1092" s="822" t="s">
        <v>656</v>
      </c>
      <c r="I1092" s="822" t="s">
        <v>2701</v>
      </c>
      <c r="J1092" s="822" t="s">
        <v>2533</v>
      </c>
      <c r="K1092" s="822" t="s">
        <v>2531</v>
      </c>
      <c r="L1092" s="825">
        <v>1019.46</v>
      </c>
      <c r="M1092" s="825">
        <v>8155.68</v>
      </c>
      <c r="N1092" s="822">
        <v>8</v>
      </c>
      <c r="O1092" s="826">
        <v>2</v>
      </c>
      <c r="P1092" s="825">
        <v>8155.68</v>
      </c>
      <c r="Q1092" s="827">
        <v>1</v>
      </c>
      <c r="R1092" s="822">
        <v>8</v>
      </c>
      <c r="S1092" s="827">
        <v>1</v>
      </c>
      <c r="T1092" s="826">
        <v>2</v>
      </c>
      <c r="U1092" s="828">
        <v>1</v>
      </c>
    </row>
    <row r="1093" spans="1:21" ht="14.45" customHeight="1" x14ac:dyDescent="0.2">
      <c r="A1093" s="821">
        <v>7</v>
      </c>
      <c r="B1093" s="822" t="s">
        <v>2342</v>
      </c>
      <c r="C1093" s="822" t="s">
        <v>2348</v>
      </c>
      <c r="D1093" s="823" t="s">
        <v>3942</v>
      </c>
      <c r="E1093" s="824" t="s">
        <v>2414</v>
      </c>
      <c r="F1093" s="822" t="s">
        <v>2343</v>
      </c>
      <c r="G1093" s="822" t="s">
        <v>2466</v>
      </c>
      <c r="H1093" s="822" t="s">
        <v>329</v>
      </c>
      <c r="I1093" s="822" t="s">
        <v>2704</v>
      </c>
      <c r="J1093" s="822" t="s">
        <v>2473</v>
      </c>
      <c r="K1093" s="822" t="s">
        <v>2705</v>
      </c>
      <c r="L1093" s="825">
        <v>254.86</v>
      </c>
      <c r="M1093" s="825">
        <v>5352.06</v>
      </c>
      <c r="N1093" s="822">
        <v>21</v>
      </c>
      <c r="O1093" s="826">
        <v>6</v>
      </c>
      <c r="P1093" s="825">
        <v>5352.06</v>
      </c>
      <c r="Q1093" s="827">
        <v>1</v>
      </c>
      <c r="R1093" s="822">
        <v>21</v>
      </c>
      <c r="S1093" s="827">
        <v>1</v>
      </c>
      <c r="T1093" s="826">
        <v>6</v>
      </c>
      <c r="U1093" s="828">
        <v>1</v>
      </c>
    </row>
    <row r="1094" spans="1:21" ht="14.45" customHeight="1" x14ac:dyDescent="0.2">
      <c r="A1094" s="821">
        <v>7</v>
      </c>
      <c r="B1094" s="822" t="s">
        <v>2342</v>
      </c>
      <c r="C1094" s="822" t="s">
        <v>2348</v>
      </c>
      <c r="D1094" s="823" t="s">
        <v>3942</v>
      </c>
      <c r="E1094" s="824" t="s">
        <v>2414</v>
      </c>
      <c r="F1094" s="822" t="s">
        <v>2343</v>
      </c>
      <c r="G1094" s="822" t="s">
        <v>2466</v>
      </c>
      <c r="H1094" s="822" t="s">
        <v>329</v>
      </c>
      <c r="I1094" s="822" t="s">
        <v>2472</v>
      </c>
      <c r="J1094" s="822" t="s">
        <v>2473</v>
      </c>
      <c r="K1094" s="822" t="s">
        <v>2474</v>
      </c>
      <c r="L1094" s="825">
        <v>0</v>
      </c>
      <c r="M1094" s="825">
        <v>0</v>
      </c>
      <c r="N1094" s="822">
        <v>2</v>
      </c>
      <c r="O1094" s="826">
        <v>2</v>
      </c>
      <c r="P1094" s="825">
        <v>0</v>
      </c>
      <c r="Q1094" s="827"/>
      <c r="R1094" s="822">
        <v>2</v>
      </c>
      <c r="S1094" s="827">
        <v>1</v>
      </c>
      <c r="T1094" s="826">
        <v>2</v>
      </c>
      <c r="U1094" s="828">
        <v>1</v>
      </c>
    </row>
    <row r="1095" spans="1:21" ht="14.45" customHeight="1" x14ac:dyDescent="0.2">
      <c r="A1095" s="821">
        <v>7</v>
      </c>
      <c r="B1095" s="822" t="s">
        <v>2342</v>
      </c>
      <c r="C1095" s="822" t="s">
        <v>2348</v>
      </c>
      <c r="D1095" s="823" t="s">
        <v>3942</v>
      </c>
      <c r="E1095" s="824" t="s">
        <v>2414</v>
      </c>
      <c r="F1095" s="822" t="s">
        <v>2343</v>
      </c>
      <c r="G1095" s="822" t="s">
        <v>2572</v>
      </c>
      <c r="H1095" s="822" t="s">
        <v>329</v>
      </c>
      <c r="I1095" s="822" t="s">
        <v>2573</v>
      </c>
      <c r="J1095" s="822" t="s">
        <v>697</v>
      </c>
      <c r="K1095" s="822" t="s">
        <v>2574</v>
      </c>
      <c r="L1095" s="825">
        <v>127.91</v>
      </c>
      <c r="M1095" s="825">
        <v>383.73</v>
      </c>
      <c r="N1095" s="822">
        <v>3</v>
      </c>
      <c r="O1095" s="826">
        <v>1.5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7</v>
      </c>
      <c r="B1096" s="822" t="s">
        <v>2342</v>
      </c>
      <c r="C1096" s="822" t="s">
        <v>2348</v>
      </c>
      <c r="D1096" s="823" t="s">
        <v>3942</v>
      </c>
      <c r="E1096" s="824" t="s">
        <v>2414</v>
      </c>
      <c r="F1096" s="822" t="s">
        <v>2343</v>
      </c>
      <c r="G1096" s="822" t="s">
        <v>2575</v>
      </c>
      <c r="H1096" s="822" t="s">
        <v>329</v>
      </c>
      <c r="I1096" s="822" t="s">
        <v>3457</v>
      </c>
      <c r="J1096" s="822" t="s">
        <v>3329</v>
      </c>
      <c r="K1096" s="822" t="s">
        <v>3348</v>
      </c>
      <c r="L1096" s="825">
        <v>338.58</v>
      </c>
      <c r="M1096" s="825">
        <v>1015.74</v>
      </c>
      <c r="N1096" s="822">
        <v>3</v>
      </c>
      <c r="O1096" s="826">
        <v>0.5</v>
      </c>
      <c r="P1096" s="825">
        <v>1015.74</v>
      </c>
      <c r="Q1096" s="827">
        <v>1</v>
      </c>
      <c r="R1096" s="822">
        <v>3</v>
      </c>
      <c r="S1096" s="827">
        <v>1</v>
      </c>
      <c r="T1096" s="826">
        <v>0.5</v>
      </c>
      <c r="U1096" s="828">
        <v>1</v>
      </c>
    </row>
    <row r="1097" spans="1:21" ht="14.45" customHeight="1" x14ac:dyDescent="0.2">
      <c r="A1097" s="821">
        <v>7</v>
      </c>
      <c r="B1097" s="822" t="s">
        <v>2342</v>
      </c>
      <c r="C1097" s="822" t="s">
        <v>2348</v>
      </c>
      <c r="D1097" s="823" t="s">
        <v>3942</v>
      </c>
      <c r="E1097" s="824" t="s">
        <v>2414</v>
      </c>
      <c r="F1097" s="822" t="s">
        <v>2343</v>
      </c>
      <c r="G1097" s="822" t="s">
        <v>2575</v>
      </c>
      <c r="H1097" s="822" t="s">
        <v>329</v>
      </c>
      <c r="I1097" s="822" t="s">
        <v>3737</v>
      </c>
      <c r="J1097" s="822" t="s">
        <v>3329</v>
      </c>
      <c r="K1097" s="822" t="s">
        <v>3738</v>
      </c>
      <c r="L1097" s="825">
        <v>677.18</v>
      </c>
      <c r="M1097" s="825">
        <v>2031.54</v>
      </c>
      <c r="N1097" s="822">
        <v>3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7</v>
      </c>
      <c r="B1098" s="822" t="s">
        <v>2342</v>
      </c>
      <c r="C1098" s="822" t="s">
        <v>2348</v>
      </c>
      <c r="D1098" s="823" t="s">
        <v>3942</v>
      </c>
      <c r="E1098" s="824" t="s">
        <v>2414</v>
      </c>
      <c r="F1098" s="822" t="s">
        <v>2343</v>
      </c>
      <c r="G1098" s="822" t="s">
        <v>2575</v>
      </c>
      <c r="H1098" s="822" t="s">
        <v>329</v>
      </c>
      <c r="I1098" s="822" t="s">
        <v>3739</v>
      </c>
      <c r="J1098" s="822" t="s">
        <v>3329</v>
      </c>
      <c r="K1098" s="822" t="s">
        <v>3338</v>
      </c>
      <c r="L1098" s="825">
        <v>677.17</v>
      </c>
      <c r="M1098" s="825">
        <v>2031.5099999999998</v>
      </c>
      <c r="N1098" s="822">
        <v>3</v>
      </c>
      <c r="O1098" s="826">
        <v>1</v>
      </c>
      <c r="P1098" s="825">
        <v>2031.5099999999998</v>
      </c>
      <c r="Q1098" s="827">
        <v>1</v>
      </c>
      <c r="R1098" s="822">
        <v>3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7</v>
      </c>
      <c r="B1099" s="822" t="s">
        <v>2342</v>
      </c>
      <c r="C1099" s="822" t="s">
        <v>2348</v>
      </c>
      <c r="D1099" s="823" t="s">
        <v>3942</v>
      </c>
      <c r="E1099" s="824" t="s">
        <v>2414</v>
      </c>
      <c r="F1099" s="822" t="s">
        <v>2343</v>
      </c>
      <c r="G1099" s="822" t="s">
        <v>2575</v>
      </c>
      <c r="H1099" s="822" t="s">
        <v>656</v>
      </c>
      <c r="I1099" s="822" t="s">
        <v>3339</v>
      </c>
      <c r="J1099" s="822" t="s">
        <v>2577</v>
      </c>
      <c r="K1099" s="822" t="s">
        <v>3340</v>
      </c>
      <c r="L1099" s="825">
        <v>1286.6199999999999</v>
      </c>
      <c r="M1099" s="825">
        <v>36025.360000000001</v>
      </c>
      <c r="N1099" s="822">
        <v>28</v>
      </c>
      <c r="O1099" s="826">
        <v>10</v>
      </c>
      <c r="P1099" s="825">
        <v>15439.439999999999</v>
      </c>
      <c r="Q1099" s="827">
        <v>0.42857142857142855</v>
      </c>
      <c r="R1099" s="822">
        <v>12</v>
      </c>
      <c r="S1099" s="827">
        <v>0.42857142857142855</v>
      </c>
      <c r="T1099" s="826">
        <v>5</v>
      </c>
      <c r="U1099" s="828">
        <v>0.5</v>
      </c>
    </row>
    <row r="1100" spans="1:21" ht="14.45" customHeight="1" x14ac:dyDescent="0.2">
      <c r="A1100" s="821">
        <v>7</v>
      </c>
      <c r="B1100" s="822" t="s">
        <v>2342</v>
      </c>
      <c r="C1100" s="822" t="s">
        <v>2348</v>
      </c>
      <c r="D1100" s="823" t="s">
        <v>3942</v>
      </c>
      <c r="E1100" s="824" t="s">
        <v>2414</v>
      </c>
      <c r="F1100" s="822" t="s">
        <v>2343</v>
      </c>
      <c r="G1100" s="822" t="s">
        <v>2575</v>
      </c>
      <c r="H1100" s="822" t="s">
        <v>656</v>
      </c>
      <c r="I1100" s="822" t="s">
        <v>3341</v>
      </c>
      <c r="J1100" s="822" t="s">
        <v>2577</v>
      </c>
      <c r="K1100" s="822" t="s">
        <v>3338</v>
      </c>
      <c r="L1100" s="825">
        <v>677.17</v>
      </c>
      <c r="M1100" s="825">
        <v>4063.0199999999995</v>
      </c>
      <c r="N1100" s="822">
        <v>6</v>
      </c>
      <c r="O1100" s="826">
        <v>1.5</v>
      </c>
      <c r="P1100" s="825">
        <v>4063.0199999999995</v>
      </c>
      <c r="Q1100" s="827">
        <v>1</v>
      </c>
      <c r="R1100" s="822">
        <v>6</v>
      </c>
      <c r="S1100" s="827">
        <v>1</v>
      </c>
      <c r="T1100" s="826">
        <v>1.5</v>
      </c>
      <c r="U1100" s="828">
        <v>1</v>
      </c>
    </row>
    <row r="1101" spans="1:21" ht="14.45" customHeight="1" x14ac:dyDescent="0.2">
      <c r="A1101" s="821">
        <v>7</v>
      </c>
      <c r="B1101" s="822" t="s">
        <v>2342</v>
      </c>
      <c r="C1101" s="822" t="s">
        <v>2348</v>
      </c>
      <c r="D1101" s="823" t="s">
        <v>3942</v>
      </c>
      <c r="E1101" s="824" t="s">
        <v>2414</v>
      </c>
      <c r="F1101" s="822" t="s">
        <v>2343</v>
      </c>
      <c r="G1101" s="822" t="s">
        <v>2575</v>
      </c>
      <c r="H1101" s="822" t="s">
        <v>656</v>
      </c>
      <c r="I1101" s="822" t="s">
        <v>2576</v>
      </c>
      <c r="J1101" s="822" t="s">
        <v>2577</v>
      </c>
      <c r="K1101" s="822" t="s">
        <v>2578</v>
      </c>
      <c r="L1101" s="825">
        <v>2573.2199999999998</v>
      </c>
      <c r="M1101" s="825">
        <v>151819.98000000001</v>
      </c>
      <c r="N1101" s="822">
        <v>59</v>
      </c>
      <c r="O1101" s="826">
        <v>15.5</v>
      </c>
      <c r="P1101" s="825">
        <v>120941.34000000003</v>
      </c>
      <c r="Q1101" s="827">
        <v>0.79661016949152552</v>
      </c>
      <c r="R1101" s="822">
        <v>47</v>
      </c>
      <c r="S1101" s="827">
        <v>0.79661016949152541</v>
      </c>
      <c r="T1101" s="826">
        <v>12.5</v>
      </c>
      <c r="U1101" s="828">
        <v>0.80645161290322576</v>
      </c>
    </row>
    <row r="1102" spans="1:21" ht="14.45" customHeight="1" x14ac:dyDescent="0.2">
      <c r="A1102" s="821">
        <v>7</v>
      </c>
      <c r="B1102" s="822" t="s">
        <v>2342</v>
      </c>
      <c r="C1102" s="822" t="s">
        <v>2348</v>
      </c>
      <c r="D1102" s="823" t="s">
        <v>3942</v>
      </c>
      <c r="E1102" s="824" t="s">
        <v>2414</v>
      </c>
      <c r="F1102" s="822" t="s">
        <v>2343</v>
      </c>
      <c r="G1102" s="822" t="s">
        <v>2575</v>
      </c>
      <c r="H1102" s="822" t="s">
        <v>329</v>
      </c>
      <c r="I1102" s="822" t="s">
        <v>3342</v>
      </c>
      <c r="J1102" s="822" t="s">
        <v>3329</v>
      </c>
      <c r="K1102" s="822" t="s">
        <v>3343</v>
      </c>
      <c r="L1102" s="825">
        <v>42.33</v>
      </c>
      <c r="M1102" s="825">
        <v>253.98</v>
      </c>
      <c r="N1102" s="822">
        <v>6</v>
      </c>
      <c r="O1102" s="826">
        <v>0.5</v>
      </c>
      <c r="P1102" s="825">
        <v>253.98</v>
      </c>
      <c r="Q1102" s="827">
        <v>1</v>
      </c>
      <c r="R1102" s="822">
        <v>6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7</v>
      </c>
      <c r="B1103" s="822" t="s">
        <v>2342</v>
      </c>
      <c r="C1103" s="822" t="s">
        <v>2348</v>
      </c>
      <c r="D1103" s="823" t="s">
        <v>3942</v>
      </c>
      <c r="E1103" s="824" t="s">
        <v>2414</v>
      </c>
      <c r="F1103" s="822" t="s">
        <v>2343</v>
      </c>
      <c r="G1103" s="822" t="s">
        <v>2575</v>
      </c>
      <c r="H1103" s="822" t="s">
        <v>329</v>
      </c>
      <c r="I1103" s="822" t="s">
        <v>3740</v>
      </c>
      <c r="J1103" s="822" t="s">
        <v>3345</v>
      </c>
      <c r="K1103" s="822" t="s">
        <v>3348</v>
      </c>
      <c r="L1103" s="825">
        <v>1715.48</v>
      </c>
      <c r="M1103" s="825">
        <v>5146.4400000000005</v>
      </c>
      <c r="N1103" s="822">
        <v>3</v>
      </c>
      <c r="O1103" s="826">
        <v>0.5</v>
      </c>
      <c r="P1103" s="825">
        <v>5146.4400000000005</v>
      </c>
      <c r="Q1103" s="827">
        <v>1</v>
      </c>
      <c r="R1103" s="822">
        <v>3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7</v>
      </c>
      <c r="B1104" s="822" t="s">
        <v>2342</v>
      </c>
      <c r="C1104" s="822" t="s">
        <v>2348</v>
      </c>
      <c r="D1104" s="823" t="s">
        <v>3942</v>
      </c>
      <c r="E1104" s="824" t="s">
        <v>2414</v>
      </c>
      <c r="F1104" s="822" t="s">
        <v>2343</v>
      </c>
      <c r="G1104" s="822" t="s">
        <v>2575</v>
      </c>
      <c r="H1104" s="822" t="s">
        <v>329</v>
      </c>
      <c r="I1104" s="822" t="s">
        <v>3612</v>
      </c>
      <c r="J1104" s="822" t="s">
        <v>3329</v>
      </c>
      <c r="K1104" s="822" t="s">
        <v>3613</v>
      </c>
      <c r="L1104" s="825">
        <v>1929.92</v>
      </c>
      <c r="M1104" s="825">
        <v>3859.84</v>
      </c>
      <c r="N1104" s="822">
        <v>2</v>
      </c>
      <c r="O1104" s="826">
        <v>1</v>
      </c>
      <c r="P1104" s="825">
        <v>3859.84</v>
      </c>
      <c r="Q1104" s="827">
        <v>1</v>
      </c>
      <c r="R1104" s="822">
        <v>2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7</v>
      </c>
      <c r="B1105" s="822" t="s">
        <v>2342</v>
      </c>
      <c r="C1105" s="822" t="s">
        <v>2348</v>
      </c>
      <c r="D1105" s="823" t="s">
        <v>3942</v>
      </c>
      <c r="E1105" s="824" t="s">
        <v>2414</v>
      </c>
      <c r="F1105" s="822" t="s">
        <v>2343</v>
      </c>
      <c r="G1105" s="822" t="s">
        <v>3741</v>
      </c>
      <c r="H1105" s="822" t="s">
        <v>656</v>
      </c>
      <c r="I1105" s="822" t="s">
        <v>2259</v>
      </c>
      <c r="J1105" s="822" t="s">
        <v>2260</v>
      </c>
      <c r="K1105" s="822" t="s">
        <v>2261</v>
      </c>
      <c r="L1105" s="825">
        <v>122.96</v>
      </c>
      <c r="M1105" s="825">
        <v>491.84</v>
      </c>
      <c r="N1105" s="822">
        <v>4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7</v>
      </c>
      <c r="B1106" s="822" t="s">
        <v>2342</v>
      </c>
      <c r="C1106" s="822" t="s">
        <v>2348</v>
      </c>
      <c r="D1106" s="823" t="s">
        <v>3942</v>
      </c>
      <c r="E1106" s="824" t="s">
        <v>2414</v>
      </c>
      <c r="F1106" s="822" t="s">
        <v>2343</v>
      </c>
      <c r="G1106" s="822" t="s">
        <v>2579</v>
      </c>
      <c r="H1106" s="822" t="s">
        <v>656</v>
      </c>
      <c r="I1106" s="822" t="s">
        <v>2580</v>
      </c>
      <c r="J1106" s="822" t="s">
        <v>659</v>
      </c>
      <c r="K1106" s="822" t="s">
        <v>2581</v>
      </c>
      <c r="L1106" s="825">
        <v>0</v>
      </c>
      <c r="M1106" s="825">
        <v>0</v>
      </c>
      <c r="N1106" s="822">
        <v>34</v>
      </c>
      <c r="O1106" s="826">
        <v>7.5</v>
      </c>
      <c r="P1106" s="825">
        <v>0</v>
      </c>
      <c r="Q1106" s="827"/>
      <c r="R1106" s="822">
        <v>18</v>
      </c>
      <c r="S1106" s="827">
        <v>0.52941176470588236</v>
      </c>
      <c r="T1106" s="826">
        <v>3.5</v>
      </c>
      <c r="U1106" s="828">
        <v>0.46666666666666667</v>
      </c>
    </row>
    <row r="1107" spans="1:21" ht="14.45" customHeight="1" x14ac:dyDescent="0.2">
      <c r="A1107" s="821">
        <v>7</v>
      </c>
      <c r="B1107" s="822" t="s">
        <v>2342</v>
      </c>
      <c r="C1107" s="822" t="s">
        <v>2348</v>
      </c>
      <c r="D1107" s="823" t="s">
        <v>3942</v>
      </c>
      <c r="E1107" s="824" t="s">
        <v>2414</v>
      </c>
      <c r="F1107" s="822" t="s">
        <v>2343</v>
      </c>
      <c r="G1107" s="822" t="s">
        <v>3359</v>
      </c>
      <c r="H1107" s="822" t="s">
        <v>329</v>
      </c>
      <c r="I1107" s="822" t="s">
        <v>3463</v>
      </c>
      <c r="J1107" s="822" t="s">
        <v>3361</v>
      </c>
      <c r="K1107" s="822" t="s">
        <v>3464</v>
      </c>
      <c r="L1107" s="825">
        <v>60.39</v>
      </c>
      <c r="M1107" s="825">
        <v>362.34</v>
      </c>
      <c r="N1107" s="822">
        <v>6</v>
      </c>
      <c r="O1107" s="826">
        <v>2</v>
      </c>
      <c r="P1107" s="825">
        <v>60.39</v>
      </c>
      <c r="Q1107" s="827">
        <v>0.16666666666666669</v>
      </c>
      <c r="R1107" s="822">
        <v>1</v>
      </c>
      <c r="S1107" s="827">
        <v>0.16666666666666666</v>
      </c>
      <c r="T1107" s="826">
        <v>1</v>
      </c>
      <c r="U1107" s="828">
        <v>0.5</v>
      </c>
    </row>
    <row r="1108" spans="1:21" ht="14.45" customHeight="1" x14ac:dyDescent="0.2">
      <c r="A1108" s="821">
        <v>7</v>
      </c>
      <c r="B1108" s="822" t="s">
        <v>2342</v>
      </c>
      <c r="C1108" s="822" t="s">
        <v>2348</v>
      </c>
      <c r="D1108" s="823" t="s">
        <v>3942</v>
      </c>
      <c r="E1108" s="824" t="s">
        <v>2414</v>
      </c>
      <c r="F1108" s="822" t="s">
        <v>2343</v>
      </c>
      <c r="G1108" s="822" t="s">
        <v>2537</v>
      </c>
      <c r="H1108" s="822" t="s">
        <v>329</v>
      </c>
      <c r="I1108" s="822" t="s">
        <v>2538</v>
      </c>
      <c r="J1108" s="822" t="s">
        <v>2539</v>
      </c>
      <c r="K1108" s="822" t="s">
        <v>2540</v>
      </c>
      <c r="L1108" s="825">
        <v>552.64</v>
      </c>
      <c r="M1108" s="825">
        <v>3315.84</v>
      </c>
      <c r="N1108" s="822">
        <v>6</v>
      </c>
      <c r="O1108" s="826">
        <v>2</v>
      </c>
      <c r="P1108" s="825">
        <v>1657.92</v>
      </c>
      <c r="Q1108" s="827">
        <v>0.5</v>
      </c>
      <c r="R1108" s="822">
        <v>3</v>
      </c>
      <c r="S1108" s="827">
        <v>0.5</v>
      </c>
      <c r="T1108" s="826">
        <v>1</v>
      </c>
      <c r="U1108" s="828">
        <v>0.5</v>
      </c>
    </row>
    <row r="1109" spans="1:21" ht="14.45" customHeight="1" x14ac:dyDescent="0.2">
      <c r="A1109" s="821">
        <v>7</v>
      </c>
      <c r="B1109" s="822" t="s">
        <v>2342</v>
      </c>
      <c r="C1109" s="822" t="s">
        <v>2348</v>
      </c>
      <c r="D1109" s="823" t="s">
        <v>3942</v>
      </c>
      <c r="E1109" s="824" t="s">
        <v>2414</v>
      </c>
      <c r="F1109" s="822" t="s">
        <v>2343</v>
      </c>
      <c r="G1109" s="822" t="s">
        <v>2537</v>
      </c>
      <c r="H1109" s="822" t="s">
        <v>329</v>
      </c>
      <c r="I1109" s="822" t="s">
        <v>2541</v>
      </c>
      <c r="J1109" s="822" t="s">
        <v>2539</v>
      </c>
      <c r="K1109" s="822" t="s">
        <v>2542</v>
      </c>
      <c r="L1109" s="825">
        <v>1019.46</v>
      </c>
      <c r="M1109" s="825">
        <v>9175.14</v>
      </c>
      <c r="N1109" s="822">
        <v>9</v>
      </c>
      <c r="O1109" s="826">
        <v>3</v>
      </c>
      <c r="P1109" s="825">
        <v>9175.14</v>
      </c>
      <c r="Q1109" s="827">
        <v>1</v>
      </c>
      <c r="R1109" s="822">
        <v>9</v>
      </c>
      <c r="S1109" s="827">
        <v>1</v>
      </c>
      <c r="T1109" s="826">
        <v>3</v>
      </c>
      <c r="U1109" s="828">
        <v>1</v>
      </c>
    </row>
    <row r="1110" spans="1:21" ht="14.45" customHeight="1" x14ac:dyDescent="0.2">
      <c r="A1110" s="821">
        <v>7</v>
      </c>
      <c r="B1110" s="822" t="s">
        <v>2342</v>
      </c>
      <c r="C1110" s="822" t="s">
        <v>2348</v>
      </c>
      <c r="D1110" s="823" t="s">
        <v>3942</v>
      </c>
      <c r="E1110" s="824" t="s">
        <v>2414</v>
      </c>
      <c r="F1110" s="822" t="s">
        <v>2343</v>
      </c>
      <c r="G1110" s="822" t="s">
        <v>2537</v>
      </c>
      <c r="H1110" s="822" t="s">
        <v>329</v>
      </c>
      <c r="I1110" s="822" t="s">
        <v>2543</v>
      </c>
      <c r="J1110" s="822" t="s">
        <v>2539</v>
      </c>
      <c r="K1110" s="822" t="s">
        <v>2544</v>
      </c>
      <c r="L1110" s="825">
        <v>764.6</v>
      </c>
      <c r="M1110" s="825">
        <v>4587.6000000000004</v>
      </c>
      <c r="N1110" s="822">
        <v>6</v>
      </c>
      <c r="O1110" s="826">
        <v>2</v>
      </c>
      <c r="P1110" s="825">
        <v>4587.6000000000004</v>
      </c>
      <c r="Q1110" s="827">
        <v>1</v>
      </c>
      <c r="R1110" s="822">
        <v>6</v>
      </c>
      <c r="S1110" s="827">
        <v>1</v>
      </c>
      <c r="T1110" s="826">
        <v>2</v>
      </c>
      <c r="U1110" s="828">
        <v>1</v>
      </c>
    </row>
    <row r="1111" spans="1:21" ht="14.45" customHeight="1" x14ac:dyDescent="0.2">
      <c r="A1111" s="821">
        <v>7</v>
      </c>
      <c r="B1111" s="822" t="s">
        <v>2342</v>
      </c>
      <c r="C1111" s="822" t="s">
        <v>2348</v>
      </c>
      <c r="D1111" s="823" t="s">
        <v>3942</v>
      </c>
      <c r="E1111" s="824" t="s">
        <v>2414</v>
      </c>
      <c r="F1111" s="822" t="s">
        <v>2343</v>
      </c>
      <c r="G1111" s="822" t="s">
        <v>2537</v>
      </c>
      <c r="H1111" s="822" t="s">
        <v>329</v>
      </c>
      <c r="I1111" s="822" t="s">
        <v>2545</v>
      </c>
      <c r="J1111" s="822" t="s">
        <v>2546</v>
      </c>
      <c r="K1111" s="822" t="s">
        <v>2547</v>
      </c>
      <c r="L1111" s="825">
        <v>127.43</v>
      </c>
      <c r="M1111" s="825">
        <v>764.58</v>
      </c>
      <c r="N1111" s="822">
        <v>6</v>
      </c>
      <c r="O1111" s="826">
        <v>2</v>
      </c>
      <c r="P1111" s="825">
        <v>764.58</v>
      </c>
      <c r="Q1111" s="827">
        <v>1</v>
      </c>
      <c r="R1111" s="822">
        <v>6</v>
      </c>
      <c r="S1111" s="827">
        <v>1</v>
      </c>
      <c r="T1111" s="826">
        <v>2</v>
      </c>
      <c r="U1111" s="828">
        <v>1</v>
      </c>
    </row>
    <row r="1112" spans="1:21" ht="14.45" customHeight="1" x14ac:dyDescent="0.2">
      <c r="A1112" s="821">
        <v>7</v>
      </c>
      <c r="B1112" s="822" t="s">
        <v>2342</v>
      </c>
      <c r="C1112" s="822" t="s">
        <v>2348</v>
      </c>
      <c r="D1112" s="823" t="s">
        <v>3942</v>
      </c>
      <c r="E1112" s="824" t="s">
        <v>2414</v>
      </c>
      <c r="F1112" s="822" t="s">
        <v>2343</v>
      </c>
      <c r="G1112" s="822" t="s">
        <v>3634</v>
      </c>
      <c r="H1112" s="822" t="s">
        <v>329</v>
      </c>
      <c r="I1112" s="822" t="s">
        <v>3635</v>
      </c>
      <c r="J1112" s="822" t="s">
        <v>1428</v>
      </c>
      <c r="K1112" s="822" t="s">
        <v>3636</v>
      </c>
      <c r="L1112" s="825">
        <v>98.2</v>
      </c>
      <c r="M1112" s="825">
        <v>98.2</v>
      </c>
      <c r="N1112" s="822">
        <v>1</v>
      </c>
      <c r="O1112" s="826">
        <v>1</v>
      </c>
      <c r="P1112" s="825">
        <v>98.2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7</v>
      </c>
      <c r="B1113" s="822" t="s">
        <v>2342</v>
      </c>
      <c r="C1113" s="822" t="s">
        <v>2348</v>
      </c>
      <c r="D1113" s="823" t="s">
        <v>3942</v>
      </c>
      <c r="E1113" s="824" t="s">
        <v>2414</v>
      </c>
      <c r="F1113" s="822" t="s">
        <v>2343</v>
      </c>
      <c r="G1113" s="822" t="s">
        <v>2798</v>
      </c>
      <c r="H1113" s="822" t="s">
        <v>329</v>
      </c>
      <c r="I1113" s="822" t="s">
        <v>3742</v>
      </c>
      <c r="J1113" s="822" t="s">
        <v>2800</v>
      </c>
      <c r="K1113" s="822" t="s">
        <v>1294</v>
      </c>
      <c r="L1113" s="825">
        <v>77.13</v>
      </c>
      <c r="M1113" s="825">
        <v>77.13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7</v>
      </c>
      <c r="B1114" s="822" t="s">
        <v>2342</v>
      </c>
      <c r="C1114" s="822" t="s">
        <v>2348</v>
      </c>
      <c r="D1114" s="823" t="s">
        <v>3942</v>
      </c>
      <c r="E1114" s="824" t="s">
        <v>2414</v>
      </c>
      <c r="F1114" s="822" t="s">
        <v>2343</v>
      </c>
      <c r="G1114" s="822" t="s">
        <v>2582</v>
      </c>
      <c r="H1114" s="822" t="s">
        <v>329</v>
      </c>
      <c r="I1114" s="822" t="s">
        <v>3638</v>
      </c>
      <c r="J1114" s="822" t="s">
        <v>3367</v>
      </c>
      <c r="K1114" s="822" t="s">
        <v>2697</v>
      </c>
      <c r="L1114" s="825">
        <v>100.17</v>
      </c>
      <c r="M1114" s="825">
        <v>300.51</v>
      </c>
      <c r="N1114" s="822">
        <v>3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7</v>
      </c>
      <c r="B1115" s="822" t="s">
        <v>2342</v>
      </c>
      <c r="C1115" s="822" t="s">
        <v>2348</v>
      </c>
      <c r="D1115" s="823" t="s">
        <v>3942</v>
      </c>
      <c r="E1115" s="824" t="s">
        <v>2414</v>
      </c>
      <c r="F1115" s="822" t="s">
        <v>2343</v>
      </c>
      <c r="G1115" s="822" t="s">
        <v>2582</v>
      </c>
      <c r="H1115" s="822" t="s">
        <v>329</v>
      </c>
      <c r="I1115" s="822" t="s">
        <v>3198</v>
      </c>
      <c r="J1115" s="822" t="s">
        <v>3199</v>
      </c>
      <c r="K1115" s="822" t="s">
        <v>3200</v>
      </c>
      <c r="L1115" s="825">
        <v>100.17</v>
      </c>
      <c r="M1115" s="825">
        <v>300.51</v>
      </c>
      <c r="N1115" s="822">
        <v>3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7</v>
      </c>
      <c r="B1116" s="822" t="s">
        <v>2342</v>
      </c>
      <c r="C1116" s="822" t="s">
        <v>2348</v>
      </c>
      <c r="D1116" s="823" t="s">
        <v>3942</v>
      </c>
      <c r="E1116" s="824" t="s">
        <v>2414</v>
      </c>
      <c r="F1116" s="822" t="s">
        <v>2343</v>
      </c>
      <c r="G1116" s="822" t="s">
        <v>2582</v>
      </c>
      <c r="H1116" s="822" t="s">
        <v>329</v>
      </c>
      <c r="I1116" s="822" t="s">
        <v>3743</v>
      </c>
      <c r="J1116" s="822" t="s">
        <v>1804</v>
      </c>
      <c r="K1116" s="822" t="s">
        <v>3371</v>
      </c>
      <c r="L1116" s="825">
        <v>320.55</v>
      </c>
      <c r="M1116" s="825">
        <v>2564.4000000000005</v>
      </c>
      <c r="N1116" s="822">
        <v>8</v>
      </c>
      <c r="O1116" s="826">
        <v>2.5</v>
      </c>
      <c r="P1116" s="825">
        <v>2243.8500000000004</v>
      </c>
      <c r="Q1116" s="827">
        <v>0.875</v>
      </c>
      <c r="R1116" s="822">
        <v>7</v>
      </c>
      <c r="S1116" s="827">
        <v>0.875</v>
      </c>
      <c r="T1116" s="826">
        <v>1.5</v>
      </c>
      <c r="U1116" s="828">
        <v>0.6</v>
      </c>
    </row>
    <row r="1117" spans="1:21" ht="14.45" customHeight="1" x14ac:dyDescent="0.2">
      <c r="A1117" s="821">
        <v>7</v>
      </c>
      <c r="B1117" s="822" t="s">
        <v>2342</v>
      </c>
      <c r="C1117" s="822" t="s">
        <v>2348</v>
      </c>
      <c r="D1117" s="823" t="s">
        <v>3942</v>
      </c>
      <c r="E1117" s="824" t="s">
        <v>2414</v>
      </c>
      <c r="F1117" s="822" t="s">
        <v>2343</v>
      </c>
      <c r="G1117" s="822" t="s">
        <v>2582</v>
      </c>
      <c r="H1117" s="822" t="s">
        <v>329</v>
      </c>
      <c r="I1117" s="822" t="s">
        <v>3744</v>
      </c>
      <c r="J1117" s="822" t="s">
        <v>3745</v>
      </c>
      <c r="K1117" s="822" t="s">
        <v>3368</v>
      </c>
      <c r="L1117" s="825">
        <v>166.96</v>
      </c>
      <c r="M1117" s="825">
        <v>166.96</v>
      </c>
      <c r="N1117" s="822">
        <v>1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7</v>
      </c>
      <c r="B1118" s="822" t="s">
        <v>2342</v>
      </c>
      <c r="C1118" s="822" t="s">
        <v>2348</v>
      </c>
      <c r="D1118" s="823" t="s">
        <v>3942</v>
      </c>
      <c r="E1118" s="824" t="s">
        <v>2414</v>
      </c>
      <c r="F1118" s="822" t="s">
        <v>2343</v>
      </c>
      <c r="G1118" s="822" t="s">
        <v>2582</v>
      </c>
      <c r="H1118" s="822" t="s">
        <v>329</v>
      </c>
      <c r="I1118" s="822" t="s">
        <v>3057</v>
      </c>
      <c r="J1118" s="822" t="s">
        <v>1804</v>
      </c>
      <c r="K1118" s="822" t="s">
        <v>3058</v>
      </c>
      <c r="L1118" s="825">
        <v>33.4</v>
      </c>
      <c r="M1118" s="825">
        <v>33.4</v>
      </c>
      <c r="N1118" s="822">
        <v>1</v>
      </c>
      <c r="O1118" s="826">
        <v>0.5</v>
      </c>
      <c r="P1118" s="825">
        <v>33.4</v>
      </c>
      <c r="Q1118" s="827">
        <v>1</v>
      </c>
      <c r="R1118" s="822">
        <v>1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7</v>
      </c>
      <c r="B1119" s="822" t="s">
        <v>2342</v>
      </c>
      <c r="C1119" s="822" t="s">
        <v>2348</v>
      </c>
      <c r="D1119" s="823" t="s">
        <v>3942</v>
      </c>
      <c r="E1119" s="824" t="s">
        <v>2414</v>
      </c>
      <c r="F1119" s="822" t="s">
        <v>2343</v>
      </c>
      <c r="G1119" s="822" t="s">
        <v>2582</v>
      </c>
      <c r="H1119" s="822" t="s">
        <v>329</v>
      </c>
      <c r="I1119" s="822" t="s">
        <v>3469</v>
      </c>
      <c r="J1119" s="822" t="s">
        <v>1804</v>
      </c>
      <c r="K1119" s="822" t="s">
        <v>1815</v>
      </c>
      <c r="L1119" s="825">
        <v>47.35</v>
      </c>
      <c r="M1119" s="825">
        <v>804.95</v>
      </c>
      <c r="N1119" s="822">
        <v>17</v>
      </c>
      <c r="O1119" s="826">
        <v>2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7</v>
      </c>
      <c r="B1120" s="822" t="s">
        <v>2342</v>
      </c>
      <c r="C1120" s="822" t="s">
        <v>2348</v>
      </c>
      <c r="D1120" s="823" t="s">
        <v>3942</v>
      </c>
      <c r="E1120" s="824" t="s">
        <v>2414</v>
      </c>
      <c r="F1120" s="822" t="s">
        <v>2343</v>
      </c>
      <c r="G1120" s="822" t="s">
        <v>2582</v>
      </c>
      <c r="H1120" s="822" t="s">
        <v>329</v>
      </c>
      <c r="I1120" s="822" t="s">
        <v>2583</v>
      </c>
      <c r="J1120" s="822" t="s">
        <v>2584</v>
      </c>
      <c r="K1120" s="822" t="s">
        <v>2585</v>
      </c>
      <c r="L1120" s="825">
        <v>150.26</v>
      </c>
      <c r="M1120" s="825">
        <v>2103.64</v>
      </c>
      <c r="N1120" s="822">
        <v>14</v>
      </c>
      <c r="O1120" s="826">
        <v>4</v>
      </c>
      <c r="P1120" s="825">
        <v>1502.6</v>
      </c>
      <c r="Q1120" s="827">
        <v>0.7142857142857143</v>
      </c>
      <c r="R1120" s="822">
        <v>10</v>
      </c>
      <c r="S1120" s="827">
        <v>0.7142857142857143</v>
      </c>
      <c r="T1120" s="826">
        <v>2</v>
      </c>
      <c r="U1120" s="828">
        <v>0.5</v>
      </c>
    </row>
    <row r="1121" spans="1:21" ht="14.45" customHeight="1" x14ac:dyDescent="0.2">
      <c r="A1121" s="821">
        <v>7</v>
      </c>
      <c r="B1121" s="822" t="s">
        <v>2342</v>
      </c>
      <c r="C1121" s="822" t="s">
        <v>2348</v>
      </c>
      <c r="D1121" s="823" t="s">
        <v>3942</v>
      </c>
      <c r="E1121" s="824" t="s">
        <v>2414</v>
      </c>
      <c r="F1121" s="822" t="s">
        <v>2343</v>
      </c>
      <c r="G1121" s="822" t="s">
        <v>2582</v>
      </c>
      <c r="H1121" s="822" t="s">
        <v>329</v>
      </c>
      <c r="I1121" s="822" t="s">
        <v>3375</v>
      </c>
      <c r="J1121" s="822" t="s">
        <v>2584</v>
      </c>
      <c r="K1121" s="822" t="s">
        <v>786</v>
      </c>
      <c r="L1121" s="825">
        <v>200.34</v>
      </c>
      <c r="M1121" s="825">
        <v>2404.08</v>
      </c>
      <c r="N1121" s="822">
        <v>12</v>
      </c>
      <c r="O1121" s="826">
        <v>2</v>
      </c>
      <c r="P1121" s="825">
        <v>2404.08</v>
      </c>
      <c r="Q1121" s="827">
        <v>1</v>
      </c>
      <c r="R1121" s="822">
        <v>12</v>
      </c>
      <c r="S1121" s="827">
        <v>1</v>
      </c>
      <c r="T1121" s="826">
        <v>2</v>
      </c>
      <c r="U1121" s="828">
        <v>1</v>
      </c>
    </row>
    <row r="1122" spans="1:21" ht="14.45" customHeight="1" x14ac:dyDescent="0.2">
      <c r="A1122" s="821">
        <v>7</v>
      </c>
      <c r="B1122" s="822" t="s">
        <v>2342</v>
      </c>
      <c r="C1122" s="822" t="s">
        <v>2348</v>
      </c>
      <c r="D1122" s="823" t="s">
        <v>3942</v>
      </c>
      <c r="E1122" s="824" t="s">
        <v>2414</v>
      </c>
      <c r="F1122" s="822" t="s">
        <v>2343</v>
      </c>
      <c r="G1122" s="822" t="s">
        <v>2582</v>
      </c>
      <c r="H1122" s="822" t="s">
        <v>329</v>
      </c>
      <c r="I1122" s="822" t="s">
        <v>3376</v>
      </c>
      <c r="J1122" s="822" t="s">
        <v>2584</v>
      </c>
      <c r="K1122" s="822" t="s">
        <v>2697</v>
      </c>
      <c r="L1122" s="825">
        <v>100.17</v>
      </c>
      <c r="M1122" s="825">
        <v>1803.06</v>
      </c>
      <c r="N1122" s="822">
        <v>18</v>
      </c>
      <c r="O1122" s="826">
        <v>2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7</v>
      </c>
      <c r="B1123" s="822" t="s">
        <v>2342</v>
      </c>
      <c r="C1123" s="822" t="s">
        <v>2348</v>
      </c>
      <c r="D1123" s="823" t="s">
        <v>3942</v>
      </c>
      <c r="E1123" s="824" t="s">
        <v>2414</v>
      </c>
      <c r="F1123" s="822" t="s">
        <v>2343</v>
      </c>
      <c r="G1123" s="822" t="s">
        <v>2586</v>
      </c>
      <c r="H1123" s="822" t="s">
        <v>656</v>
      </c>
      <c r="I1123" s="822" t="s">
        <v>2587</v>
      </c>
      <c r="J1123" s="822" t="s">
        <v>2268</v>
      </c>
      <c r="K1123" s="822" t="s">
        <v>2588</v>
      </c>
      <c r="L1123" s="825">
        <v>80.53</v>
      </c>
      <c r="M1123" s="825">
        <v>563.71</v>
      </c>
      <c r="N1123" s="822">
        <v>7</v>
      </c>
      <c r="O1123" s="826">
        <v>2</v>
      </c>
      <c r="P1123" s="825">
        <v>483.18</v>
      </c>
      <c r="Q1123" s="827">
        <v>0.8571428571428571</v>
      </c>
      <c r="R1123" s="822">
        <v>6</v>
      </c>
      <c r="S1123" s="827">
        <v>0.8571428571428571</v>
      </c>
      <c r="T1123" s="826">
        <v>1.5</v>
      </c>
      <c r="U1123" s="828">
        <v>0.75</v>
      </c>
    </row>
    <row r="1124" spans="1:21" ht="14.45" customHeight="1" x14ac:dyDescent="0.2">
      <c r="A1124" s="821">
        <v>7</v>
      </c>
      <c r="B1124" s="822" t="s">
        <v>2342</v>
      </c>
      <c r="C1124" s="822" t="s">
        <v>2348</v>
      </c>
      <c r="D1124" s="823" t="s">
        <v>3942</v>
      </c>
      <c r="E1124" s="824" t="s">
        <v>2414</v>
      </c>
      <c r="F1124" s="822" t="s">
        <v>2343</v>
      </c>
      <c r="G1124" s="822" t="s">
        <v>2586</v>
      </c>
      <c r="H1124" s="822" t="s">
        <v>329</v>
      </c>
      <c r="I1124" s="822" t="s">
        <v>3472</v>
      </c>
      <c r="J1124" s="822" t="s">
        <v>2268</v>
      </c>
      <c r="K1124" s="822" t="s">
        <v>1459</v>
      </c>
      <c r="L1124" s="825">
        <v>400.17</v>
      </c>
      <c r="M1124" s="825">
        <v>800.34</v>
      </c>
      <c r="N1124" s="822">
        <v>2</v>
      </c>
      <c r="O1124" s="826">
        <v>1</v>
      </c>
      <c r="P1124" s="825">
        <v>800.34</v>
      </c>
      <c r="Q1124" s="827">
        <v>1</v>
      </c>
      <c r="R1124" s="822">
        <v>2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7</v>
      </c>
      <c r="B1125" s="822" t="s">
        <v>2342</v>
      </c>
      <c r="C1125" s="822" t="s">
        <v>2348</v>
      </c>
      <c r="D1125" s="823" t="s">
        <v>3942</v>
      </c>
      <c r="E1125" s="824" t="s">
        <v>2414</v>
      </c>
      <c r="F1125" s="822" t="s">
        <v>2343</v>
      </c>
      <c r="G1125" s="822" t="s">
        <v>2586</v>
      </c>
      <c r="H1125" s="822" t="s">
        <v>329</v>
      </c>
      <c r="I1125" s="822" t="s">
        <v>3643</v>
      </c>
      <c r="J1125" s="822" t="s">
        <v>2268</v>
      </c>
      <c r="K1125" s="822" t="s">
        <v>3389</v>
      </c>
      <c r="L1125" s="825">
        <v>533.42999999999995</v>
      </c>
      <c r="M1125" s="825">
        <v>1066.8599999999999</v>
      </c>
      <c r="N1125" s="822">
        <v>2</v>
      </c>
      <c r="O1125" s="826">
        <v>1</v>
      </c>
      <c r="P1125" s="825">
        <v>1066.8599999999999</v>
      </c>
      <c r="Q1125" s="827">
        <v>1</v>
      </c>
      <c r="R1125" s="822">
        <v>2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7</v>
      </c>
      <c r="B1126" s="822" t="s">
        <v>2342</v>
      </c>
      <c r="C1126" s="822" t="s">
        <v>2348</v>
      </c>
      <c r="D1126" s="823" t="s">
        <v>3942</v>
      </c>
      <c r="E1126" s="824" t="s">
        <v>2414</v>
      </c>
      <c r="F1126" s="822" t="s">
        <v>2343</v>
      </c>
      <c r="G1126" s="822" t="s">
        <v>2586</v>
      </c>
      <c r="H1126" s="822" t="s">
        <v>656</v>
      </c>
      <c r="I1126" s="822" t="s">
        <v>3388</v>
      </c>
      <c r="J1126" s="822" t="s">
        <v>2268</v>
      </c>
      <c r="K1126" s="822" t="s">
        <v>3389</v>
      </c>
      <c r="L1126" s="825">
        <v>533.42999999999995</v>
      </c>
      <c r="M1126" s="825">
        <v>2667.1499999999996</v>
      </c>
      <c r="N1126" s="822">
        <v>5</v>
      </c>
      <c r="O1126" s="826">
        <v>3.5</v>
      </c>
      <c r="P1126" s="825">
        <v>1066.8599999999999</v>
      </c>
      <c r="Q1126" s="827">
        <v>0.4</v>
      </c>
      <c r="R1126" s="822">
        <v>2</v>
      </c>
      <c r="S1126" s="827">
        <v>0.4</v>
      </c>
      <c r="T1126" s="826">
        <v>1</v>
      </c>
      <c r="U1126" s="828">
        <v>0.2857142857142857</v>
      </c>
    </row>
    <row r="1127" spans="1:21" ht="14.45" customHeight="1" x14ac:dyDescent="0.2">
      <c r="A1127" s="821">
        <v>7</v>
      </c>
      <c r="B1127" s="822" t="s">
        <v>2342</v>
      </c>
      <c r="C1127" s="822" t="s">
        <v>2348</v>
      </c>
      <c r="D1127" s="823" t="s">
        <v>3942</v>
      </c>
      <c r="E1127" s="824" t="s">
        <v>2414</v>
      </c>
      <c r="F1127" s="822" t="s">
        <v>2343</v>
      </c>
      <c r="G1127" s="822" t="s">
        <v>2586</v>
      </c>
      <c r="H1127" s="822" t="s">
        <v>656</v>
      </c>
      <c r="I1127" s="822" t="s">
        <v>2267</v>
      </c>
      <c r="J1127" s="822" t="s">
        <v>2268</v>
      </c>
      <c r="K1127" s="822" t="s">
        <v>1459</v>
      </c>
      <c r="L1127" s="825">
        <v>400.17</v>
      </c>
      <c r="M1127" s="825">
        <v>1600.68</v>
      </c>
      <c r="N1127" s="822">
        <v>4</v>
      </c>
      <c r="O1127" s="826">
        <v>2</v>
      </c>
      <c r="P1127" s="825">
        <v>1200.51</v>
      </c>
      <c r="Q1127" s="827">
        <v>0.75</v>
      </c>
      <c r="R1127" s="822">
        <v>3</v>
      </c>
      <c r="S1127" s="827">
        <v>0.75</v>
      </c>
      <c r="T1127" s="826">
        <v>1.5</v>
      </c>
      <c r="U1127" s="828">
        <v>0.75</v>
      </c>
    </row>
    <row r="1128" spans="1:21" ht="14.45" customHeight="1" x14ac:dyDescent="0.2">
      <c r="A1128" s="821">
        <v>7</v>
      </c>
      <c r="B1128" s="822" t="s">
        <v>2342</v>
      </c>
      <c r="C1128" s="822" t="s">
        <v>2348</v>
      </c>
      <c r="D1128" s="823" t="s">
        <v>3942</v>
      </c>
      <c r="E1128" s="824" t="s">
        <v>2414</v>
      </c>
      <c r="F1128" s="822" t="s">
        <v>2343</v>
      </c>
      <c r="G1128" s="822" t="s">
        <v>2586</v>
      </c>
      <c r="H1128" s="822" t="s">
        <v>656</v>
      </c>
      <c r="I1128" s="822" t="s">
        <v>3390</v>
      </c>
      <c r="J1128" s="822" t="s">
        <v>2268</v>
      </c>
      <c r="K1128" s="822" t="s">
        <v>2588</v>
      </c>
      <c r="L1128" s="825">
        <v>80.53</v>
      </c>
      <c r="M1128" s="825">
        <v>402.65</v>
      </c>
      <c r="N1128" s="822">
        <v>5</v>
      </c>
      <c r="O1128" s="826">
        <v>1</v>
      </c>
      <c r="P1128" s="825">
        <v>402.65</v>
      </c>
      <c r="Q1128" s="827">
        <v>1</v>
      </c>
      <c r="R1128" s="822">
        <v>5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7</v>
      </c>
      <c r="B1129" s="822" t="s">
        <v>2342</v>
      </c>
      <c r="C1129" s="822" t="s">
        <v>2348</v>
      </c>
      <c r="D1129" s="823" t="s">
        <v>3942</v>
      </c>
      <c r="E1129" s="824" t="s">
        <v>2414</v>
      </c>
      <c r="F1129" s="822" t="s">
        <v>2343</v>
      </c>
      <c r="G1129" s="822" t="s">
        <v>3183</v>
      </c>
      <c r="H1129" s="822" t="s">
        <v>329</v>
      </c>
      <c r="I1129" s="822" t="s">
        <v>3746</v>
      </c>
      <c r="J1129" s="822" t="s">
        <v>3647</v>
      </c>
      <c r="K1129" s="822" t="s">
        <v>3747</v>
      </c>
      <c r="L1129" s="825">
        <v>0</v>
      </c>
      <c r="M1129" s="825">
        <v>0</v>
      </c>
      <c r="N1129" s="822">
        <v>1</v>
      </c>
      <c r="O1129" s="826">
        <v>1</v>
      </c>
      <c r="P1129" s="825">
        <v>0</v>
      </c>
      <c r="Q1129" s="827"/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7</v>
      </c>
      <c r="B1130" s="822" t="s">
        <v>2342</v>
      </c>
      <c r="C1130" s="822" t="s">
        <v>2348</v>
      </c>
      <c r="D1130" s="823" t="s">
        <v>3942</v>
      </c>
      <c r="E1130" s="824" t="s">
        <v>2414</v>
      </c>
      <c r="F1130" s="822" t="s">
        <v>2343</v>
      </c>
      <c r="G1130" s="822" t="s">
        <v>2616</v>
      </c>
      <c r="H1130" s="822" t="s">
        <v>329</v>
      </c>
      <c r="I1130" s="822" t="s">
        <v>3476</v>
      </c>
      <c r="J1130" s="822" t="s">
        <v>3211</v>
      </c>
      <c r="K1130" s="822" t="s">
        <v>2923</v>
      </c>
      <c r="L1130" s="825">
        <v>0</v>
      </c>
      <c r="M1130" s="825">
        <v>0</v>
      </c>
      <c r="N1130" s="822">
        <v>1</v>
      </c>
      <c r="O1130" s="826">
        <v>0.5</v>
      </c>
      <c r="P1130" s="825">
        <v>0</v>
      </c>
      <c r="Q1130" s="827"/>
      <c r="R1130" s="822">
        <v>1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7</v>
      </c>
      <c r="B1131" s="822" t="s">
        <v>2342</v>
      </c>
      <c r="C1131" s="822" t="s">
        <v>2348</v>
      </c>
      <c r="D1131" s="823" t="s">
        <v>3942</v>
      </c>
      <c r="E1131" s="824" t="s">
        <v>2414</v>
      </c>
      <c r="F1131" s="822" t="s">
        <v>2343</v>
      </c>
      <c r="G1131" s="822" t="s">
        <v>2616</v>
      </c>
      <c r="H1131" s="822" t="s">
        <v>656</v>
      </c>
      <c r="I1131" s="822" t="s">
        <v>2249</v>
      </c>
      <c r="J1131" s="822" t="s">
        <v>1496</v>
      </c>
      <c r="K1131" s="822" t="s">
        <v>2250</v>
      </c>
      <c r="L1131" s="825">
        <v>0</v>
      </c>
      <c r="M1131" s="825">
        <v>0</v>
      </c>
      <c r="N1131" s="822">
        <v>3</v>
      </c>
      <c r="O1131" s="826">
        <v>2</v>
      </c>
      <c r="P1131" s="825">
        <v>0</v>
      </c>
      <c r="Q1131" s="827"/>
      <c r="R1131" s="822">
        <v>3</v>
      </c>
      <c r="S1131" s="827">
        <v>1</v>
      </c>
      <c r="T1131" s="826">
        <v>2</v>
      </c>
      <c r="U1131" s="828">
        <v>1</v>
      </c>
    </row>
    <row r="1132" spans="1:21" ht="14.45" customHeight="1" x14ac:dyDescent="0.2">
      <c r="A1132" s="821">
        <v>7</v>
      </c>
      <c r="B1132" s="822" t="s">
        <v>2342</v>
      </c>
      <c r="C1132" s="822" t="s">
        <v>2348</v>
      </c>
      <c r="D1132" s="823" t="s">
        <v>3942</v>
      </c>
      <c r="E1132" s="824" t="s">
        <v>2414</v>
      </c>
      <c r="F1132" s="822" t="s">
        <v>2343</v>
      </c>
      <c r="G1132" s="822" t="s">
        <v>2616</v>
      </c>
      <c r="H1132" s="822" t="s">
        <v>656</v>
      </c>
      <c r="I1132" s="822" t="s">
        <v>2247</v>
      </c>
      <c r="J1132" s="822" t="s">
        <v>1496</v>
      </c>
      <c r="K1132" s="822" t="s">
        <v>2248</v>
      </c>
      <c r="L1132" s="825">
        <v>0</v>
      </c>
      <c r="M1132" s="825">
        <v>0</v>
      </c>
      <c r="N1132" s="822">
        <v>4</v>
      </c>
      <c r="O1132" s="826">
        <v>2</v>
      </c>
      <c r="P1132" s="825">
        <v>0</v>
      </c>
      <c r="Q1132" s="827"/>
      <c r="R1132" s="822">
        <v>1</v>
      </c>
      <c r="S1132" s="827">
        <v>0.25</v>
      </c>
      <c r="T1132" s="826">
        <v>1</v>
      </c>
      <c r="U1132" s="828">
        <v>0.5</v>
      </c>
    </row>
    <row r="1133" spans="1:21" ht="14.45" customHeight="1" x14ac:dyDescent="0.2">
      <c r="A1133" s="821">
        <v>7</v>
      </c>
      <c r="B1133" s="822" t="s">
        <v>2342</v>
      </c>
      <c r="C1133" s="822" t="s">
        <v>2348</v>
      </c>
      <c r="D1133" s="823" t="s">
        <v>3942</v>
      </c>
      <c r="E1133" s="824" t="s">
        <v>2414</v>
      </c>
      <c r="F1133" s="822" t="s">
        <v>2343</v>
      </c>
      <c r="G1133" s="822" t="s">
        <v>3748</v>
      </c>
      <c r="H1133" s="822" t="s">
        <v>329</v>
      </c>
      <c r="I1133" s="822" t="s">
        <v>3749</v>
      </c>
      <c r="J1133" s="822" t="s">
        <v>3750</v>
      </c>
      <c r="K1133" s="822" t="s">
        <v>3751</v>
      </c>
      <c r="L1133" s="825">
        <v>0</v>
      </c>
      <c r="M1133" s="825">
        <v>0</v>
      </c>
      <c r="N1133" s="822">
        <v>2</v>
      </c>
      <c r="O1133" s="826">
        <v>1</v>
      </c>
      <c r="P1133" s="825"/>
      <c r="Q1133" s="827"/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7</v>
      </c>
      <c r="B1134" s="822" t="s">
        <v>2342</v>
      </c>
      <c r="C1134" s="822" t="s">
        <v>2348</v>
      </c>
      <c r="D1134" s="823" t="s">
        <v>3942</v>
      </c>
      <c r="E1134" s="824" t="s">
        <v>2414</v>
      </c>
      <c r="F1134" s="822" t="s">
        <v>2343</v>
      </c>
      <c r="G1134" s="822" t="s">
        <v>2589</v>
      </c>
      <c r="H1134" s="822" t="s">
        <v>656</v>
      </c>
      <c r="I1134" s="822" t="s">
        <v>2590</v>
      </c>
      <c r="J1134" s="822" t="s">
        <v>2591</v>
      </c>
      <c r="K1134" s="822" t="s">
        <v>2592</v>
      </c>
      <c r="L1134" s="825">
        <v>50.32</v>
      </c>
      <c r="M1134" s="825">
        <v>201.28</v>
      </c>
      <c r="N1134" s="822">
        <v>4</v>
      </c>
      <c r="O1134" s="826">
        <v>2</v>
      </c>
      <c r="P1134" s="825">
        <v>100.64</v>
      </c>
      <c r="Q1134" s="827">
        <v>0.5</v>
      </c>
      <c r="R1134" s="822">
        <v>2</v>
      </c>
      <c r="S1134" s="827">
        <v>0.5</v>
      </c>
      <c r="T1134" s="826">
        <v>1.5</v>
      </c>
      <c r="U1134" s="828">
        <v>0.75</v>
      </c>
    </row>
    <row r="1135" spans="1:21" ht="14.45" customHeight="1" x14ac:dyDescent="0.2">
      <c r="A1135" s="821">
        <v>7</v>
      </c>
      <c r="B1135" s="822" t="s">
        <v>2342</v>
      </c>
      <c r="C1135" s="822" t="s">
        <v>2348</v>
      </c>
      <c r="D1135" s="823" t="s">
        <v>3942</v>
      </c>
      <c r="E1135" s="824" t="s">
        <v>2414</v>
      </c>
      <c r="F1135" s="822" t="s">
        <v>2343</v>
      </c>
      <c r="G1135" s="822" t="s">
        <v>2589</v>
      </c>
      <c r="H1135" s="822" t="s">
        <v>329</v>
      </c>
      <c r="I1135" s="822" t="s">
        <v>2593</v>
      </c>
      <c r="J1135" s="822" t="s">
        <v>2591</v>
      </c>
      <c r="K1135" s="822" t="s">
        <v>2594</v>
      </c>
      <c r="L1135" s="825">
        <v>99.94</v>
      </c>
      <c r="M1135" s="825">
        <v>2198.6800000000003</v>
      </c>
      <c r="N1135" s="822">
        <v>22</v>
      </c>
      <c r="O1135" s="826">
        <v>3.5</v>
      </c>
      <c r="P1135" s="825">
        <v>899.46</v>
      </c>
      <c r="Q1135" s="827">
        <v>0.40909090909090906</v>
      </c>
      <c r="R1135" s="822">
        <v>9</v>
      </c>
      <c r="S1135" s="827">
        <v>0.40909090909090912</v>
      </c>
      <c r="T1135" s="826">
        <v>1.5</v>
      </c>
      <c r="U1135" s="828">
        <v>0.42857142857142855</v>
      </c>
    </row>
    <row r="1136" spans="1:21" ht="14.45" customHeight="1" x14ac:dyDescent="0.2">
      <c r="A1136" s="821">
        <v>7</v>
      </c>
      <c r="B1136" s="822" t="s">
        <v>2342</v>
      </c>
      <c r="C1136" s="822" t="s">
        <v>2348</v>
      </c>
      <c r="D1136" s="823" t="s">
        <v>3942</v>
      </c>
      <c r="E1136" s="824" t="s">
        <v>2414</v>
      </c>
      <c r="F1136" s="822" t="s">
        <v>2343</v>
      </c>
      <c r="G1136" s="822" t="s">
        <v>2589</v>
      </c>
      <c r="H1136" s="822" t="s">
        <v>329</v>
      </c>
      <c r="I1136" s="822" t="s">
        <v>3391</v>
      </c>
      <c r="J1136" s="822" t="s">
        <v>2591</v>
      </c>
      <c r="K1136" s="822" t="s">
        <v>3392</v>
      </c>
      <c r="L1136" s="825">
        <v>299.83999999999997</v>
      </c>
      <c r="M1136" s="825">
        <v>7795.8399999999992</v>
      </c>
      <c r="N1136" s="822">
        <v>26</v>
      </c>
      <c r="O1136" s="826">
        <v>8</v>
      </c>
      <c r="P1136" s="825">
        <v>3897.9199999999996</v>
      </c>
      <c r="Q1136" s="827">
        <v>0.5</v>
      </c>
      <c r="R1136" s="822">
        <v>13</v>
      </c>
      <c r="S1136" s="827">
        <v>0.5</v>
      </c>
      <c r="T1136" s="826">
        <v>5.5</v>
      </c>
      <c r="U1136" s="828">
        <v>0.6875</v>
      </c>
    </row>
    <row r="1137" spans="1:21" ht="14.45" customHeight="1" x14ac:dyDescent="0.2">
      <c r="A1137" s="821">
        <v>7</v>
      </c>
      <c r="B1137" s="822" t="s">
        <v>2342</v>
      </c>
      <c r="C1137" s="822" t="s">
        <v>2348</v>
      </c>
      <c r="D1137" s="823" t="s">
        <v>3942</v>
      </c>
      <c r="E1137" s="824" t="s">
        <v>2414</v>
      </c>
      <c r="F1137" s="822" t="s">
        <v>2343</v>
      </c>
      <c r="G1137" s="822" t="s">
        <v>2589</v>
      </c>
      <c r="H1137" s="822" t="s">
        <v>656</v>
      </c>
      <c r="I1137" s="822" t="s">
        <v>3393</v>
      </c>
      <c r="J1137" s="822" t="s">
        <v>2591</v>
      </c>
      <c r="K1137" s="822" t="s">
        <v>3394</v>
      </c>
      <c r="L1137" s="825">
        <v>150.94</v>
      </c>
      <c r="M1137" s="825">
        <v>1358.46</v>
      </c>
      <c r="N1137" s="822">
        <v>9</v>
      </c>
      <c r="O1137" s="826">
        <v>3.5</v>
      </c>
      <c r="P1137" s="825">
        <v>754.7</v>
      </c>
      <c r="Q1137" s="827">
        <v>0.55555555555555558</v>
      </c>
      <c r="R1137" s="822">
        <v>5</v>
      </c>
      <c r="S1137" s="827">
        <v>0.55555555555555558</v>
      </c>
      <c r="T1137" s="826">
        <v>1.5</v>
      </c>
      <c r="U1137" s="828">
        <v>0.42857142857142855</v>
      </c>
    </row>
    <row r="1138" spans="1:21" ht="14.45" customHeight="1" x14ac:dyDescent="0.2">
      <c r="A1138" s="821">
        <v>7</v>
      </c>
      <c r="B1138" s="822" t="s">
        <v>2342</v>
      </c>
      <c r="C1138" s="822" t="s">
        <v>2348</v>
      </c>
      <c r="D1138" s="823" t="s">
        <v>3942</v>
      </c>
      <c r="E1138" s="824" t="s">
        <v>2414</v>
      </c>
      <c r="F1138" s="822" t="s">
        <v>2343</v>
      </c>
      <c r="G1138" s="822" t="s">
        <v>2589</v>
      </c>
      <c r="H1138" s="822" t="s">
        <v>329</v>
      </c>
      <c r="I1138" s="822" t="s">
        <v>2824</v>
      </c>
      <c r="J1138" s="822" t="s">
        <v>1485</v>
      </c>
      <c r="K1138" s="822" t="s">
        <v>1487</v>
      </c>
      <c r="L1138" s="825">
        <v>50.32</v>
      </c>
      <c r="M1138" s="825">
        <v>1962.4800000000005</v>
      </c>
      <c r="N1138" s="822">
        <v>39</v>
      </c>
      <c r="O1138" s="826">
        <v>9</v>
      </c>
      <c r="P1138" s="825">
        <v>1660.5600000000004</v>
      </c>
      <c r="Q1138" s="827">
        <v>0.84615384615384615</v>
      </c>
      <c r="R1138" s="822">
        <v>33</v>
      </c>
      <c r="S1138" s="827">
        <v>0.84615384615384615</v>
      </c>
      <c r="T1138" s="826">
        <v>6</v>
      </c>
      <c r="U1138" s="828">
        <v>0.66666666666666663</v>
      </c>
    </row>
    <row r="1139" spans="1:21" ht="14.45" customHeight="1" x14ac:dyDescent="0.2">
      <c r="A1139" s="821">
        <v>7</v>
      </c>
      <c r="B1139" s="822" t="s">
        <v>2342</v>
      </c>
      <c r="C1139" s="822" t="s">
        <v>2348</v>
      </c>
      <c r="D1139" s="823" t="s">
        <v>3942</v>
      </c>
      <c r="E1139" s="824" t="s">
        <v>2414</v>
      </c>
      <c r="F1139" s="822" t="s">
        <v>2343</v>
      </c>
      <c r="G1139" s="822" t="s">
        <v>2589</v>
      </c>
      <c r="H1139" s="822" t="s">
        <v>329</v>
      </c>
      <c r="I1139" s="822" t="s">
        <v>3752</v>
      </c>
      <c r="J1139" s="822" t="s">
        <v>3753</v>
      </c>
      <c r="K1139" s="822" t="s">
        <v>3754</v>
      </c>
      <c r="L1139" s="825">
        <v>100.62</v>
      </c>
      <c r="M1139" s="825">
        <v>402.48</v>
      </c>
      <c r="N1139" s="822">
        <v>4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7</v>
      </c>
      <c r="B1140" s="822" t="s">
        <v>2342</v>
      </c>
      <c r="C1140" s="822" t="s">
        <v>2348</v>
      </c>
      <c r="D1140" s="823" t="s">
        <v>3942</v>
      </c>
      <c r="E1140" s="824" t="s">
        <v>2414</v>
      </c>
      <c r="F1140" s="822" t="s">
        <v>2343</v>
      </c>
      <c r="G1140" s="822" t="s">
        <v>2589</v>
      </c>
      <c r="H1140" s="822" t="s">
        <v>329</v>
      </c>
      <c r="I1140" s="822" t="s">
        <v>3395</v>
      </c>
      <c r="J1140" s="822" t="s">
        <v>3396</v>
      </c>
      <c r="K1140" s="822" t="s">
        <v>3397</v>
      </c>
      <c r="L1140" s="825">
        <v>99.94</v>
      </c>
      <c r="M1140" s="825">
        <v>1698.98</v>
      </c>
      <c r="N1140" s="822">
        <v>17</v>
      </c>
      <c r="O1140" s="826">
        <v>3</v>
      </c>
      <c r="P1140" s="825">
        <v>1099.3399999999999</v>
      </c>
      <c r="Q1140" s="827">
        <v>0.64705882352941169</v>
      </c>
      <c r="R1140" s="822">
        <v>11</v>
      </c>
      <c r="S1140" s="827">
        <v>0.6470588235294118</v>
      </c>
      <c r="T1140" s="826">
        <v>2</v>
      </c>
      <c r="U1140" s="828">
        <v>0.66666666666666663</v>
      </c>
    </row>
    <row r="1141" spans="1:21" ht="14.45" customHeight="1" x14ac:dyDescent="0.2">
      <c r="A1141" s="821">
        <v>7</v>
      </c>
      <c r="B1141" s="822" t="s">
        <v>2342</v>
      </c>
      <c r="C1141" s="822" t="s">
        <v>2348</v>
      </c>
      <c r="D1141" s="823" t="s">
        <v>3942</v>
      </c>
      <c r="E1141" s="824" t="s">
        <v>2414</v>
      </c>
      <c r="F1141" s="822" t="s">
        <v>2343</v>
      </c>
      <c r="G1141" s="822" t="s">
        <v>2589</v>
      </c>
      <c r="H1141" s="822" t="s">
        <v>329</v>
      </c>
      <c r="I1141" s="822" t="s">
        <v>3477</v>
      </c>
      <c r="J1141" s="822" t="s">
        <v>3478</v>
      </c>
      <c r="K1141" s="822" t="s">
        <v>3479</v>
      </c>
      <c r="L1141" s="825">
        <v>16.77</v>
      </c>
      <c r="M1141" s="825">
        <v>117.39</v>
      </c>
      <c r="N1141" s="822">
        <v>7</v>
      </c>
      <c r="O1141" s="826">
        <v>2</v>
      </c>
      <c r="P1141" s="825">
        <v>50.31</v>
      </c>
      <c r="Q1141" s="827">
        <v>0.4285714285714286</v>
      </c>
      <c r="R1141" s="822">
        <v>3</v>
      </c>
      <c r="S1141" s="827">
        <v>0.42857142857142855</v>
      </c>
      <c r="T1141" s="826">
        <v>0.5</v>
      </c>
      <c r="U1141" s="828">
        <v>0.25</v>
      </c>
    </row>
    <row r="1142" spans="1:21" ht="14.45" customHeight="1" x14ac:dyDescent="0.2">
      <c r="A1142" s="821">
        <v>7</v>
      </c>
      <c r="B1142" s="822" t="s">
        <v>2342</v>
      </c>
      <c r="C1142" s="822" t="s">
        <v>2348</v>
      </c>
      <c r="D1142" s="823" t="s">
        <v>3942</v>
      </c>
      <c r="E1142" s="824" t="s">
        <v>2414</v>
      </c>
      <c r="F1142" s="822" t="s">
        <v>2343</v>
      </c>
      <c r="G1142" s="822" t="s">
        <v>3063</v>
      </c>
      <c r="H1142" s="822" t="s">
        <v>329</v>
      </c>
      <c r="I1142" s="822" t="s">
        <v>3401</v>
      </c>
      <c r="J1142" s="822" t="s">
        <v>3402</v>
      </c>
      <c r="K1142" s="822" t="s">
        <v>3403</v>
      </c>
      <c r="L1142" s="825">
        <v>65.36</v>
      </c>
      <c r="M1142" s="825">
        <v>1503.2799999999997</v>
      </c>
      <c r="N1142" s="822">
        <v>23</v>
      </c>
      <c r="O1142" s="826">
        <v>5.5</v>
      </c>
      <c r="P1142" s="825">
        <v>1307.1999999999998</v>
      </c>
      <c r="Q1142" s="827">
        <v>0.86956521739130432</v>
      </c>
      <c r="R1142" s="822">
        <v>20</v>
      </c>
      <c r="S1142" s="827">
        <v>0.86956521739130432</v>
      </c>
      <c r="T1142" s="826">
        <v>4</v>
      </c>
      <c r="U1142" s="828">
        <v>0.72727272727272729</v>
      </c>
    </row>
    <row r="1143" spans="1:21" ht="14.45" customHeight="1" x14ac:dyDescent="0.2">
      <c r="A1143" s="821">
        <v>7</v>
      </c>
      <c r="B1143" s="822" t="s">
        <v>2342</v>
      </c>
      <c r="C1143" s="822" t="s">
        <v>2348</v>
      </c>
      <c r="D1143" s="823" t="s">
        <v>3942</v>
      </c>
      <c r="E1143" s="824" t="s">
        <v>2414</v>
      </c>
      <c r="F1143" s="822" t="s">
        <v>2343</v>
      </c>
      <c r="G1143" s="822" t="s">
        <v>2484</v>
      </c>
      <c r="H1143" s="822" t="s">
        <v>329</v>
      </c>
      <c r="I1143" s="822" t="s">
        <v>2825</v>
      </c>
      <c r="J1143" s="822" t="s">
        <v>2486</v>
      </c>
      <c r="K1143" s="822" t="s">
        <v>2826</v>
      </c>
      <c r="L1143" s="825">
        <v>775.17</v>
      </c>
      <c r="M1143" s="825">
        <v>2325.5099999999998</v>
      </c>
      <c r="N1143" s="822">
        <v>3</v>
      </c>
      <c r="O1143" s="826">
        <v>2</v>
      </c>
      <c r="P1143" s="825">
        <v>2325.5099999999998</v>
      </c>
      <c r="Q1143" s="827">
        <v>1</v>
      </c>
      <c r="R1143" s="822">
        <v>3</v>
      </c>
      <c r="S1143" s="827">
        <v>1</v>
      </c>
      <c r="T1143" s="826">
        <v>2</v>
      </c>
      <c r="U1143" s="828">
        <v>1</v>
      </c>
    </row>
    <row r="1144" spans="1:21" ht="14.45" customHeight="1" x14ac:dyDescent="0.2">
      <c r="A1144" s="821">
        <v>7</v>
      </c>
      <c r="B1144" s="822" t="s">
        <v>2342</v>
      </c>
      <c r="C1144" s="822" t="s">
        <v>2348</v>
      </c>
      <c r="D1144" s="823" t="s">
        <v>3942</v>
      </c>
      <c r="E1144" s="824" t="s">
        <v>2414</v>
      </c>
      <c r="F1144" s="822" t="s">
        <v>2343</v>
      </c>
      <c r="G1144" s="822" t="s">
        <v>2484</v>
      </c>
      <c r="H1144" s="822" t="s">
        <v>329</v>
      </c>
      <c r="I1144" s="822" t="s">
        <v>2827</v>
      </c>
      <c r="J1144" s="822" t="s">
        <v>2486</v>
      </c>
      <c r="K1144" s="822" t="s">
        <v>2828</v>
      </c>
      <c r="L1144" s="825">
        <v>1391.97</v>
      </c>
      <c r="M1144" s="825">
        <v>4175.91</v>
      </c>
      <c r="N1144" s="822">
        <v>3</v>
      </c>
      <c r="O1144" s="826">
        <v>2</v>
      </c>
      <c r="P1144" s="825">
        <v>4175.91</v>
      </c>
      <c r="Q1144" s="827">
        <v>1</v>
      </c>
      <c r="R1144" s="822">
        <v>3</v>
      </c>
      <c r="S1144" s="827">
        <v>1</v>
      </c>
      <c r="T1144" s="826">
        <v>2</v>
      </c>
      <c r="U1144" s="828">
        <v>1</v>
      </c>
    </row>
    <row r="1145" spans="1:21" ht="14.45" customHeight="1" x14ac:dyDescent="0.2">
      <c r="A1145" s="821">
        <v>7</v>
      </c>
      <c r="B1145" s="822" t="s">
        <v>2342</v>
      </c>
      <c r="C1145" s="822" t="s">
        <v>2348</v>
      </c>
      <c r="D1145" s="823" t="s">
        <v>3942</v>
      </c>
      <c r="E1145" s="824" t="s">
        <v>2414</v>
      </c>
      <c r="F1145" s="822" t="s">
        <v>2343</v>
      </c>
      <c r="G1145" s="822" t="s">
        <v>2484</v>
      </c>
      <c r="H1145" s="822" t="s">
        <v>329</v>
      </c>
      <c r="I1145" s="822" t="s">
        <v>2485</v>
      </c>
      <c r="J1145" s="822" t="s">
        <v>2486</v>
      </c>
      <c r="K1145" s="822" t="s">
        <v>2487</v>
      </c>
      <c r="L1145" s="825">
        <v>2620.2600000000002</v>
      </c>
      <c r="M1145" s="825">
        <v>7860.7800000000007</v>
      </c>
      <c r="N1145" s="822">
        <v>3</v>
      </c>
      <c r="O1145" s="826">
        <v>1</v>
      </c>
      <c r="P1145" s="825">
        <v>7860.7800000000007</v>
      </c>
      <c r="Q1145" s="827">
        <v>1</v>
      </c>
      <c r="R1145" s="822">
        <v>3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7</v>
      </c>
      <c r="B1146" s="822" t="s">
        <v>2342</v>
      </c>
      <c r="C1146" s="822" t="s">
        <v>2348</v>
      </c>
      <c r="D1146" s="823" t="s">
        <v>3942</v>
      </c>
      <c r="E1146" s="824" t="s">
        <v>2414</v>
      </c>
      <c r="F1146" s="822" t="s">
        <v>2343</v>
      </c>
      <c r="G1146" s="822" t="s">
        <v>2484</v>
      </c>
      <c r="H1146" s="822" t="s">
        <v>329</v>
      </c>
      <c r="I1146" s="822" t="s">
        <v>2829</v>
      </c>
      <c r="J1146" s="822" t="s">
        <v>2830</v>
      </c>
      <c r="K1146" s="822" t="s">
        <v>2828</v>
      </c>
      <c r="L1146" s="825">
        <v>871.7</v>
      </c>
      <c r="M1146" s="825">
        <v>5230.2000000000007</v>
      </c>
      <c r="N1146" s="822">
        <v>6</v>
      </c>
      <c r="O1146" s="826">
        <v>2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7</v>
      </c>
      <c r="B1147" s="822" t="s">
        <v>2342</v>
      </c>
      <c r="C1147" s="822" t="s">
        <v>2348</v>
      </c>
      <c r="D1147" s="823" t="s">
        <v>3942</v>
      </c>
      <c r="E1147" s="824" t="s">
        <v>2414</v>
      </c>
      <c r="F1147" s="822" t="s">
        <v>2343</v>
      </c>
      <c r="G1147" s="822" t="s">
        <v>2939</v>
      </c>
      <c r="H1147" s="822" t="s">
        <v>656</v>
      </c>
      <c r="I1147" s="822" t="s">
        <v>3755</v>
      </c>
      <c r="J1147" s="822" t="s">
        <v>968</v>
      </c>
      <c r="K1147" s="822" t="s">
        <v>3756</v>
      </c>
      <c r="L1147" s="825">
        <v>94.28</v>
      </c>
      <c r="M1147" s="825">
        <v>94.28</v>
      </c>
      <c r="N1147" s="822">
        <v>1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7</v>
      </c>
      <c r="B1148" s="822" t="s">
        <v>2342</v>
      </c>
      <c r="C1148" s="822" t="s">
        <v>2348</v>
      </c>
      <c r="D1148" s="823" t="s">
        <v>3942</v>
      </c>
      <c r="E1148" s="824" t="s">
        <v>2414</v>
      </c>
      <c r="F1148" s="822" t="s">
        <v>2343</v>
      </c>
      <c r="G1148" s="822" t="s">
        <v>2681</v>
      </c>
      <c r="H1148" s="822" t="s">
        <v>329</v>
      </c>
      <c r="I1148" s="822" t="s">
        <v>2682</v>
      </c>
      <c r="J1148" s="822" t="s">
        <v>1182</v>
      </c>
      <c r="K1148" s="822" t="s">
        <v>1183</v>
      </c>
      <c r="L1148" s="825">
        <v>121.92</v>
      </c>
      <c r="M1148" s="825">
        <v>1463.04</v>
      </c>
      <c r="N1148" s="822">
        <v>12</v>
      </c>
      <c r="O1148" s="826">
        <v>4</v>
      </c>
      <c r="P1148" s="825">
        <v>853.44</v>
      </c>
      <c r="Q1148" s="827">
        <v>0.58333333333333337</v>
      </c>
      <c r="R1148" s="822">
        <v>7</v>
      </c>
      <c r="S1148" s="827">
        <v>0.58333333333333337</v>
      </c>
      <c r="T1148" s="826">
        <v>2</v>
      </c>
      <c r="U1148" s="828">
        <v>0.5</v>
      </c>
    </row>
    <row r="1149" spans="1:21" ht="14.45" customHeight="1" x14ac:dyDescent="0.2">
      <c r="A1149" s="821">
        <v>7</v>
      </c>
      <c r="B1149" s="822" t="s">
        <v>2342</v>
      </c>
      <c r="C1149" s="822" t="s">
        <v>2348</v>
      </c>
      <c r="D1149" s="823" t="s">
        <v>3942</v>
      </c>
      <c r="E1149" s="824" t="s">
        <v>2414</v>
      </c>
      <c r="F1149" s="822" t="s">
        <v>2343</v>
      </c>
      <c r="G1149" s="822" t="s">
        <v>2681</v>
      </c>
      <c r="H1149" s="822" t="s">
        <v>329</v>
      </c>
      <c r="I1149" s="822" t="s">
        <v>3408</v>
      </c>
      <c r="J1149" s="822" t="s">
        <v>1182</v>
      </c>
      <c r="K1149" s="822" t="s">
        <v>1183</v>
      </c>
      <c r="L1149" s="825">
        <v>121.92</v>
      </c>
      <c r="M1149" s="825">
        <v>1706.88</v>
      </c>
      <c r="N1149" s="822">
        <v>14</v>
      </c>
      <c r="O1149" s="826">
        <v>3.5</v>
      </c>
      <c r="P1149" s="825">
        <v>731.52</v>
      </c>
      <c r="Q1149" s="827">
        <v>0.42857142857142855</v>
      </c>
      <c r="R1149" s="822">
        <v>6</v>
      </c>
      <c r="S1149" s="827">
        <v>0.42857142857142855</v>
      </c>
      <c r="T1149" s="826">
        <v>1</v>
      </c>
      <c r="U1149" s="828">
        <v>0.2857142857142857</v>
      </c>
    </row>
    <row r="1150" spans="1:21" ht="14.45" customHeight="1" x14ac:dyDescent="0.2">
      <c r="A1150" s="821">
        <v>7</v>
      </c>
      <c r="B1150" s="822" t="s">
        <v>2342</v>
      </c>
      <c r="C1150" s="822" t="s">
        <v>2348</v>
      </c>
      <c r="D1150" s="823" t="s">
        <v>3942</v>
      </c>
      <c r="E1150" s="824" t="s">
        <v>2414</v>
      </c>
      <c r="F1150" s="822" t="s">
        <v>2343</v>
      </c>
      <c r="G1150" s="822" t="s">
        <v>3663</v>
      </c>
      <c r="H1150" s="822" t="s">
        <v>329</v>
      </c>
      <c r="I1150" s="822" t="s">
        <v>3757</v>
      </c>
      <c r="J1150" s="822" t="s">
        <v>3665</v>
      </c>
      <c r="K1150" s="822" t="s">
        <v>3758</v>
      </c>
      <c r="L1150" s="825">
        <v>0</v>
      </c>
      <c r="M1150" s="825">
        <v>0</v>
      </c>
      <c r="N1150" s="822">
        <v>13</v>
      </c>
      <c r="O1150" s="826">
        <v>5</v>
      </c>
      <c r="P1150" s="825">
        <v>0</v>
      </c>
      <c r="Q1150" s="827"/>
      <c r="R1150" s="822">
        <v>2</v>
      </c>
      <c r="S1150" s="827">
        <v>0.15384615384615385</v>
      </c>
      <c r="T1150" s="826">
        <v>1</v>
      </c>
      <c r="U1150" s="828">
        <v>0.2</v>
      </c>
    </row>
    <row r="1151" spans="1:21" ht="14.45" customHeight="1" x14ac:dyDescent="0.2">
      <c r="A1151" s="821">
        <v>7</v>
      </c>
      <c r="B1151" s="822" t="s">
        <v>2342</v>
      </c>
      <c r="C1151" s="822" t="s">
        <v>2348</v>
      </c>
      <c r="D1151" s="823" t="s">
        <v>3942</v>
      </c>
      <c r="E1151" s="824" t="s">
        <v>2414</v>
      </c>
      <c r="F1151" s="822" t="s">
        <v>2343</v>
      </c>
      <c r="G1151" s="822" t="s">
        <v>3409</v>
      </c>
      <c r="H1151" s="822" t="s">
        <v>329</v>
      </c>
      <c r="I1151" s="822" t="s">
        <v>3410</v>
      </c>
      <c r="J1151" s="822" t="s">
        <v>1210</v>
      </c>
      <c r="K1151" s="822" t="s">
        <v>3411</v>
      </c>
      <c r="L1151" s="825">
        <v>1933.92</v>
      </c>
      <c r="M1151" s="825">
        <v>9669.6</v>
      </c>
      <c r="N1151" s="822">
        <v>5</v>
      </c>
      <c r="O1151" s="826">
        <v>2.5</v>
      </c>
      <c r="P1151" s="825">
        <v>9669.6</v>
      </c>
      <c r="Q1151" s="827">
        <v>1</v>
      </c>
      <c r="R1151" s="822">
        <v>5</v>
      </c>
      <c r="S1151" s="827">
        <v>1</v>
      </c>
      <c r="T1151" s="826">
        <v>2.5</v>
      </c>
      <c r="U1151" s="828">
        <v>1</v>
      </c>
    </row>
    <row r="1152" spans="1:21" ht="14.45" customHeight="1" x14ac:dyDescent="0.2">
      <c r="A1152" s="821">
        <v>7</v>
      </c>
      <c r="B1152" s="822" t="s">
        <v>2342</v>
      </c>
      <c r="C1152" s="822" t="s">
        <v>2348</v>
      </c>
      <c r="D1152" s="823" t="s">
        <v>3942</v>
      </c>
      <c r="E1152" s="824" t="s">
        <v>2414</v>
      </c>
      <c r="F1152" s="822" t="s">
        <v>2343</v>
      </c>
      <c r="G1152" s="822" t="s">
        <v>3409</v>
      </c>
      <c r="H1152" s="822" t="s">
        <v>329</v>
      </c>
      <c r="I1152" s="822" t="s">
        <v>3759</v>
      </c>
      <c r="J1152" s="822" t="s">
        <v>1210</v>
      </c>
      <c r="K1152" s="822" t="s">
        <v>1211</v>
      </c>
      <c r="L1152" s="825">
        <v>1933.92</v>
      </c>
      <c r="M1152" s="825">
        <v>5801.76</v>
      </c>
      <c r="N1152" s="822">
        <v>3</v>
      </c>
      <c r="O1152" s="826">
        <v>2</v>
      </c>
      <c r="P1152" s="825">
        <v>5801.76</v>
      </c>
      <c r="Q1152" s="827">
        <v>1</v>
      </c>
      <c r="R1152" s="822">
        <v>3</v>
      </c>
      <c r="S1152" s="827">
        <v>1</v>
      </c>
      <c r="T1152" s="826">
        <v>2</v>
      </c>
      <c r="U1152" s="828">
        <v>1</v>
      </c>
    </row>
    <row r="1153" spans="1:21" ht="14.45" customHeight="1" x14ac:dyDescent="0.2">
      <c r="A1153" s="821">
        <v>7</v>
      </c>
      <c r="B1153" s="822" t="s">
        <v>2342</v>
      </c>
      <c r="C1153" s="822" t="s">
        <v>2348</v>
      </c>
      <c r="D1153" s="823" t="s">
        <v>3942</v>
      </c>
      <c r="E1153" s="824" t="s">
        <v>2414</v>
      </c>
      <c r="F1153" s="822" t="s">
        <v>2343</v>
      </c>
      <c r="G1153" s="822" t="s">
        <v>3409</v>
      </c>
      <c r="H1153" s="822" t="s">
        <v>329</v>
      </c>
      <c r="I1153" s="822" t="s">
        <v>3667</v>
      </c>
      <c r="J1153" s="822" t="s">
        <v>1210</v>
      </c>
      <c r="K1153" s="822" t="s">
        <v>3668</v>
      </c>
      <c r="L1153" s="825">
        <v>5801.76</v>
      </c>
      <c r="M1153" s="825">
        <v>11603.52</v>
      </c>
      <c r="N1153" s="822">
        <v>2</v>
      </c>
      <c r="O1153" s="826">
        <v>1.5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7</v>
      </c>
      <c r="B1154" s="822" t="s">
        <v>2342</v>
      </c>
      <c r="C1154" s="822" t="s">
        <v>2348</v>
      </c>
      <c r="D1154" s="823" t="s">
        <v>3942</v>
      </c>
      <c r="E1154" s="824" t="s">
        <v>2414</v>
      </c>
      <c r="F1154" s="822" t="s">
        <v>2343</v>
      </c>
      <c r="G1154" s="822" t="s">
        <v>3760</v>
      </c>
      <c r="H1154" s="822" t="s">
        <v>329</v>
      </c>
      <c r="I1154" s="822" t="s">
        <v>3761</v>
      </c>
      <c r="J1154" s="822" t="s">
        <v>3762</v>
      </c>
      <c r="K1154" s="822" t="s">
        <v>3763</v>
      </c>
      <c r="L1154" s="825">
        <v>66.61</v>
      </c>
      <c r="M1154" s="825">
        <v>266.44</v>
      </c>
      <c r="N1154" s="822">
        <v>4</v>
      </c>
      <c r="O1154" s="826">
        <v>2</v>
      </c>
      <c r="P1154" s="825">
        <v>266.44</v>
      </c>
      <c r="Q1154" s="827">
        <v>1</v>
      </c>
      <c r="R1154" s="822">
        <v>4</v>
      </c>
      <c r="S1154" s="827">
        <v>1</v>
      </c>
      <c r="T1154" s="826">
        <v>2</v>
      </c>
      <c r="U1154" s="828">
        <v>1</v>
      </c>
    </row>
    <row r="1155" spans="1:21" ht="14.45" customHeight="1" x14ac:dyDescent="0.2">
      <c r="A1155" s="821">
        <v>7</v>
      </c>
      <c r="B1155" s="822" t="s">
        <v>2342</v>
      </c>
      <c r="C1155" s="822" t="s">
        <v>2348</v>
      </c>
      <c r="D1155" s="823" t="s">
        <v>3942</v>
      </c>
      <c r="E1155" s="824" t="s">
        <v>2414</v>
      </c>
      <c r="F1155" s="822" t="s">
        <v>2344</v>
      </c>
      <c r="G1155" s="822" t="s">
        <v>2706</v>
      </c>
      <c r="H1155" s="822" t="s">
        <v>329</v>
      </c>
      <c r="I1155" s="822" t="s">
        <v>3671</v>
      </c>
      <c r="J1155" s="822" t="s">
        <v>2708</v>
      </c>
      <c r="K1155" s="822"/>
      <c r="L1155" s="825">
        <v>0</v>
      </c>
      <c r="M1155" s="825">
        <v>0</v>
      </c>
      <c r="N1155" s="822">
        <v>8</v>
      </c>
      <c r="O1155" s="826">
        <v>8</v>
      </c>
      <c r="P1155" s="825">
        <v>0</v>
      </c>
      <c r="Q1155" s="827"/>
      <c r="R1155" s="822">
        <v>8</v>
      </c>
      <c r="S1155" s="827">
        <v>1</v>
      </c>
      <c r="T1155" s="826">
        <v>8</v>
      </c>
      <c r="U1155" s="828">
        <v>1</v>
      </c>
    </row>
    <row r="1156" spans="1:21" ht="14.45" customHeight="1" x14ac:dyDescent="0.2">
      <c r="A1156" s="821">
        <v>7</v>
      </c>
      <c r="B1156" s="822" t="s">
        <v>2342</v>
      </c>
      <c r="C1156" s="822" t="s">
        <v>2348</v>
      </c>
      <c r="D1156" s="823" t="s">
        <v>3942</v>
      </c>
      <c r="E1156" s="824" t="s">
        <v>2414</v>
      </c>
      <c r="F1156" s="822" t="s">
        <v>2344</v>
      </c>
      <c r="G1156" s="822" t="s">
        <v>2706</v>
      </c>
      <c r="H1156" s="822" t="s">
        <v>329</v>
      </c>
      <c r="I1156" s="822" t="s">
        <v>3672</v>
      </c>
      <c r="J1156" s="822" t="s">
        <v>2708</v>
      </c>
      <c r="K1156" s="822"/>
      <c r="L1156" s="825">
        <v>0</v>
      </c>
      <c r="M1156" s="825">
        <v>0</v>
      </c>
      <c r="N1156" s="822">
        <v>19</v>
      </c>
      <c r="O1156" s="826">
        <v>19</v>
      </c>
      <c r="P1156" s="825">
        <v>0</v>
      </c>
      <c r="Q1156" s="827"/>
      <c r="R1156" s="822">
        <v>18</v>
      </c>
      <c r="S1156" s="827">
        <v>0.94736842105263153</v>
      </c>
      <c r="T1156" s="826">
        <v>18</v>
      </c>
      <c r="U1156" s="828">
        <v>0.94736842105263153</v>
      </c>
    </row>
    <row r="1157" spans="1:21" ht="14.45" customHeight="1" x14ac:dyDescent="0.2">
      <c r="A1157" s="821">
        <v>7</v>
      </c>
      <c r="B1157" s="822" t="s">
        <v>2342</v>
      </c>
      <c r="C1157" s="822" t="s">
        <v>2348</v>
      </c>
      <c r="D1157" s="823" t="s">
        <v>3942</v>
      </c>
      <c r="E1157" s="824" t="s">
        <v>2416</v>
      </c>
      <c r="F1157" s="822" t="s">
        <v>2343</v>
      </c>
      <c r="G1157" s="822" t="s">
        <v>3249</v>
      </c>
      <c r="H1157" s="822" t="s">
        <v>329</v>
      </c>
      <c r="I1157" s="822" t="s">
        <v>3250</v>
      </c>
      <c r="J1157" s="822" t="s">
        <v>3251</v>
      </c>
      <c r="K1157" s="822" t="s">
        <v>3002</v>
      </c>
      <c r="L1157" s="825">
        <v>174.59</v>
      </c>
      <c r="M1157" s="825">
        <v>174.59</v>
      </c>
      <c r="N1157" s="822">
        <v>1</v>
      </c>
      <c r="O1157" s="826"/>
      <c r="P1157" s="825">
        <v>174.59</v>
      </c>
      <c r="Q1157" s="827">
        <v>1</v>
      </c>
      <c r="R1157" s="822">
        <v>1</v>
      </c>
      <c r="S1157" s="827">
        <v>1</v>
      </c>
      <c r="T1157" s="826"/>
      <c r="U1157" s="828"/>
    </row>
    <row r="1158" spans="1:21" ht="14.45" customHeight="1" x14ac:dyDescent="0.2">
      <c r="A1158" s="821">
        <v>7</v>
      </c>
      <c r="B1158" s="822" t="s">
        <v>2342</v>
      </c>
      <c r="C1158" s="822" t="s">
        <v>2348</v>
      </c>
      <c r="D1158" s="823" t="s">
        <v>3942</v>
      </c>
      <c r="E1158" s="824" t="s">
        <v>2418</v>
      </c>
      <c r="F1158" s="822" t="s">
        <v>2343</v>
      </c>
      <c r="G1158" s="822" t="s">
        <v>3764</v>
      </c>
      <c r="H1158" s="822" t="s">
        <v>329</v>
      </c>
      <c r="I1158" s="822" t="s">
        <v>3765</v>
      </c>
      <c r="J1158" s="822" t="s">
        <v>3766</v>
      </c>
      <c r="K1158" s="822" t="s">
        <v>3767</v>
      </c>
      <c r="L1158" s="825">
        <v>161.06</v>
      </c>
      <c r="M1158" s="825">
        <v>644.24</v>
      </c>
      <c r="N1158" s="822">
        <v>4</v>
      </c>
      <c r="O1158" s="826">
        <v>2</v>
      </c>
      <c r="P1158" s="825">
        <v>644.24</v>
      </c>
      <c r="Q1158" s="827">
        <v>1</v>
      </c>
      <c r="R1158" s="822">
        <v>4</v>
      </c>
      <c r="S1158" s="827">
        <v>1</v>
      </c>
      <c r="T1158" s="826">
        <v>2</v>
      </c>
      <c r="U1158" s="828">
        <v>1</v>
      </c>
    </row>
    <row r="1159" spans="1:21" ht="14.45" customHeight="1" x14ac:dyDescent="0.2">
      <c r="A1159" s="821">
        <v>7</v>
      </c>
      <c r="B1159" s="822" t="s">
        <v>2342</v>
      </c>
      <c r="C1159" s="822" t="s">
        <v>2348</v>
      </c>
      <c r="D1159" s="823" t="s">
        <v>3942</v>
      </c>
      <c r="E1159" s="824" t="s">
        <v>2418</v>
      </c>
      <c r="F1159" s="822" t="s">
        <v>2343</v>
      </c>
      <c r="G1159" s="822" t="s">
        <v>2493</v>
      </c>
      <c r="H1159" s="822" t="s">
        <v>329</v>
      </c>
      <c r="I1159" s="822" t="s">
        <v>3768</v>
      </c>
      <c r="J1159" s="822" t="s">
        <v>704</v>
      </c>
      <c r="K1159" s="822" t="s">
        <v>705</v>
      </c>
      <c r="L1159" s="825">
        <v>213.49</v>
      </c>
      <c r="M1159" s="825">
        <v>426.98</v>
      </c>
      <c r="N1159" s="822">
        <v>2</v>
      </c>
      <c r="O1159" s="826">
        <v>1</v>
      </c>
      <c r="P1159" s="825">
        <v>426.98</v>
      </c>
      <c r="Q1159" s="827">
        <v>1</v>
      </c>
      <c r="R1159" s="822">
        <v>2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7</v>
      </c>
      <c r="B1160" s="822" t="s">
        <v>2342</v>
      </c>
      <c r="C1160" s="822" t="s">
        <v>2348</v>
      </c>
      <c r="D1160" s="823" t="s">
        <v>3942</v>
      </c>
      <c r="E1160" s="824" t="s">
        <v>2418</v>
      </c>
      <c r="F1160" s="822" t="s">
        <v>2343</v>
      </c>
      <c r="G1160" s="822" t="s">
        <v>3769</v>
      </c>
      <c r="H1160" s="822" t="s">
        <v>329</v>
      </c>
      <c r="I1160" s="822" t="s">
        <v>3770</v>
      </c>
      <c r="J1160" s="822" t="s">
        <v>1070</v>
      </c>
      <c r="K1160" s="822" t="s">
        <v>3771</v>
      </c>
      <c r="L1160" s="825">
        <v>164.01</v>
      </c>
      <c r="M1160" s="825">
        <v>164.01</v>
      </c>
      <c r="N1160" s="822">
        <v>1</v>
      </c>
      <c r="O1160" s="826">
        <v>0.5</v>
      </c>
      <c r="P1160" s="825">
        <v>164.01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7</v>
      </c>
      <c r="B1161" s="822" t="s">
        <v>2342</v>
      </c>
      <c r="C1161" s="822" t="s">
        <v>2348</v>
      </c>
      <c r="D1161" s="823" t="s">
        <v>3942</v>
      </c>
      <c r="E1161" s="824" t="s">
        <v>2418</v>
      </c>
      <c r="F1161" s="822" t="s">
        <v>2343</v>
      </c>
      <c r="G1161" s="822" t="s">
        <v>3769</v>
      </c>
      <c r="H1161" s="822" t="s">
        <v>329</v>
      </c>
      <c r="I1161" s="822" t="s">
        <v>3772</v>
      </c>
      <c r="J1161" s="822" t="s">
        <v>3773</v>
      </c>
      <c r="K1161" s="822" t="s">
        <v>3774</v>
      </c>
      <c r="L1161" s="825">
        <v>164.01</v>
      </c>
      <c r="M1161" s="825">
        <v>164.01</v>
      </c>
      <c r="N1161" s="822">
        <v>1</v>
      </c>
      <c r="O1161" s="826">
        <v>0.5</v>
      </c>
      <c r="P1161" s="825">
        <v>164.01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7</v>
      </c>
      <c r="B1162" s="822" t="s">
        <v>2342</v>
      </c>
      <c r="C1162" s="822" t="s">
        <v>2348</v>
      </c>
      <c r="D1162" s="823" t="s">
        <v>3942</v>
      </c>
      <c r="E1162" s="824" t="s">
        <v>2418</v>
      </c>
      <c r="F1162" s="822" t="s">
        <v>2343</v>
      </c>
      <c r="G1162" s="822" t="s">
        <v>3192</v>
      </c>
      <c r="H1162" s="822" t="s">
        <v>329</v>
      </c>
      <c r="I1162" s="822" t="s">
        <v>3728</v>
      </c>
      <c r="J1162" s="822" t="s">
        <v>3729</v>
      </c>
      <c r="K1162" s="822" t="s">
        <v>3195</v>
      </c>
      <c r="L1162" s="825">
        <v>73.989999999999995</v>
      </c>
      <c r="M1162" s="825">
        <v>221.96999999999997</v>
      </c>
      <c r="N1162" s="822">
        <v>3</v>
      </c>
      <c r="O1162" s="826">
        <v>0.5</v>
      </c>
      <c r="P1162" s="825">
        <v>221.96999999999997</v>
      </c>
      <c r="Q1162" s="827">
        <v>1</v>
      </c>
      <c r="R1162" s="822">
        <v>3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7</v>
      </c>
      <c r="B1163" s="822" t="s">
        <v>2342</v>
      </c>
      <c r="C1163" s="822" t="s">
        <v>2348</v>
      </c>
      <c r="D1163" s="823" t="s">
        <v>3942</v>
      </c>
      <c r="E1163" s="824" t="s">
        <v>2418</v>
      </c>
      <c r="F1163" s="822" t="s">
        <v>2343</v>
      </c>
      <c r="G1163" s="822" t="s">
        <v>2458</v>
      </c>
      <c r="H1163" s="822" t="s">
        <v>329</v>
      </c>
      <c r="I1163" s="822" t="s">
        <v>2459</v>
      </c>
      <c r="J1163" s="822" t="s">
        <v>2460</v>
      </c>
      <c r="K1163" s="822" t="s">
        <v>2461</v>
      </c>
      <c r="L1163" s="825">
        <v>176.32</v>
      </c>
      <c r="M1163" s="825">
        <v>176.32</v>
      </c>
      <c r="N1163" s="822">
        <v>1</v>
      </c>
      <c r="O1163" s="826">
        <v>0.5</v>
      </c>
      <c r="P1163" s="825">
        <v>176.32</v>
      </c>
      <c r="Q1163" s="827">
        <v>1</v>
      </c>
      <c r="R1163" s="822">
        <v>1</v>
      </c>
      <c r="S1163" s="827">
        <v>1</v>
      </c>
      <c r="T1163" s="826">
        <v>0.5</v>
      </c>
      <c r="U1163" s="828">
        <v>1</v>
      </c>
    </row>
    <row r="1164" spans="1:21" ht="14.45" customHeight="1" x14ac:dyDescent="0.2">
      <c r="A1164" s="821">
        <v>7</v>
      </c>
      <c r="B1164" s="822" t="s">
        <v>2342</v>
      </c>
      <c r="C1164" s="822" t="s">
        <v>2348</v>
      </c>
      <c r="D1164" s="823" t="s">
        <v>3942</v>
      </c>
      <c r="E1164" s="824" t="s">
        <v>2418</v>
      </c>
      <c r="F1164" s="822" t="s">
        <v>2343</v>
      </c>
      <c r="G1164" s="822" t="s">
        <v>2612</v>
      </c>
      <c r="H1164" s="822" t="s">
        <v>656</v>
      </c>
      <c r="I1164" s="822" t="s">
        <v>3312</v>
      </c>
      <c r="J1164" s="822" t="s">
        <v>2614</v>
      </c>
      <c r="K1164" s="822" t="s">
        <v>3313</v>
      </c>
      <c r="L1164" s="825">
        <v>140.96</v>
      </c>
      <c r="M1164" s="825">
        <v>281.92</v>
      </c>
      <c r="N1164" s="822">
        <v>2</v>
      </c>
      <c r="O1164" s="826">
        <v>1.5</v>
      </c>
      <c r="P1164" s="825">
        <v>281.92</v>
      </c>
      <c r="Q1164" s="827">
        <v>1</v>
      </c>
      <c r="R1164" s="822">
        <v>2</v>
      </c>
      <c r="S1164" s="827">
        <v>1</v>
      </c>
      <c r="T1164" s="826">
        <v>1.5</v>
      </c>
      <c r="U1164" s="828">
        <v>1</v>
      </c>
    </row>
    <row r="1165" spans="1:21" ht="14.45" customHeight="1" x14ac:dyDescent="0.2">
      <c r="A1165" s="821">
        <v>7</v>
      </c>
      <c r="B1165" s="822" t="s">
        <v>2342</v>
      </c>
      <c r="C1165" s="822" t="s">
        <v>2348</v>
      </c>
      <c r="D1165" s="823" t="s">
        <v>3942</v>
      </c>
      <c r="E1165" s="824" t="s">
        <v>2418</v>
      </c>
      <c r="F1165" s="822" t="s">
        <v>2343</v>
      </c>
      <c r="G1165" s="822" t="s">
        <v>2658</v>
      </c>
      <c r="H1165" s="822" t="s">
        <v>329</v>
      </c>
      <c r="I1165" s="822" t="s">
        <v>2740</v>
      </c>
      <c r="J1165" s="822" t="s">
        <v>2660</v>
      </c>
      <c r="K1165" s="822" t="s">
        <v>2661</v>
      </c>
      <c r="L1165" s="825">
        <v>87.98</v>
      </c>
      <c r="M1165" s="825">
        <v>87.98</v>
      </c>
      <c r="N1165" s="822">
        <v>1</v>
      </c>
      <c r="O1165" s="826">
        <v>1</v>
      </c>
      <c r="P1165" s="825">
        <v>87.98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7</v>
      </c>
      <c r="B1166" s="822" t="s">
        <v>2342</v>
      </c>
      <c r="C1166" s="822" t="s">
        <v>2348</v>
      </c>
      <c r="D1166" s="823" t="s">
        <v>3942</v>
      </c>
      <c r="E1166" s="824" t="s">
        <v>2418</v>
      </c>
      <c r="F1166" s="822" t="s">
        <v>2343</v>
      </c>
      <c r="G1166" s="822" t="s">
        <v>3775</v>
      </c>
      <c r="H1166" s="822" t="s">
        <v>656</v>
      </c>
      <c r="I1166" s="822" t="s">
        <v>3776</v>
      </c>
      <c r="J1166" s="822" t="s">
        <v>2034</v>
      </c>
      <c r="K1166" s="822" t="s">
        <v>3777</v>
      </c>
      <c r="L1166" s="825">
        <v>102.85</v>
      </c>
      <c r="M1166" s="825">
        <v>411.4</v>
      </c>
      <c r="N1166" s="822">
        <v>4</v>
      </c>
      <c r="O1166" s="826">
        <v>1</v>
      </c>
      <c r="P1166" s="825">
        <v>411.4</v>
      </c>
      <c r="Q1166" s="827">
        <v>1</v>
      </c>
      <c r="R1166" s="822">
        <v>4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7</v>
      </c>
      <c r="B1167" s="822" t="s">
        <v>2342</v>
      </c>
      <c r="C1167" s="822" t="s">
        <v>2348</v>
      </c>
      <c r="D1167" s="823" t="s">
        <v>3942</v>
      </c>
      <c r="E1167" s="824" t="s">
        <v>2418</v>
      </c>
      <c r="F1167" s="822" t="s">
        <v>2343</v>
      </c>
      <c r="G1167" s="822" t="s">
        <v>2582</v>
      </c>
      <c r="H1167" s="822" t="s">
        <v>329</v>
      </c>
      <c r="I1167" s="822" t="s">
        <v>3375</v>
      </c>
      <c r="J1167" s="822" t="s">
        <v>2584</v>
      </c>
      <c r="K1167" s="822" t="s">
        <v>786</v>
      </c>
      <c r="L1167" s="825">
        <v>200.34</v>
      </c>
      <c r="M1167" s="825">
        <v>200.34</v>
      </c>
      <c r="N1167" s="822">
        <v>1</v>
      </c>
      <c r="O1167" s="826">
        <v>1</v>
      </c>
      <c r="P1167" s="825">
        <v>200.34</v>
      </c>
      <c r="Q1167" s="827">
        <v>1</v>
      </c>
      <c r="R1167" s="822">
        <v>1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7</v>
      </c>
      <c r="B1168" s="822" t="s">
        <v>2342</v>
      </c>
      <c r="C1168" s="822" t="s">
        <v>2348</v>
      </c>
      <c r="D1168" s="823" t="s">
        <v>3942</v>
      </c>
      <c r="E1168" s="824" t="s">
        <v>2418</v>
      </c>
      <c r="F1168" s="822" t="s">
        <v>2343</v>
      </c>
      <c r="G1168" s="822" t="s">
        <v>2548</v>
      </c>
      <c r="H1168" s="822" t="s">
        <v>656</v>
      </c>
      <c r="I1168" s="822" t="s">
        <v>3778</v>
      </c>
      <c r="J1168" s="822" t="s">
        <v>2550</v>
      </c>
      <c r="K1168" s="822" t="s">
        <v>3779</v>
      </c>
      <c r="L1168" s="825">
        <v>2358.91</v>
      </c>
      <c r="M1168" s="825">
        <v>2358.91</v>
      </c>
      <c r="N1168" s="822">
        <v>1</v>
      </c>
      <c r="O1168" s="826">
        <v>0.5</v>
      </c>
      <c r="P1168" s="825">
        <v>2358.91</v>
      </c>
      <c r="Q1168" s="827">
        <v>1</v>
      </c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7</v>
      </c>
      <c r="B1169" s="822" t="s">
        <v>2342</v>
      </c>
      <c r="C1169" s="822" t="s">
        <v>2348</v>
      </c>
      <c r="D1169" s="823" t="s">
        <v>3942</v>
      </c>
      <c r="E1169" s="824" t="s">
        <v>2418</v>
      </c>
      <c r="F1169" s="822" t="s">
        <v>2343</v>
      </c>
      <c r="G1169" s="822" t="s">
        <v>3780</v>
      </c>
      <c r="H1169" s="822" t="s">
        <v>329</v>
      </c>
      <c r="I1169" s="822" t="s">
        <v>3781</v>
      </c>
      <c r="J1169" s="822" t="s">
        <v>3782</v>
      </c>
      <c r="K1169" s="822" t="s">
        <v>3783</v>
      </c>
      <c r="L1169" s="825">
        <v>359.97</v>
      </c>
      <c r="M1169" s="825">
        <v>359.97</v>
      </c>
      <c r="N1169" s="822">
        <v>1</v>
      </c>
      <c r="O1169" s="826">
        <v>1</v>
      </c>
      <c r="P1169" s="825">
        <v>359.97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7</v>
      </c>
      <c r="B1170" s="822" t="s">
        <v>2342</v>
      </c>
      <c r="C1170" s="822" t="s">
        <v>2348</v>
      </c>
      <c r="D1170" s="823" t="s">
        <v>3942</v>
      </c>
      <c r="E1170" s="824" t="s">
        <v>2423</v>
      </c>
      <c r="F1170" s="822" t="s">
        <v>2343</v>
      </c>
      <c r="G1170" s="822" t="s">
        <v>2910</v>
      </c>
      <c r="H1170" s="822" t="s">
        <v>329</v>
      </c>
      <c r="I1170" s="822" t="s">
        <v>2911</v>
      </c>
      <c r="J1170" s="822" t="s">
        <v>2912</v>
      </c>
      <c r="K1170" s="822" t="s">
        <v>2913</v>
      </c>
      <c r="L1170" s="825">
        <v>91.78</v>
      </c>
      <c r="M1170" s="825">
        <v>91.78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7</v>
      </c>
      <c r="B1171" s="822" t="s">
        <v>2342</v>
      </c>
      <c r="C1171" s="822" t="s">
        <v>2348</v>
      </c>
      <c r="D1171" s="823" t="s">
        <v>3942</v>
      </c>
      <c r="E1171" s="824" t="s">
        <v>2423</v>
      </c>
      <c r="F1171" s="822" t="s">
        <v>2343</v>
      </c>
      <c r="G1171" s="822" t="s">
        <v>2844</v>
      </c>
      <c r="H1171" s="822" t="s">
        <v>656</v>
      </c>
      <c r="I1171" s="822" t="s">
        <v>2161</v>
      </c>
      <c r="J1171" s="822" t="s">
        <v>1105</v>
      </c>
      <c r="K1171" s="822" t="s">
        <v>2162</v>
      </c>
      <c r="L1171" s="825">
        <v>773.45</v>
      </c>
      <c r="M1171" s="825">
        <v>773.45</v>
      </c>
      <c r="N1171" s="822">
        <v>1</v>
      </c>
      <c r="O1171" s="826">
        <v>1</v>
      </c>
      <c r="P1171" s="825">
        <v>773.45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7</v>
      </c>
      <c r="B1172" s="822" t="s">
        <v>2342</v>
      </c>
      <c r="C1172" s="822" t="s">
        <v>2348</v>
      </c>
      <c r="D1172" s="823" t="s">
        <v>3942</v>
      </c>
      <c r="E1172" s="824" t="s">
        <v>2423</v>
      </c>
      <c r="F1172" s="822" t="s">
        <v>2343</v>
      </c>
      <c r="G1172" s="822" t="s">
        <v>2516</v>
      </c>
      <c r="H1172" s="822" t="s">
        <v>329</v>
      </c>
      <c r="I1172" s="822" t="s">
        <v>2517</v>
      </c>
      <c r="J1172" s="822" t="s">
        <v>2518</v>
      </c>
      <c r="K1172" s="822" t="s">
        <v>2519</v>
      </c>
      <c r="L1172" s="825">
        <v>78.48</v>
      </c>
      <c r="M1172" s="825">
        <v>78.48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7</v>
      </c>
      <c r="B1173" s="822" t="s">
        <v>2342</v>
      </c>
      <c r="C1173" s="822" t="s">
        <v>2348</v>
      </c>
      <c r="D1173" s="823" t="s">
        <v>3942</v>
      </c>
      <c r="E1173" s="824" t="s">
        <v>2423</v>
      </c>
      <c r="F1173" s="822" t="s">
        <v>2343</v>
      </c>
      <c r="G1173" s="822" t="s">
        <v>2579</v>
      </c>
      <c r="H1173" s="822" t="s">
        <v>656</v>
      </c>
      <c r="I1173" s="822" t="s">
        <v>2580</v>
      </c>
      <c r="J1173" s="822" t="s">
        <v>659</v>
      </c>
      <c r="K1173" s="822" t="s">
        <v>2581</v>
      </c>
      <c r="L1173" s="825">
        <v>0</v>
      </c>
      <c r="M1173" s="825">
        <v>0</v>
      </c>
      <c r="N1173" s="822">
        <v>1</v>
      </c>
      <c r="O1173" s="826">
        <v>1</v>
      </c>
      <c r="P1173" s="825">
        <v>0</v>
      </c>
      <c r="Q1173" s="827"/>
      <c r="R1173" s="822">
        <v>1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7</v>
      </c>
      <c r="B1174" s="822" t="s">
        <v>2342</v>
      </c>
      <c r="C1174" s="822" t="s">
        <v>2348</v>
      </c>
      <c r="D1174" s="823" t="s">
        <v>3942</v>
      </c>
      <c r="E1174" s="824" t="s">
        <v>2423</v>
      </c>
      <c r="F1174" s="822" t="s">
        <v>2343</v>
      </c>
      <c r="G1174" s="822" t="s">
        <v>3049</v>
      </c>
      <c r="H1174" s="822" t="s">
        <v>329</v>
      </c>
      <c r="I1174" s="822" t="s">
        <v>3050</v>
      </c>
      <c r="J1174" s="822" t="s">
        <v>3051</v>
      </c>
      <c r="K1174" s="822" t="s">
        <v>3052</v>
      </c>
      <c r="L1174" s="825">
        <v>263.68</v>
      </c>
      <c r="M1174" s="825">
        <v>263.68</v>
      </c>
      <c r="N1174" s="822">
        <v>1</v>
      </c>
      <c r="O1174" s="826">
        <v>1</v>
      </c>
      <c r="P1174" s="825">
        <v>263.68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7</v>
      </c>
      <c r="B1175" s="822" t="s">
        <v>2342</v>
      </c>
      <c r="C1175" s="822" t="s">
        <v>2348</v>
      </c>
      <c r="D1175" s="823" t="s">
        <v>3942</v>
      </c>
      <c r="E1175" s="824" t="s">
        <v>2423</v>
      </c>
      <c r="F1175" s="822" t="s">
        <v>2343</v>
      </c>
      <c r="G1175" s="822" t="s">
        <v>2745</v>
      </c>
      <c r="H1175" s="822" t="s">
        <v>329</v>
      </c>
      <c r="I1175" s="822" t="s">
        <v>2746</v>
      </c>
      <c r="J1175" s="822" t="s">
        <v>2747</v>
      </c>
      <c r="K1175" s="822" t="s">
        <v>2748</v>
      </c>
      <c r="L1175" s="825">
        <v>225.06</v>
      </c>
      <c r="M1175" s="825">
        <v>225.06</v>
      </c>
      <c r="N1175" s="822">
        <v>1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7</v>
      </c>
      <c r="B1176" s="822" t="s">
        <v>2342</v>
      </c>
      <c r="C1176" s="822" t="s">
        <v>2348</v>
      </c>
      <c r="D1176" s="823" t="s">
        <v>3942</v>
      </c>
      <c r="E1176" s="824" t="s">
        <v>2427</v>
      </c>
      <c r="F1176" s="822" t="s">
        <v>2343</v>
      </c>
      <c r="G1176" s="822" t="s">
        <v>2745</v>
      </c>
      <c r="H1176" s="822" t="s">
        <v>656</v>
      </c>
      <c r="I1176" s="822" t="s">
        <v>2924</v>
      </c>
      <c r="J1176" s="822" t="s">
        <v>2925</v>
      </c>
      <c r="K1176" s="822" t="s">
        <v>2926</v>
      </c>
      <c r="L1176" s="825">
        <v>149.52000000000001</v>
      </c>
      <c r="M1176" s="825">
        <v>149.52000000000001</v>
      </c>
      <c r="N1176" s="822">
        <v>1</v>
      </c>
      <c r="O1176" s="826"/>
      <c r="P1176" s="825"/>
      <c r="Q1176" s="827">
        <v>0</v>
      </c>
      <c r="R1176" s="822"/>
      <c r="S1176" s="827">
        <v>0</v>
      </c>
      <c r="T1176" s="826"/>
      <c r="U1176" s="828"/>
    </row>
    <row r="1177" spans="1:21" ht="14.45" customHeight="1" x14ac:dyDescent="0.2">
      <c r="A1177" s="821">
        <v>7</v>
      </c>
      <c r="B1177" s="822" t="s">
        <v>2342</v>
      </c>
      <c r="C1177" s="822" t="s">
        <v>2348</v>
      </c>
      <c r="D1177" s="823" t="s">
        <v>3942</v>
      </c>
      <c r="E1177" s="824" t="s">
        <v>2430</v>
      </c>
      <c r="F1177" s="822" t="s">
        <v>2343</v>
      </c>
      <c r="G1177" s="822" t="s">
        <v>3784</v>
      </c>
      <c r="H1177" s="822" t="s">
        <v>329</v>
      </c>
      <c r="I1177" s="822" t="s">
        <v>3785</v>
      </c>
      <c r="J1177" s="822" t="s">
        <v>3786</v>
      </c>
      <c r="K1177" s="822" t="s">
        <v>3787</v>
      </c>
      <c r="L1177" s="825">
        <v>729.38</v>
      </c>
      <c r="M1177" s="825">
        <v>1458.76</v>
      </c>
      <c r="N1177" s="822">
        <v>2</v>
      </c>
      <c r="O1177" s="826"/>
      <c r="P1177" s="825"/>
      <c r="Q1177" s="827">
        <v>0</v>
      </c>
      <c r="R1177" s="822"/>
      <c r="S1177" s="827">
        <v>0</v>
      </c>
      <c r="T1177" s="826"/>
      <c r="U1177" s="828"/>
    </row>
    <row r="1178" spans="1:21" ht="14.45" customHeight="1" x14ac:dyDescent="0.2">
      <c r="A1178" s="821">
        <v>7</v>
      </c>
      <c r="B1178" s="822" t="s">
        <v>2342</v>
      </c>
      <c r="C1178" s="822" t="s">
        <v>2348</v>
      </c>
      <c r="D1178" s="823" t="s">
        <v>3942</v>
      </c>
      <c r="E1178" s="824" t="s">
        <v>2431</v>
      </c>
      <c r="F1178" s="822" t="s">
        <v>2343</v>
      </c>
      <c r="G1178" s="822" t="s">
        <v>2520</v>
      </c>
      <c r="H1178" s="822" t="s">
        <v>329</v>
      </c>
      <c r="I1178" s="822" t="s">
        <v>3528</v>
      </c>
      <c r="J1178" s="822" t="s">
        <v>3529</v>
      </c>
      <c r="K1178" s="822" t="s">
        <v>3530</v>
      </c>
      <c r="L1178" s="825">
        <v>52.75</v>
      </c>
      <c r="M1178" s="825">
        <v>52.75</v>
      </c>
      <c r="N1178" s="822">
        <v>1</v>
      </c>
      <c r="O1178" s="826"/>
      <c r="P1178" s="825"/>
      <c r="Q1178" s="827">
        <v>0</v>
      </c>
      <c r="R1178" s="822"/>
      <c r="S1178" s="827">
        <v>0</v>
      </c>
      <c r="T1178" s="826"/>
      <c r="U1178" s="828"/>
    </row>
    <row r="1179" spans="1:21" ht="14.45" customHeight="1" x14ac:dyDescent="0.2">
      <c r="A1179" s="821">
        <v>7</v>
      </c>
      <c r="B1179" s="822" t="s">
        <v>2342</v>
      </c>
      <c r="C1179" s="822" t="s">
        <v>2348</v>
      </c>
      <c r="D1179" s="823" t="s">
        <v>3942</v>
      </c>
      <c r="E1179" s="824" t="s">
        <v>2431</v>
      </c>
      <c r="F1179" s="822" t="s">
        <v>2343</v>
      </c>
      <c r="G1179" s="822" t="s">
        <v>3788</v>
      </c>
      <c r="H1179" s="822" t="s">
        <v>329</v>
      </c>
      <c r="I1179" s="822" t="s">
        <v>3789</v>
      </c>
      <c r="J1179" s="822" t="s">
        <v>3790</v>
      </c>
      <c r="K1179" s="822" t="s">
        <v>2222</v>
      </c>
      <c r="L1179" s="825">
        <v>910.2</v>
      </c>
      <c r="M1179" s="825">
        <v>910.2</v>
      </c>
      <c r="N1179" s="822">
        <v>1</v>
      </c>
      <c r="O1179" s="826"/>
      <c r="P1179" s="825"/>
      <c r="Q1179" s="827">
        <v>0</v>
      </c>
      <c r="R1179" s="822"/>
      <c r="S1179" s="827">
        <v>0</v>
      </c>
      <c r="T1179" s="826"/>
      <c r="U1179" s="828"/>
    </row>
    <row r="1180" spans="1:21" ht="14.45" customHeight="1" x14ac:dyDescent="0.2">
      <c r="A1180" s="821">
        <v>7</v>
      </c>
      <c r="B1180" s="822" t="s">
        <v>2342</v>
      </c>
      <c r="C1180" s="822" t="s">
        <v>2348</v>
      </c>
      <c r="D1180" s="823" t="s">
        <v>3942</v>
      </c>
      <c r="E1180" s="824" t="s">
        <v>2436</v>
      </c>
      <c r="F1180" s="822" t="s">
        <v>2343</v>
      </c>
      <c r="G1180" s="822" t="s">
        <v>2493</v>
      </c>
      <c r="H1180" s="822" t="s">
        <v>329</v>
      </c>
      <c r="I1180" s="822" t="s">
        <v>2494</v>
      </c>
      <c r="J1180" s="822" t="s">
        <v>2495</v>
      </c>
      <c r="K1180" s="822" t="s">
        <v>705</v>
      </c>
      <c r="L1180" s="825">
        <v>213.49</v>
      </c>
      <c r="M1180" s="825">
        <v>426.98</v>
      </c>
      <c r="N1180" s="822">
        <v>2</v>
      </c>
      <c r="O1180" s="826"/>
      <c r="P1180" s="825">
        <v>426.98</v>
      </c>
      <c r="Q1180" s="827">
        <v>1</v>
      </c>
      <c r="R1180" s="822">
        <v>2</v>
      </c>
      <c r="S1180" s="827">
        <v>1</v>
      </c>
      <c r="T1180" s="826"/>
      <c r="U1180" s="828"/>
    </row>
    <row r="1181" spans="1:21" ht="14.45" customHeight="1" x14ac:dyDescent="0.2">
      <c r="A1181" s="821">
        <v>7</v>
      </c>
      <c r="B1181" s="822" t="s">
        <v>2342</v>
      </c>
      <c r="C1181" s="822" t="s">
        <v>2348</v>
      </c>
      <c r="D1181" s="823" t="s">
        <v>3942</v>
      </c>
      <c r="E1181" s="824" t="s">
        <v>2436</v>
      </c>
      <c r="F1181" s="822" t="s">
        <v>2343</v>
      </c>
      <c r="G1181" s="822" t="s">
        <v>3791</v>
      </c>
      <c r="H1181" s="822" t="s">
        <v>656</v>
      </c>
      <c r="I1181" s="822" t="s">
        <v>3792</v>
      </c>
      <c r="J1181" s="822" t="s">
        <v>3793</v>
      </c>
      <c r="K1181" s="822" t="s">
        <v>3794</v>
      </c>
      <c r="L1181" s="825">
        <v>900.59</v>
      </c>
      <c r="M1181" s="825">
        <v>1801.18</v>
      </c>
      <c r="N1181" s="822">
        <v>2</v>
      </c>
      <c r="O1181" s="826"/>
      <c r="P1181" s="825"/>
      <c r="Q1181" s="827">
        <v>0</v>
      </c>
      <c r="R1181" s="822"/>
      <c r="S1181" s="827">
        <v>0</v>
      </c>
      <c r="T1181" s="826"/>
      <c r="U1181" s="828"/>
    </row>
    <row r="1182" spans="1:21" ht="14.45" customHeight="1" x14ac:dyDescent="0.2">
      <c r="A1182" s="821">
        <v>7</v>
      </c>
      <c r="B1182" s="822" t="s">
        <v>2342</v>
      </c>
      <c r="C1182" s="822" t="s">
        <v>2348</v>
      </c>
      <c r="D1182" s="823" t="s">
        <v>3942</v>
      </c>
      <c r="E1182" s="824" t="s">
        <v>2437</v>
      </c>
      <c r="F1182" s="822" t="s">
        <v>2343</v>
      </c>
      <c r="G1182" s="822" t="s">
        <v>2489</v>
      </c>
      <c r="H1182" s="822" t="s">
        <v>329</v>
      </c>
      <c r="I1182" s="822" t="s">
        <v>3795</v>
      </c>
      <c r="J1182" s="822" t="s">
        <v>3796</v>
      </c>
      <c r="K1182" s="822" t="s">
        <v>3797</v>
      </c>
      <c r="L1182" s="825">
        <v>100.91</v>
      </c>
      <c r="M1182" s="825">
        <v>201.82</v>
      </c>
      <c r="N1182" s="822">
        <v>2</v>
      </c>
      <c r="O1182" s="826"/>
      <c r="P1182" s="825"/>
      <c r="Q1182" s="827">
        <v>0</v>
      </c>
      <c r="R1182" s="822"/>
      <c r="S1182" s="827">
        <v>0</v>
      </c>
      <c r="T1182" s="826"/>
      <c r="U1182" s="828"/>
    </row>
    <row r="1183" spans="1:21" ht="14.45" customHeight="1" x14ac:dyDescent="0.2">
      <c r="A1183" s="821">
        <v>7</v>
      </c>
      <c r="B1183" s="822" t="s">
        <v>2342</v>
      </c>
      <c r="C1183" s="822" t="s">
        <v>2348</v>
      </c>
      <c r="D1183" s="823" t="s">
        <v>3942</v>
      </c>
      <c r="E1183" s="824" t="s">
        <v>2426</v>
      </c>
      <c r="F1183" s="822" t="s">
        <v>2343</v>
      </c>
      <c r="G1183" s="822" t="s">
        <v>2745</v>
      </c>
      <c r="H1183" s="822" t="s">
        <v>329</v>
      </c>
      <c r="I1183" s="822" t="s">
        <v>2746</v>
      </c>
      <c r="J1183" s="822" t="s">
        <v>2747</v>
      </c>
      <c r="K1183" s="822" t="s">
        <v>2748</v>
      </c>
      <c r="L1183" s="825">
        <v>225.06</v>
      </c>
      <c r="M1183" s="825">
        <v>225.06</v>
      </c>
      <c r="N1183" s="822">
        <v>1</v>
      </c>
      <c r="O1183" s="826"/>
      <c r="P1183" s="825">
        <v>225.06</v>
      </c>
      <c r="Q1183" s="827">
        <v>1</v>
      </c>
      <c r="R1183" s="822">
        <v>1</v>
      </c>
      <c r="S1183" s="827">
        <v>1</v>
      </c>
      <c r="T1183" s="826"/>
      <c r="U1183" s="828"/>
    </row>
    <row r="1184" spans="1:21" ht="14.45" customHeight="1" x14ac:dyDescent="0.2">
      <c r="A1184" s="821">
        <v>7</v>
      </c>
      <c r="B1184" s="822" t="s">
        <v>2342</v>
      </c>
      <c r="C1184" s="822" t="s">
        <v>2348</v>
      </c>
      <c r="D1184" s="823" t="s">
        <v>3942</v>
      </c>
      <c r="E1184" s="824" t="s">
        <v>2379</v>
      </c>
      <c r="F1184" s="822" t="s">
        <v>2343</v>
      </c>
      <c r="G1184" s="822" t="s">
        <v>2458</v>
      </c>
      <c r="H1184" s="822" t="s">
        <v>329</v>
      </c>
      <c r="I1184" s="822" t="s">
        <v>3196</v>
      </c>
      <c r="J1184" s="822" t="s">
        <v>2965</v>
      </c>
      <c r="K1184" s="822" t="s">
        <v>3197</v>
      </c>
      <c r="L1184" s="825">
        <v>176.32</v>
      </c>
      <c r="M1184" s="825">
        <v>176.32</v>
      </c>
      <c r="N1184" s="822">
        <v>1</v>
      </c>
      <c r="O1184" s="826"/>
      <c r="P1184" s="825">
        <v>176.32</v>
      </c>
      <c r="Q1184" s="827">
        <v>1</v>
      </c>
      <c r="R1184" s="822">
        <v>1</v>
      </c>
      <c r="S1184" s="827">
        <v>1</v>
      </c>
      <c r="T1184" s="826"/>
      <c r="U1184" s="828"/>
    </row>
    <row r="1185" spans="1:21" ht="14.45" customHeight="1" x14ac:dyDescent="0.2">
      <c r="A1185" s="821">
        <v>7</v>
      </c>
      <c r="B1185" s="822" t="s">
        <v>2342</v>
      </c>
      <c r="C1185" s="822" t="s">
        <v>2348</v>
      </c>
      <c r="D1185" s="823" t="s">
        <v>3942</v>
      </c>
      <c r="E1185" s="824" t="s">
        <v>2383</v>
      </c>
      <c r="F1185" s="822" t="s">
        <v>2343</v>
      </c>
      <c r="G1185" s="822" t="s">
        <v>2608</v>
      </c>
      <c r="H1185" s="822" t="s">
        <v>329</v>
      </c>
      <c r="I1185" s="822" t="s">
        <v>2609</v>
      </c>
      <c r="J1185" s="822" t="s">
        <v>2610</v>
      </c>
      <c r="K1185" s="822" t="s">
        <v>2611</v>
      </c>
      <c r="L1185" s="825">
        <v>76.180000000000007</v>
      </c>
      <c r="M1185" s="825">
        <v>76.180000000000007</v>
      </c>
      <c r="N1185" s="822">
        <v>1</v>
      </c>
      <c r="O1185" s="826"/>
      <c r="P1185" s="825"/>
      <c r="Q1185" s="827">
        <v>0</v>
      </c>
      <c r="R1185" s="822"/>
      <c r="S1185" s="827">
        <v>0</v>
      </c>
      <c r="T1185" s="826"/>
      <c r="U1185" s="828"/>
    </row>
    <row r="1186" spans="1:21" ht="14.45" customHeight="1" x14ac:dyDescent="0.2">
      <c r="A1186" s="821">
        <v>7</v>
      </c>
      <c r="B1186" s="822" t="s">
        <v>2342</v>
      </c>
      <c r="C1186" s="822" t="s">
        <v>2348</v>
      </c>
      <c r="D1186" s="823" t="s">
        <v>3942</v>
      </c>
      <c r="E1186" s="824" t="s">
        <v>2369</v>
      </c>
      <c r="F1186" s="822" t="s">
        <v>2343</v>
      </c>
      <c r="G1186" s="822" t="s">
        <v>2446</v>
      </c>
      <c r="H1186" s="822" t="s">
        <v>329</v>
      </c>
      <c r="I1186" s="822" t="s">
        <v>3274</v>
      </c>
      <c r="J1186" s="822" t="s">
        <v>2448</v>
      </c>
      <c r="K1186" s="822" t="s">
        <v>3275</v>
      </c>
      <c r="L1186" s="825">
        <v>150.26</v>
      </c>
      <c r="M1186" s="825">
        <v>450.78</v>
      </c>
      <c r="N1186" s="822">
        <v>3</v>
      </c>
      <c r="O1186" s="826">
        <v>1</v>
      </c>
      <c r="P1186" s="825">
        <v>450.78</v>
      </c>
      <c r="Q1186" s="827">
        <v>1</v>
      </c>
      <c r="R1186" s="822">
        <v>3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7</v>
      </c>
      <c r="B1187" s="822" t="s">
        <v>2342</v>
      </c>
      <c r="C1187" s="822" t="s">
        <v>2348</v>
      </c>
      <c r="D1187" s="823" t="s">
        <v>3942</v>
      </c>
      <c r="E1187" s="824" t="s">
        <v>2369</v>
      </c>
      <c r="F1187" s="822" t="s">
        <v>2343</v>
      </c>
      <c r="G1187" s="822" t="s">
        <v>3798</v>
      </c>
      <c r="H1187" s="822" t="s">
        <v>329</v>
      </c>
      <c r="I1187" s="822" t="s">
        <v>3799</v>
      </c>
      <c r="J1187" s="822" t="s">
        <v>3800</v>
      </c>
      <c r="K1187" s="822" t="s">
        <v>3801</v>
      </c>
      <c r="L1187" s="825">
        <v>69.59</v>
      </c>
      <c r="M1187" s="825">
        <v>69.59</v>
      </c>
      <c r="N1187" s="822">
        <v>1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7</v>
      </c>
      <c r="B1188" s="822" t="s">
        <v>2342</v>
      </c>
      <c r="C1188" s="822" t="s">
        <v>2348</v>
      </c>
      <c r="D1188" s="823" t="s">
        <v>3942</v>
      </c>
      <c r="E1188" s="824" t="s">
        <v>2369</v>
      </c>
      <c r="F1188" s="822" t="s">
        <v>2343</v>
      </c>
      <c r="G1188" s="822" t="s">
        <v>2789</v>
      </c>
      <c r="H1188" s="822" t="s">
        <v>329</v>
      </c>
      <c r="I1188" s="822" t="s">
        <v>2790</v>
      </c>
      <c r="J1188" s="822" t="s">
        <v>765</v>
      </c>
      <c r="K1188" s="822" t="s">
        <v>2791</v>
      </c>
      <c r="L1188" s="825">
        <v>35.25</v>
      </c>
      <c r="M1188" s="825">
        <v>35.25</v>
      </c>
      <c r="N1188" s="822">
        <v>1</v>
      </c>
      <c r="O1188" s="826">
        <v>0.5</v>
      </c>
      <c r="P1188" s="825">
        <v>35.25</v>
      </c>
      <c r="Q1188" s="827">
        <v>1</v>
      </c>
      <c r="R1188" s="822">
        <v>1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7</v>
      </c>
      <c r="B1189" s="822" t="s">
        <v>2342</v>
      </c>
      <c r="C1189" s="822" t="s">
        <v>2348</v>
      </c>
      <c r="D1189" s="823" t="s">
        <v>3942</v>
      </c>
      <c r="E1189" s="824" t="s">
        <v>2369</v>
      </c>
      <c r="F1189" s="822" t="s">
        <v>2343</v>
      </c>
      <c r="G1189" s="822" t="s">
        <v>3663</v>
      </c>
      <c r="H1189" s="822" t="s">
        <v>329</v>
      </c>
      <c r="I1189" s="822" t="s">
        <v>3757</v>
      </c>
      <c r="J1189" s="822" t="s">
        <v>3665</v>
      </c>
      <c r="K1189" s="822" t="s">
        <v>3758</v>
      </c>
      <c r="L1189" s="825">
        <v>0</v>
      </c>
      <c r="M1189" s="825">
        <v>0</v>
      </c>
      <c r="N1189" s="822">
        <v>1</v>
      </c>
      <c r="O1189" s="826">
        <v>0.5</v>
      </c>
      <c r="P1189" s="825">
        <v>0</v>
      </c>
      <c r="Q1189" s="827"/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7</v>
      </c>
      <c r="B1190" s="822" t="s">
        <v>2342</v>
      </c>
      <c r="C1190" s="822" t="s">
        <v>2348</v>
      </c>
      <c r="D1190" s="823" t="s">
        <v>3942</v>
      </c>
      <c r="E1190" s="824" t="s">
        <v>2405</v>
      </c>
      <c r="F1190" s="822" t="s">
        <v>2343</v>
      </c>
      <c r="G1190" s="822" t="s">
        <v>2931</v>
      </c>
      <c r="H1190" s="822" t="s">
        <v>329</v>
      </c>
      <c r="I1190" s="822" t="s">
        <v>2932</v>
      </c>
      <c r="J1190" s="822" t="s">
        <v>2933</v>
      </c>
      <c r="K1190" s="822" t="s">
        <v>2934</v>
      </c>
      <c r="L1190" s="825">
        <v>23.49</v>
      </c>
      <c r="M1190" s="825">
        <v>258.39</v>
      </c>
      <c r="N1190" s="822">
        <v>11</v>
      </c>
      <c r="O1190" s="826">
        <v>6.5</v>
      </c>
      <c r="P1190" s="825">
        <v>187.92000000000002</v>
      </c>
      <c r="Q1190" s="827">
        <v>0.7272727272727274</v>
      </c>
      <c r="R1190" s="822">
        <v>8</v>
      </c>
      <c r="S1190" s="827">
        <v>0.72727272727272729</v>
      </c>
      <c r="T1190" s="826">
        <v>4.5</v>
      </c>
      <c r="U1190" s="828">
        <v>0.69230769230769229</v>
      </c>
    </row>
    <row r="1191" spans="1:21" ht="14.45" customHeight="1" x14ac:dyDescent="0.2">
      <c r="A1191" s="821">
        <v>7</v>
      </c>
      <c r="B1191" s="822" t="s">
        <v>2342</v>
      </c>
      <c r="C1191" s="822" t="s">
        <v>2348</v>
      </c>
      <c r="D1191" s="823" t="s">
        <v>3942</v>
      </c>
      <c r="E1191" s="824" t="s">
        <v>2405</v>
      </c>
      <c r="F1191" s="822" t="s">
        <v>2343</v>
      </c>
      <c r="G1191" s="822" t="s">
        <v>2931</v>
      </c>
      <c r="H1191" s="822" t="s">
        <v>329</v>
      </c>
      <c r="I1191" s="822" t="s">
        <v>2935</v>
      </c>
      <c r="J1191" s="822" t="s">
        <v>2933</v>
      </c>
      <c r="K1191" s="822" t="s">
        <v>1324</v>
      </c>
      <c r="L1191" s="825">
        <v>70.48</v>
      </c>
      <c r="M1191" s="825">
        <v>3876.4000000000005</v>
      </c>
      <c r="N1191" s="822">
        <v>55</v>
      </c>
      <c r="O1191" s="826">
        <v>16</v>
      </c>
      <c r="P1191" s="825">
        <v>2537.2800000000002</v>
      </c>
      <c r="Q1191" s="827">
        <v>0.65454545454545454</v>
      </c>
      <c r="R1191" s="822">
        <v>36</v>
      </c>
      <c r="S1191" s="827">
        <v>0.65454545454545454</v>
      </c>
      <c r="T1191" s="826">
        <v>10</v>
      </c>
      <c r="U1191" s="828">
        <v>0.625</v>
      </c>
    </row>
    <row r="1192" spans="1:21" ht="14.45" customHeight="1" x14ac:dyDescent="0.2">
      <c r="A1192" s="821">
        <v>7</v>
      </c>
      <c r="B1192" s="822" t="s">
        <v>2342</v>
      </c>
      <c r="C1192" s="822" t="s">
        <v>2348</v>
      </c>
      <c r="D1192" s="823" t="s">
        <v>3942</v>
      </c>
      <c r="E1192" s="824" t="s">
        <v>2405</v>
      </c>
      <c r="F1192" s="822" t="s">
        <v>2343</v>
      </c>
      <c r="G1192" s="822" t="s">
        <v>2931</v>
      </c>
      <c r="H1192" s="822" t="s">
        <v>329</v>
      </c>
      <c r="I1192" s="822" t="s">
        <v>3259</v>
      </c>
      <c r="J1192" s="822" t="s">
        <v>2933</v>
      </c>
      <c r="K1192" s="822" t="s">
        <v>1324</v>
      </c>
      <c r="L1192" s="825">
        <v>70.48</v>
      </c>
      <c r="M1192" s="825">
        <v>70.48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7</v>
      </c>
      <c r="B1193" s="822" t="s">
        <v>2342</v>
      </c>
      <c r="C1193" s="822" t="s">
        <v>2348</v>
      </c>
      <c r="D1193" s="823" t="s">
        <v>3942</v>
      </c>
      <c r="E1193" s="824" t="s">
        <v>2405</v>
      </c>
      <c r="F1193" s="822" t="s">
        <v>2343</v>
      </c>
      <c r="G1193" s="822" t="s">
        <v>2756</v>
      </c>
      <c r="H1193" s="822" t="s">
        <v>329</v>
      </c>
      <c r="I1193" s="822" t="s">
        <v>3543</v>
      </c>
      <c r="J1193" s="822" t="s">
        <v>3544</v>
      </c>
      <c r="K1193" s="822" t="s">
        <v>2239</v>
      </c>
      <c r="L1193" s="825">
        <v>11.71</v>
      </c>
      <c r="M1193" s="825">
        <v>11.71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7</v>
      </c>
      <c r="B1194" s="822" t="s">
        <v>2342</v>
      </c>
      <c r="C1194" s="822" t="s">
        <v>2348</v>
      </c>
      <c r="D1194" s="823" t="s">
        <v>3942</v>
      </c>
      <c r="E1194" s="824" t="s">
        <v>2405</v>
      </c>
      <c r="F1194" s="822" t="s">
        <v>2343</v>
      </c>
      <c r="G1194" s="822" t="s">
        <v>3260</v>
      </c>
      <c r="H1194" s="822" t="s">
        <v>329</v>
      </c>
      <c r="I1194" s="822" t="s">
        <v>3261</v>
      </c>
      <c r="J1194" s="822" t="s">
        <v>3262</v>
      </c>
      <c r="K1194" s="822" t="s">
        <v>3263</v>
      </c>
      <c r="L1194" s="825">
        <v>55.77</v>
      </c>
      <c r="M1194" s="825">
        <v>334.62</v>
      </c>
      <c r="N1194" s="822">
        <v>6</v>
      </c>
      <c r="O1194" s="826">
        <v>1</v>
      </c>
      <c r="P1194" s="825">
        <v>111.54</v>
      </c>
      <c r="Q1194" s="827">
        <v>0.33333333333333337</v>
      </c>
      <c r="R1194" s="822">
        <v>2</v>
      </c>
      <c r="S1194" s="827">
        <v>0.33333333333333331</v>
      </c>
      <c r="T1194" s="826">
        <v>0.5</v>
      </c>
      <c r="U1194" s="828">
        <v>0.5</v>
      </c>
    </row>
    <row r="1195" spans="1:21" ht="14.45" customHeight="1" x14ac:dyDescent="0.2">
      <c r="A1195" s="821">
        <v>7</v>
      </c>
      <c r="B1195" s="822" t="s">
        <v>2342</v>
      </c>
      <c r="C1195" s="822" t="s">
        <v>2348</v>
      </c>
      <c r="D1195" s="823" t="s">
        <v>3942</v>
      </c>
      <c r="E1195" s="824" t="s">
        <v>2405</v>
      </c>
      <c r="F1195" s="822" t="s">
        <v>2343</v>
      </c>
      <c r="G1195" s="822" t="s">
        <v>3260</v>
      </c>
      <c r="H1195" s="822" t="s">
        <v>329</v>
      </c>
      <c r="I1195" s="822" t="s">
        <v>3264</v>
      </c>
      <c r="J1195" s="822" t="s">
        <v>3265</v>
      </c>
      <c r="K1195" s="822" t="s">
        <v>3263</v>
      </c>
      <c r="L1195" s="825">
        <v>55.77</v>
      </c>
      <c r="M1195" s="825">
        <v>501.93000000000006</v>
      </c>
      <c r="N1195" s="822">
        <v>9</v>
      </c>
      <c r="O1195" s="826">
        <v>3</v>
      </c>
      <c r="P1195" s="825">
        <v>111.54</v>
      </c>
      <c r="Q1195" s="827">
        <v>0.22222222222222221</v>
      </c>
      <c r="R1195" s="822">
        <v>2</v>
      </c>
      <c r="S1195" s="827">
        <v>0.22222222222222221</v>
      </c>
      <c r="T1195" s="826">
        <v>1</v>
      </c>
      <c r="U1195" s="828">
        <v>0.33333333333333331</v>
      </c>
    </row>
    <row r="1196" spans="1:21" ht="14.45" customHeight="1" x14ac:dyDescent="0.2">
      <c r="A1196" s="821">
        <v>7</v>
      </c>
      <c r="B1196" s="822" t="s">
        <v>2342</v>
      </c>
      <c r="C1196" s="822" t="s">
        <v>2348</v>
      </c>
      <c r="D1196" s="823" t="s">
        <v>3942</v>
      </c>
      <c r="E1196" s="824" t="s">
        <v>2405</v>
      </c>
      <c r="F1196" s="822" t="s">
        <v>2343</v>
      </c>
      <c r="G1196" s="822" t="s">
        <v>3268</v>
      </c>
      <c r="H1196" s="822" t="s">
        <v>329</v>
      </c>
      <c r="I1196" s="822" t="s">
        <v>3269</v>
      </c>
      <c r="J1196" s="822" t="s">
        <v>3270</v>
      </c>
      <c r="K1196" s="822" t="s">
        <v>3271</v>
      </c>
      <c r="L1196" s="825">
        <v>0</v>
      </c>
      <c r="M1196" s="825">
        <v>0</v>
      </c>
      <c r="N1196" s="822">
        <v>1</v>
      </c>
      <c r="O1196" s="826">
        <v>0.5</v>
      </c>
      <c r="P1196" s="825">
        <v>0</v>
      </c>
      <c r="Q1196" s="827"/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7</v>
      </c>
      <c r="B1197" s="822" t="s">
        <v>2342</v>
      </c>
      <c r="C1197" s="822" t="s">
        <v>2348</v>
      </c>
      <c r="D1197" s="823" t="s">
        <v>3942</v>
      </c>
      <c r="E1197" s="824" t="s">
        <v>2405</v>
      </c>
      <c r="F1197" s="822" t="s">
        <v>2343</v>
      </c>
      <c r="G1197" s="822" t="s">
        <v>2438</v>
      </c>
      <c r="H1197" s="822" t="s">
        <v>656</v>
      </c>
      <c r="I1197" s="822" t="s">
        <v>2811</v>
      </c>
      <c r="J1197" s="822" t="s">
        <v>2440</v>
      </c>
      <c r="K1197" s="822" t="s">
        <v>2812</v>
      </c>
      <c r="L1197" s="825">
        <v>758.79</v>
      </c>
      <c r="M1197" s="825">
        <v>18210.96</v>
      </c>
      <c r="N1197" s="822">
        <v>24</v>
      </c>
      <c r="O1197" s="826">
        <v>4</v>
      </c>
      <c r="P1197" s="825">
        <v>18210.96</v>
      </c>
      <c r="Q1197" s="827">
        <v>1</v>
      </c>
      <c r="R1197" s="822">
        <v>24</v>
      </c>
      <c r="S1197" s="827">
        <v>1</v>
      </c>
      <c r="T1197" s="826">
        <v>4</v>
      </c>
      <c r="U1197" s="828">
        <v>1</v>
      </c>
    </row>
    <row r="1198" spans="1:21" ht="14.45" customHeight="1" x14ac:dyDescent="0.2">
      <c r="A1198" s="821">
        <v>7</v>
      </c>
      <c r="B1198" s="822" t="s">
        <v>2342</v>
      </c>
      <c r="C1198" s="822" t="s">
        <v>2348</v>
      </c>
      <c r="D1198" s="823" t="s">
        <v>3942</v>
      </c>
      <c r="E1198" s="824" t="s">
        <v>2405</v>
      </c>
      <c r="F1198" s="822" t="s">
        <v>2343</v>
      </c>
      <c r="G1198" s="822" t="s">
        <v>2438</v>
      </c>
      <c r="H1198" s="822" t="s">
        <v>656</v>
      </c>
      <c r="I1198" s="822" t="s">
        <v>2683</v>
      </c>
      <c r="J1198" s="822" t="s">
        <v>2440</v>
      </c>
      <c r="K1198" s="822" t="s">
        <v>2684</v>
      </c>
      <c r="L1198" s="825">
        <v>1011.73</v>
      </c>
      <c r="M1198" s="825">
        <v>6070.38</v>
      </c>
      <c r="N1198" s="822">
        <v>6</v>
      </c>
      <c r="O1198" s="826">
        <v>1</v>
      </c>
      <c r="P1198" s="825">
        <v>6070.38</v>
      </c>
      <c r="Q1198" s="827">
        <v>1</v>
      </c>
      <c r="R1198" s="822">
        <v>6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7</v>
      </c>
      <c r="B1199" s="822" t="s">
        <v>2342</v>
      </c>
      <c r="C1199" s="822" t="s">
        <v>2348</v>
      </c>
      <c r="D1199" s="823" t="s">
        <v>3942</v>
      </c>
      <c r="E1199" s="824" t="s">
        <v>2405</v>
      </c>
      <c r="F1199" s="822" t="s">
        <v>2343</v>
      </c>
      <c r="G1199" s="822" t="s">
        <v>2438</v>
      </c>
      <c r="H1199" s="822" t="s">
        <v>329</v>
      </c>
      <c r="I1199" s="822" t="s">
        <v>3802</v>
      </c>
      <c r="J1199" s="822" t="s">
        <v>3548</v>
      </c>
      <c r="K1199" s="822" t="s">
        <v>2441</v>
      </c>
      <c r="L1199" s="825">
        <v>433.6</v>
      </c>
      <c r="M1199" s="825">
        <v>2601.6000000000004</v>
      </c>
      <c r="N1199" s="822">
        <v>6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7</v>
      </c>
      <c r="B1200" s="822" t="s">
        <v>2342</v>
      </c>
      <c r="C1200" s="822" t="s">
        <v>2348</v>
      </c>
      <c r="D1200" s="823" t="s">
        <v>3942</v>
      </c>
      <c r="E1200" s="824" t="s">
        <v>2405</v>
      </c>
      <c r="F1200" s="822" t="s">
        <v>2343</v>
      </c>
      <c r="G1200" s="822" t="s">
        <v>2438</v>
      </c>
      <c r="H1200" s="822" t="s">
        <v>329</v>
      </c>
      <c r="I1200" s="822" t="s">
        <v>3803</v>
      </c>
      <c r="J1200" s="822" t="s">
        <v>3548</v>
      </c>
      <c r="K1200" s="822" t="s">
        <v>2812</v>
      </c>
      <c r="L1200" s="825">
        <v>650.4</v>
      </c>
      <c r="M1200" s="825">
        <v>3902.3999999999996</v>
      </c>
      <c r="N1200" s="822">
        <v>6</v>
      </c>
      <c r="O1200" s="826">
        <v>1</v>
      </c>
      <c r="P1200" s="825">
        <v>3902.3999999999996</v>
      </c>
      <c r="Q1200" s="827">
        <v>1</v>
      </c>
      <c r="R1200" s="822">
        <v>6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7</v>
      </c>
      <c r="B1201" s="822" t="s">
        <v>2342</v>
      </c>
      <c r="C1201" s="822" t="s">
        <v>2348</v>
      </c>
      <c r="D1201" s="823" t="s">
        <v>3942</v>
      </c>
      <c r="E1201" s="824" t="s">
        <v>2405</v>
      </c>
      <c r="F1201" s="822" t="s">
        <v>2343</v>
      </c>
      <c r="G1201" s="822" t="s">
        <v>2595</v>
      </c>
      <c r="H1201" s="822" t="s">
        <v>329</v>
      </c>
      <c r="I1201" s="822" t="s">
        <v>3273</v>
      </c>
      <c r="J1201" s="822" t="s">
        <v>857</v>
      </c>
      <c r="K1201" s="822" t="s">
        <v>803</v>
      </c>
      <c r="L1201" s="825">
        <v>65.989999999999995</v>
      </c>
      <c r="M1201" s="825">
        <v>2111.6799999999998</v>
      </c>
      <c r="N1201" s="822">
        <v>32</v>
      </c>
      <c r="O1201" s="826">
        <v>6</v>
      </c>
      <c r="P1201" s="825">
        <v>1385.79</v>
      </c>
      <c r="Q1201" s="827">
        <v>0.65625</v>
      </c>
      <c r="R1201" s="822">
        <v>21</v>
      </c>
      <c r="S1201" s="827">
        <v>0.65625</v>
      </c>
      <c r="T1201" s="826">
        <v>3.5</v>
      </c>
      <c r="U1201" s="828">
        <v>0.58333333333333337</v>
      </c>
    </row>
    <row r="1202" spans="1:21" ht="14.45" customHeight="1" x14ac:dyDescent="0.2">
      <c r="A1202" s="821">
        <v>7</v>
      </c>
      <c r="B1202" s="822" t="s">
        <v>2342</v>
      </c>
      <c r="C1202" s="822" t="s">
        <v>2348</v>
      </c>
      <c r="D1202" s="823" t="s">
        <v>3942</v>
      </c>
      <c r="E1202" s="824" t="s">
        <v>2405</v>
      </c>
      <c r="F1202" s="822" t="s">
        <v>2343</v>
      </c>
      <c r="G1202" s="822" t="s">
        <v>2595</v>
      </c>
      <c r="H1202" s="822" t="s">
        <v>329</v>
      </c>
      <c r="I1202" s="822" t="s">
        <v>3436</v>
      </c>
      <c r="J1202" s="822" t="s">
        <v>857</v>
      </c>
      <c r="K1202" s="822" t="s">
        <v>861</v>
      </c>
      <c r="L1202" s="825">
        <v>132</v>
      </c>
      <c r="M1202" s="825">
        <v>792</v>
      </c>
      <c r="N1202" s="822">
        <v>6</v>
      </c>
      <c r="O1202" s="826">
        <v>1</v>
      </c>
      <c r="P1202" s="825">
        <v>792</v>
      </c>
      <c r="Q1202" s="827">
        <v>1</v>
      </c>
      <c r="R1202" s="822">
        <v>6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7</v>
      </c>
      <c r="B1203" s="822" t="s">
        <v>2342</v>
      </c>
      <c r="C1203" s="822" t="s">
        <v>2348</v>
      </c>
      <c r="D1203" s="823" t="s">
        <v>3942</v>
      </c>
      <c r="E1203" s="824" t="s">
        <v>2405</v>
      </c>
      <c r="F1203" s="822" t="s">
        <v>2343</v>
      </c>
      <c r="G1203" s="822" t="s">
        <v>3073</v>
      </c>
      <c r="H1203" s="822" t="s">
        <v>329</v>
      </c>
      <c r="I1203" s="822" t="s">
        <v>3804</v>
      </c>
      <c r="J1203" s="822" t="s">
        <v>3485</v>
      </c>
      <c r="K1203" s="822" t="s">
        <v>3197</v>
      </c>
      <c r="L1203" s="825">
        <v>176.32</v>
      </c>
      <c r="M1203" s="825">
        <v>176.32</v>
      </c>
      <c r="N1203" s="822">
        <v>1</v>
      </c>
      <c r="O1203" s="826">
        <v>1</v>
      </c>
      <c r="P1203" s="825">
        <v>176.32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7</v>
      </c>
      <c r="B1204" s="822" t="s">
        <v>2342</v>
      </c>
      <c r="C1204" s="822" t="s">
        <v>2348</v>
      </c>
      <c r="D1204" s="823" t="s">
        <v>3942</v>
      </c>
      <c r="E1204" s="824" t="s">
        <v>2405</v>
      </c>
      <c r="F1204" s="822" t="s">
        <v>2343</v>
      </c>
      <c r="G1204" s="822" t="s">
        <v>2446</v>
      </c>
      <c r="H1204" s="822" t="s">
        <v>329</v>
      </c>
      <c r="I1204" s="822" t="s">
        <v>3274</v>
      </c>
      <c r="J1204" s="822" t="s">
        <v>2448</v>
      </c>
      <c r="K1204" s="822" t="s">
        <v>3275</v>
      </c>
      <c r="L1204" s="825">
        <v>150.26</v>
      </c>
      <c r="M1204" s="825">
        <v>1202.08</v>
      </c>
      <c r="N1204" s="822">
        <v>8</v>
      </c>
      <c r="O1204" s="826">
        <v>3.5</v>
      </c>
      <c r="P1204" s="825">
        <v>450.78</v>
      </c>
      <c r="Q1204" s="827">
        <v>0.375</v>
      </c>
      <c r="R1204" s="822">
        <v>3</v>
      </c>
      <c r="S1204" s="827">
        <v>0.375</v>
      </c>
      <c r="T1204" s="826">
        <v>1</v>
      </c>
      <c r="U1204" s="828">
        <v>0.2857142857142857</v>
      </c>
    </row>
    <row r="1205" spans="1:21" ht="14.45" customHeight="1" x14ac:dyDescent="0.2">
      <c r="A1205" s="821">
        <v>7</v>
      </c>
      <c r="B1205" s="822" t="s">
        <v>2342</v>
      </c>
      <c r="C1205" s="822" t="s">
        <v>2348</v>
      </c>
      <c r="D1205" s="823" t="s">
        <v>3942</v>
      </c>
      <c r="E1205" s="824" t="s">
        <v>2405</v>
      </c>
      <c r="F1205" s="822" t="s">
        <v>2343</v>
      </c>
      <c r="G1205" s="822" t="s">
        <v>2446</v>
      </c>
      <c r="H1205" s="822" t="s">
        <v>329</v>
      </c>
      <c r="I1205" s="822" t="s">
        <v>2447</v>
      </c>
      <c r="J1205" s="822" t="s">
        <v>2448</v>
      </c>
      <c r="K1205" s="822" t="s">
        <v>2449</v>
      </c>
      <c r="L1205" s="825">
        <v>225.39</v>
      </c>
      <c r="M1205" s="825">
        <v>676.17</v>
      </c>
      <c r="N1205" s="822">
        <v>3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7</v>
      </c>
      <c r="B1206" s="822" t="s">
        <v>2342</v>
      </c>
      <c r="C1206" s="822" t="s">
        <v>2348</v>
      </c>
      <c r="D1206" s="823" t="s">
        <v>3942</v>
      </c>
      <c r="E1206" s="824" t="s">
        <v>2405</v>
      </c>
      <c r="F1206" s="822" t="s">
        <v>2343</v>
      </c>
      <c r="G1206" s="822" t="s">
        <v>2446</v>
      </c>
      <c r="H1206" s="822" t="s">
        <v>329</v>
      </c>
      <c r="I1206" s="822" t="s">
        <v>2759</v>
      </c>
      <c r="J1206" s="822" t="s">
        <v>2448</v>
      </c>
      <c r="K1206" s="822" t="s">
        <v>2760</v>
      </c>
      <c r="L1206" s="825">
        <v>300.51</v>
      </c>
      <c r="M1206" s="825">
        <v>1202.04</v>
      </c>
      <c r="N1206" s="822">
        <v>4</v>
      </c>
      <c r="O1206" s="826">
        <v>1.5</v>
      </c>
      <c r="P1206" s="825">
        <v>300.51</v>
      </c>
      <c r="Q1206" s="827">
        <v>0.25</v>
      </c>
      <c r="R1206" s="822">
        <v>1</v>
      </c>
      <c r="S1206" s="827">
        <v>0.25</v>
      </c>
      <c r="T1206" s="826">
        <v>1</v>
      </c>
      <c r="U1206" s="828">
        <v>0.66666666666666663</v>
      </c>
    </row>
    <row r="1207" spans="1:21" ht="14.45" customHeight="1" x14ac:dyDescent="0.2">
      <c r="A1207" s="821">
        <v>7</v>
      </c>
      <c r="B1207" s="822" t="s">
        <v>2342</v>
      </c>
      <c r="C1207" s="822" t="s">
        <v>2348</v>
      </c>
      <c r="D1207" s="823" t="s">
        <v>3942</v>
      </c>
      <c r="E1207" s="824" t="s">
        <v>2405</v>
      </c>
      <c r="F1207" s="822" t="s">
        <v>2343</v>
      </c>
      <c r="G1207" s="822" t="s">
        <v>2718</v>
      </c>
      <c r="H1207" s="822" t="s">
        <v>329</v>
      </c>
      <c r="I1207" s="822" t="s">
        <v>2949</v>
      </c>
      <c r="J1207" s="822" t="s">
        <v>2950</v>
      </c>
      <c r="K1207" s="822" t="s">
        <v>1361</v>
      </c>
      <c r="L1207" s="825">
        <v>35.25</v>
      </c>
      <c r="M1207" s="825">
        <v>70.5</v>
      </c>
      <c r="N1207" s="822">
        <v>2</v>
      </c>
      <c r="O1207" s="826">
        <v>0.5</v>
      </c>
      <c r="P1207" s="825">
        <v>70.5</v>
      </c>
      <c r="Q1207" s="827">
        <v>1</v>
      </c>
      <c r="R1207" s="822">
        <v>2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7</v>
      </c>
      <c r="B1208" s="822" t="s">
        <v>2342</v>
      </c>
      <c r="C1208" s="822" t="s">
        <v>2348</v>
      </c>
      <c r="D1208" s="823" t="s">
        <v>3942</v>
      </c>
      <c r="E1208" s="824" t="s">
        <v>2405</v>
      </c>
      <c r="F1208" s="822" t="s">
        <v>2343</v>
      </c>
      <c r="G1208" s="822" t="s">
        <v>2552</v>
      </c>
      <c r="H1208" s="822" t="s">
        <v>329</v>
      </c>
      <c r="I1208" s="822" t="s">
        <v>2600</v>
      </c>
      <c r="J1208" s="822" t="s">
        <v>1317</v>
      </c>
      <c r="K1208" s="822" t="s">
        <v>2601</v>
      </c>
      <c r="L1208" s="825">
        <v>29.13</v>
      </c>
      <c r="M1208" s="825">
        <v>1398.24</v>
      </c>
      <c r="N1208" s="822">
        <v>48</v>
      </c>
      <c r="O1208" s="826">
        <v>13.5</v>
      </c>
      <c r="P1208" s="825">
        <v>932.16</v>
      </c>
      <c r="Q1208" s="827">
        <v>0.66666666666666663</v>
      </c>
      <c r="R1208" s="822">
        <v>32</v>
      </c>
      <c r="S1208" s="827">
        <v>0.66666666666666663</v>
      </c>
      <c r="T1208" s="826">
        <v>9</v>
      </c>
      <c r="U1208" s="828">
        <v>0.66666666666666663</v>
      </c>
    </row>
    <row r="1209" spans="1:21" ht="14.45" customHeight="1" x14ac:dyDescent="0.2">
      <c r="A1209" s="821">
        <v>7</v>
      </c>
      <c r="B1209" s="822" t="s">
        <v>2342</v>
      </c>
      <c r="C1209" s="822" t="s">
        <v>2348</v>
      </c>
      <c r="D1209" s="823" t="s">
        <v>3942</v>
      </c>
      <c r="E1209" s="824" t="s">
        <v>2405</v>
      </c>
      <c r="F1209" s="822" t="s">
        <v>2343</v>
      </c>
      <c r="G1209" s="822" t="s">
        <v>2552</v>
      </c>
      <c r="H1209" s="822" t="s">
        <v>329</v>
      </c>
      <c r="I1209" s="822" t="s">
        <v>2553</v>
      </c>
      <c r="J1209" s="822" t="s">
        <v>1317</v>
      </c>
      <c r="K1209" s="822" t="s">
        <v>2554</v>
      </c>
      <c r="L1209" s="825">
        <v>80.319999999999993</v>
      </c>
      <c r="M1209" s="825">
        <v>1686.7199999999998</v>
      </c>
      <c r="N1209" s="822">
        <v>21</v>
      </c>
      <c r="O1209" s="826">
        <v>4.5</v>
      </c>
      <c r="P1209" s="825">
        <v>1204.8</v>
      </c>
      <c r="Q1209" s="827">
        <v>0.7142857142857143</v>
      </c>
      <c r="R1209" s="822">
        <v>15</v>
      </c>
      <c r="S1209" s="827">
        <v>0.7142857142857143</v>
      </c>
      <c r="T1209" s="826">
        <v>3</v>
      </c>
      <c r="U1209" s="828">
        <v>0.66666666666666663</v>
      </c>
    </row>
    <row r="1210" spans="1:21" ht="14.45" customHeight="1" x14ac:dyDescent="0.2">
      <c r="A1210" s="821">
        <v>7</v>
      </c>
      <c r="B1210" s="822" t="s">
        <v>2342</v>
      </c>
      <c r="C1210" s="822" t="s">
        <v>2348</v>
      </c>
      <c r="D1210" s="823" t="s">
        <v>3942</v>
      </c>
      <c r="E1210" s="824" t="s">
        <v>2405</v>
      </c>
      <c r="F1210" s="822" t="s">
        <v>2343</v>
      </c>
      <c r="G1210" s="822" t="s">
        <v>3276</v>
      </c>
      <c r="H1210" s="822" t="s">
        <v>329</v>
      </c>
      <c r="I1210" s="822" t="s">
        <v>3277</v>
      </c>
      <c r="J1210" s="822" t="s">
        <v>3278</v>
      </c>
      <c r="K1210" s="822" t="s">
        <v>3279</v>
      </c>
      <c r="L1210" s="825">
        <v>561.76</v>
      </c>
      <c r="M1210" s="825">
        <v>2247.04</v>
      </c>
      <c r="N1210" s="822">
        <v>4</v>
      </c>
      <c r="O1210" s="826">
        <v>1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7</v>
      </c>
      <c r="B1211" s="822" t="s">
        <v>2342</v>
      </c>
      <c r="C1211" s="822" t="s">
        <v>2348</v>
      </c>
      <c r="D1211" s="823" t="s">
        <v>3942</v>
      </c>
      <c r="E1211" s="824" t="s">
        <v>2405</v>
      </c>
      <c r="F1211" s="822" t="s">
        <v>2343</v>
      </c>
      <c r="G1211" s="822" t="s">
        <v>3276</v>
      </c>
      <c r="H1211" s="822" t="s">
        <v>329</v>
      </c>
      <c r="I1211" s="822" t="s">
        <v>3277</v>
      </c>
      <c r="J1211" s="822" t="s">
        <v>3278</v>
      </c>
      <c r="K1211" s="822" t="s">
        <v>3279</v>
      </c>
      <c r="L1211" s="825">
        <v>150.31</v>
      </c>
      <c r="M1211" s="825">
        <v>901.86</v>
      </c>
      <c r="N1211" s="822">
        <v>6</v>
      </c>
      <c r="O1211" s="826">
        <v>0.5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7</v>
      </c>
      <c r="B1212" s="822" t="s">
        <v>2342</v>
      </c>
      <c r="C1212" s="822" t="s">
        <v>2348</v>
      </c>
      <c r="D1212" s="823" t="s">
        <v>3942</v>
      </c>
      <c r="E1212" s="824" t="s">
        <v>2405</v>
      </c>
      <c r="F1212" s="822" t="s">
        <v>2343</v>
      </c>
      <c r="G1212" s="822" t="s">
        <v>2834</v>
      </c>
      <c r="H1212" s="822" t="s">
        <v>329</v>
      </c>
      <c r="I1212" s="822" t="s">
        <v>3713</v>
      </c>
      <c r="J1212" s="822" t="s">
        <v>3714</v>
      </c>
      <c r="K1212" s="822" t="s">
        <v>803</v>
      </c>
      <c r="L1212" s="825">
        <v>132</v>
      </c>
      <c r="M1212" s="825">
        <v>396</v>
      </c>
      <c r="N1212" s="822">
        <v>3</v>
      </c>
      <c r="O1212" s="826">
        <v>0.5</v>
      </c>
      <c r="P1212" s="825">
        <v>396</v>
      </c>
      <c r="Q1212" s="827">
        <v>1</v>
      </c>
      <c r="R1212" s="822">
        <v>3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7</v>
      </c>
      <c r="B1213" s="822" t="s">
        <v>2342</v>
      </c>
      <c r="C1213" s="822" t="s">
        <v>2348</v>
      </c>
      <c r="D1213" s="823" t="s">
        <v>3942</v>
      </c>
      <c r="E1213" s="824" t="s">
        <v>2405</v>
      </c>
      <c r="F1213" s="822" t="s">
        <v>2343</v>
      </c>
      <c r="G1213" s="822" t="s">
        <v>2454</v>
      </c>
      <c r="H1213" s="822" t="s">
        <v>656</v>
      </c>
      <c r="I1213" s="822" t="s">
        <v>2555</v>
      </c>
      <c r="J1213" s="822" t="s">
        <v>2195</v>
      </c>
      <c r="K1213" s="822" t="s">
        <v>2556</v>
      </c>
      <c r="L1213" s="825">
        <v>162.61000000000001</v>
      </c>
      <c r="M1213" s="825">
        <v>975.66000000000008</v>
      </c>
      <c r="N1213" s="822">
        <v>6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7</v>
      </c>
      <c r="B1214" s="822" t="s">
        <v>2342</v>
      </c>
      <c r="C1214" s="822" t="s">
        <v>2348</v>
      </c>
      <c r="D1214" s="823" t="s">
        <v>3942</v>
      </c>
      <c r="E1214" s="824" t="s">
        <v>2405</v>
      </c>
      <c r="F1214" s="822" t="s">
        <v>2343</v>
      </c>
      <c r="G1214" s="822" t="s">
        <v>2454</v>
      </c>
      <c r="H1214" s="822" t="s">
        <v>656</v>
      </c>
      <c r="I1214" s="822" t="s">
        <v>3715</v>
      </c>
      <c r="J1214" s="822" t="s">
        <v>2558</v>
      </c>
      <c r="K1214" s="822" t="s">
        <v>2504</v>
      </c>
      <c r="L1214" s="825">
        <v>650.4</v>
      </c>
      <c r="M1214" s="825">
        <v>3902.3999999999996</v>
      </c>
      <c r="N1214" s="822">
        <v>6</v>
      </c>
      <c r="O1214" s="826">
        <v>1</v>
      </c>
      <c r="P1214" s="825">
        <v>3902.3999999999996</v>
      </c>
      <c r="Q1214" s="827">
        <v>1</v>
      </c>
      <c r="R1214" s="822">
        <v>6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7</v>
      </c>
      <c r="B1215" s="822" t="s">
        <v>2342</v>
      </c>
      <c r="C1215" s="822" t="s">
        <v>2348</v>
      </c>
      <c r="D1215" s="823" t="s">
        <v>3942</v>
      </c>
      <c r="E1215" s="824" t="s">
        <v>2405</v>
      </c>
      <c r="F1215" s="822" t="s">
        <v>2343</v>
      </c>
      <c r="G1215" s="822" t="s">
        <v>2454</v>
      </c>
      <c r="H1215" s="822" t="s">
        <v>656</v>
      </c>
      <c r="I1215" s="822" t="s">
        <v>2194</v>
      </c>
      <c r="J1215" s="822" t="s">
        <v>2195</v>
      </c>
      <c r="K1215" s="822" t="s">
        <v>2196</v>
      </c>
      <c r="L1215" s="825">
        <v>975.59</v>
      </c>
      <c r="M1215" s="825">
        <v>11707.08</v>
      </c>
      <c r="N1215" s="822">
        <v>12</v>
      </c>
      <c r="O1215" s="826">
        <v>2</v>
      </c>
      <c r="P1215" s="825">
        <v>11707.08</v>
      </c>
      <c r="Q1215" s="827">
        <v>1</v>
      </c>
      <c r="R1215" s="822">
        <v>12</v>
      </c>
      <c r="S1215" s="827">
        <v>1</v>
      </c>
      <c r="T1215" s="826">
        <v>2</v>
      </c>
      <c r="U1215" s="828">
        <v>1</v>
      </c>
    </row>
    <row r="1216" spans="1:21" ht="14.45" customHeight="1" x14ac:dyDescent="0.2">
      <c r="A1216" s="821">
        <v>7</v>
      </c>
      <c r="B1216" s="822" t="s">
        <v>2342</v>
      </c>
      <c r="C1216" s="822" t="s">
        <v>2348</v>
      </c>
      <c r="D1216" s="823" t="s">
        <v>3942</v>
      </c>
      <c r="E1216" s="824" t="s">
        <v>2405</v>
      </c>
      <c r="F1216" s="822" t="s">
        <v>2343</v>
      </c>
      <c r="G1216" s="822" t="s">
        <v>2454</v>
      </c>
      <c r="H1216" s="822" t="s">
        <v>656</v>
      </c>
      <c r="I1216" s="822" t="s">
        <v>2561</v>
      </c>
      <c r="J1216" s="822" t="s">
        <v>2195</v>
      </c>
      <c r="K1216" s="822" t="s">
        <v>2562</v>
      </c>
      <c r="L1216" s="825">
        <v>325.2</v>
      </c>
      <c r="M1216" s="825">
        <v>5853.5999999999995</v>
      </c>
      <c r="N1216" s="822">
        <v>18</v>
      </c>
      <c r="O1216" s="826">
        <v>3</v>
      </c>
      <c r="P1216" s="825">
        <v>5853.5999999999995</v>
      </c>
      <c r="Q1216" s="827">
        <v>1</v>
      </c>
      <c r="R1216" s="822">
        <v>18</v>
      </c>
      <c r="S1216" s="827">
        <v>1</v>
      </c>
      <c r="T1216" s="826">
        <v>3</v>
      </c>
      <c r="U1216" s="828">
        <v>1</v>
      </c>
    </row>
    <row r="1217" spans="1:21" ht="14.45" customHeight="1" x14ac:dyDescent="0.2">
      <c r="A1217" s="821">
        <v>7</v>
      </c>
      <c r="B1217" s="822" t="s">
        <v>2342</v>
      </c>
      <c r="C1217" s="822" t="s">
        <v>2348</v>
      </c>
      <c r="D1217" s="823" t="s">
        <v>3942</v>
      </c>
      <c r="E1217" s="824" t="s">
        <v>2405</v>
      </c>
      <c r="F1217" s="822" t="s">
        <v>2343</v>
      </c>
      <c r="G1217" s="822" t="s">
        <v>2454</v>
      </c>
      <c r="H1217" s="822" t="s">
        <v>656</v>
      </c>
      <c r="I1217" s="822" t="s">
        <v>2563</v>
      </c>
      <c r="J1217" s="822" t="s">
        <v>2195</v>
      </c>
      <c r="K1217" s="822" t="s">
        <v>2564</v>
      </c>
      <c r="L1217" s="825">
        <v>650.4</v>
      </c>
      <c r="M1217" s="825">
        <v>3902.3999999999996</v>
      </c>
      <c r="N1217" s="822">
        <v>6</v>
      </c>
      <c r="O1217" s="826">
        <v>1</v>
      </c>
      <c r="P1217" s="825">
        <v>3902.3999999999996</v>
      </c>
      <c r="Q1217" s="827">
        <v>1</v>
      </c>
      <c r="R1217" s="822">
        <v>6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7</v>
      </c>
      <c r="B1218" s="822" t="s">
        <v>2342</v>
      </c>
      <c r="C1218" s="822" t="s">
        <v>2348</v>
      </c>
      <c r="D1218" s="823" t="s">
        <v>3942</v>
      </c>
      <c r="E1218" s="824" t="s">
        <v>2405</v>
      </c>
      <c r="F1218" s="822" t="s">
        <v>2343</v>
      </c>
      <c r="G1218" s="822" t="s">
        <v>2454</v>
      </c>
      <c r="H1218" s="822" t="s">
        <v>656</v>
      </c>
      <c r="I1218" s="822" t="s">
        <v>2694</v>
      </c>
      <c r="J1218" s="822" t="s">
        <v>2456</v>
      </c>
      <c r="K1218" s="822" t="s">
        <v>2689</v>
      </c>
      <c r="L1218" s="825">
        <v>325.2</v>
      </c>
      <c r="M1218" s="825">
        <v>1951.1999999999998</v>
      </c>
      <c r="N1218" s="822">
        <v>6</v>
      </c>
      <c r="O1218" s="826">
        <v>1</v>
      </c>
      <c r="P1218" s="825">
        <v>1951.1999999999998</v>
      </c>
      <c r="Q1218" s="827">
        <v>1</v>
      </c>
      <c r="R1218" s="822">
        <v>6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7</v>
      </c>
      <c r="B1219" s="822" t="s">
        <v>2342</v>
      </c>
      <c r="C1219" s="822" t="s">
        <v>2348</v>
      </c>
      <c r="D1219" s="823" t="s">
        <v>3942</v>
      </c>
      <c r="E1219" s="824" t="s">
        <v>2405</v>
      </c>
      <c r="F1219" s="822" t="s">
        <v>2343</v>
      </c>
      <c r="G1219" s="822" t="s">
        <v>2454</v>
      </c>
      <c r="H1219" s="822" t="s">
        <v>656</v>
      </c>
      <c r="I1219" s="822" t="s">
        <v>3283</v>
      </c>
      <c r="J1219" s="822" t="s">
        <v>2456</v>
      </c>
      <c r="K1219" s="822" t="s">
        <v>3282</v>
      </c>
      <c r="L1219" s="825">
        <v>1300.79</v>
      </c>
      <c r="M1219" s="825">
        <v>7804.74</v>
      </c>
      <c r="N1219" s="822">
        <v>6</v>
      </c>
      <c r="O1219" s="826">
        <v>1</v>
      </c>
      <c r="P1219" s="825">
        <v>7804.74</v>
      </c>
      <c r="Q1219" s="827">
        <v>1</v>
      </c>
      <c r="R1219" s="822">
        <v>6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7</v>
      </c>
      <c r="B1220" s="822" t="s">
        <v>2342</v>
      </c>
      <c r="C1220" s="822" t="s">
        <v>2348</v>
      </c>
      <c r="D1220" s="823" t="s">
        <v>3942</v>
      </c>
      <c r="E1220" s="824" t="s">
        <v>2405</v>
      </c>
      <c r="F1220" s="822" t="s">
        <v>2343</v>
      </c>
      <c r="G1220" s="822" t="s">
        <v>2454</v>
      </c>
      <c r="H1220" s="822" t="s">
        <v>656</v>
      </c>
      <c r="I1220" s="822" t="s">
        <v>2505</v>
      </c>
      <c r="J1220" s="822" t="s">
        <v>2456</v>
      </c>
      <c r="K1220" s="822" t="s">
        <v>2506</v>
      </c>
      <c r="L1220" s="825">
        <v>162.61000000000001</v>
      </c>
      <c r="M1220" s="825">
        <v>1626.1000000000001</v>
      </c>
      <c r="N1220" s="822">
        <v>10</v>
      </c>
      <c r="O1220" s="826">
        <v>2</v>
      </c>
      <c r="P1220" s="825">
        <v>975.66000000000008</v>
      </c>
      <c r="Q1220" s="827">
        <v>0.6</v>
      </c>
      <c r="R1220" s="822">
        <v>6</v>
      </c>
      <c r="S1220" s="827">
        <v>0.6</v>
      </c>
      <c r="T1220" s="826">
        <v>1</v>
      </c>
      <c r="U1220" s="828">
        <v>0.5</v>
      </c>
    </row>
    <row r="1221" spans="1:21" ht="14.45" customHeight="1" x14ac:dyDescent="0.2">
      <c r="A1221" s="821">
        <v>7</v>
      </c>
      <c r="B1221" s="822" t="s">
        <v>2342</v>
      </c>
      <c r="C1221" s="822" t="s">
        <v>2348</v>
      </c>
      <c r="D1221" s="823" t="s">
        <v>3942</v>
      </c>
      <c r="E1221" s="824" t="s">
        <v>2405</v>
      </c>
      <c r="F1221" s="822" t="s">
        <v>2343</v>
      </c>
      <c r="G1221" s="822" t="s">
        <v>2454</v>
      </c>
      <c r="H1221" s="822" t="s">
        <v>656</v>
      </c>
      <c r="I1221" s="822" t="s">
        <v>2455</v>
      </c>
      <c r="J1221" s="822" t="s">
        <v>2456</v>
      </c>
      <c r="K1221" s="822" t="s">
        <v>2457</v>
      </c>
      <c r="L1221" s="825">
        <v>975.59</v>
      </c>
      <c r="M1221" s="825">
        <v>7804.72</v>
      </c>
      <c r="N1221" s="822">
        <v>8</v>
      </c>
      <c r="O1221" s="826">
        <v>2</v>
      </c>
      <c r="P1221" s="825">
        <v>7804.72</v>
      </c>
      <c r="Q1221" s="827">
        <v>1</v>
      </c>
      <c r="R1221" s="822">
        <v>8</v>
      </c>
      <c r="S1221" s="827">
        <v>1</v>
      </c>
      <c r="T1221" s="826">
        <v>2</v>
      </c>
      <c r="U1221" s="828">
        <v>1</v>
      </c>
    </row>
    <row r="1222" spans="1:21" ht="14.45" customHeight="1" x14ac:dyDescent="0.2">
      <c r="A1222" s="821">
        <v>7</v>
      </c>
      <c r="B1222" s="822" t="s">
        <v>2342</v>
      </c>
      <c r="C1222" s="822" t="s">
        <v>2348</v>
      </c>
      <c r="D1222" s="823" t="s">
        <v>3942</v>
      </c>
      <c r="E1222" s="824" t="s">
        <v>2405</v>
      </c>
      <c r="F1222" s="822" t="s">
        <v>2343</v>
      </c>
      <c r="G1222" s="822" t="s">
        <v>2454</v>
      </c>
      <c r="H1222" s="822" t="s">
        <v>329</v>
      </c>
      <c r="I1222" s="822" t="s">
        <v>3805</v>
      </c>
      <c r="J1222" s="822" t="s">
        <v>2686</v>
      </c>
      <c r="K1222" s="822" t="s">
        <v>3806</v>
      </c>
      <c r="L1222" s="825">
        <v>1300.79</v>
      </c>
      <c r="M1222" s="825">
        <v>7804.74</v>
      </c>
      <c r="N1222" s="822">
        <v>6</v>
      </c>
      <c r="O1222" s="826">
        <v>1</v>
      </c>
      <c r="P1222" s="825">
        <v>7804.74</v>
      </c>
      <c r="Q1222" s="827">
        <v>1</v>
      </c>
      <c r="R1222" s="822">
        <v>6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7</v>
      </c>
      <c r="B1223" s="822" t="s">
        <v>2342</v>
      </c>
      <c r="C1223" s="822" t="s">
        <v>2348</v>
      </c>
      <c r="D1223" s="823" t="s">
        <v>3942</v>
      </c>
      <c r="E1223" s="824" t="s">
        <v>2405</v>
      </c>
      <c r="F1223" s="822" t="s">
        <v>2343</v>
      </c>
      <c r="G1223" s="822" t="s">
        <v>2454</v>
      </c>
      <c r="H1223" s="822" t="s">
        <v>329</v>
      </c>
      <c r="I1223" s="822" t="s">
        <v>3807</v>
      </c>
      <c r="J1223" s="822" t="s">
        <v>3808</v>
      </c>
      <c r="K1223" s="822" t="s">
        <v>3809</v>
      </c>
      <c r="L1223" s="825">
        <v>5676.89</v>
      </c>
      <c r="M1223" s="825">
        <v>5676.89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7</v>
      </c>
      <c r="B1224" s="822" t="s">
        <v>2342</v>
      </c>
      <c r="C1224" s="822" t="s">
        <v>2348</v>
      </c>
      <c r="D1224" s="823" t="s">
        <v>3942</v>
      </c>
      <c r="E1224" s="824" t="s">
        <v>2405</v>
      </c>
      <c r="F1224" s="822" t="s">
        <v>2343</v>
      </c>
      <c r="G1224" s="822" t="s">
        <v>2602</v>
      </c>
      <c r="H1224" s="822" t="s">
        <v>656</v>
      </c>
      <c r="I1224" s="822" t="s">
        <v>3286</v>
      </c>
      <c r="J1224" s="822" t="s">
        <v>2217</v>
      </c>
      <c r="K1224" s="822" t="s">
        <v>3287</v>
      </c>
      <c r="L1224" s="825">
        <v>339.47</v>
      </c>
      <c r="M1224" s="825">
        <v>2715.76</v>
      </c>
      <c r="N1224" s="822">
        <v>8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7</v>
      </c>
      <c r="B1225" s="822" t="s">
        <v>2342</v>
      </c>
      <c r="C1225" s="822" t="s">
        <v>2348</v>
      </c>
      <c r="D1225" s="823" t="s">
        <v>3942</v>
      </c>
      <c r="E1225" s="824" t="s">
        <v>2405</v>
      </c>
      <c r="F1225" s="822" t="s">
        <v>2343</v>
      </c>
      <c r="G1225" s="822" t="s">
        <v>2602</v>
      </c>
      <c r="H1225" s="822" t="s">
        <v>656</v>
      </c>
      <c r="I1225" s="822" t="s">
        <v>2216</v>
      </c>
      <c r="J1225" s="822" t="s">
        <v>2217</v>
      </c>
      <c r="K1225" s="822" t="s">
        <v>2218</v>
      </c>
      <c r="L1225" s="825">
        <v>113.16</v>
      </c>
      <c r="M1225" s="825">
        <v>792.11999999999989</v>
      </c>
      <c r="N1225" s="822">
        <v>7</v>
      </c>
      <c r="O1225" s="826">
        <v>3</v>
      </c>
      <c r="P1225" s="825">
        <v>226.32</v>
      </c>
      <c r="Q1225" s="827">
        <v>0.28571428571428575</v>
      </c>
      <c r="R1225" s="822">
        <v>2</v>
      </c>
      <c r="S1225" s="827">
        <v>0.2857142857142857</v>
      </c>
      <c r="T1225" s="826">
        <v>0.5</v>
      </c>
      <c r="U1225" s="828">
        <v>0.16666666666666666</v>
      </c>
    </row>
    <row r="1226" spans="1:21" ht="14.45" customHeight="1" x14ac:dyDescent="0.2">
      <c r="A1226" s="821">
        <v>7</v>
      </c>
      <c r="B1226" s="822" t="s">
        <v>2342</v>
      </c>
      <c r="C1226" s="822" t="s">
        <v>2348</v>
      </c>
      <c r="D1226" s="823" t="s">
        <v>3942</v>
      </c>
      <c r="E1226" s="824" t="s">
        <v>2405</v>
      </c>
      <c r="F1226" s="822" t="s">
        <v>2343</v>
      </c>
      <c r="G1226" s="822" t="s">
        <v>2602</v>
      </c>
      <c r="H1226" s="822" t="s">
        <v>656</v>
      </c>
      <c r="I1226" s="822" t="s">
        <v>3288</v>
      </c>
      <c r="J1226" s="822" t="s">
        <v>2217</v>
      </c>
      <c r="K1226" s="822" t="s">
        <v>3289</v>
      </c>
      <c r="L1226" s="825">
        <v>169.73</v>
      </c>
      <c r="M1226" s="825">
        <v>169.73</v>
      </c>
      <c r="N1226" s="822">
        <v>1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7</v>
      </c>
      <c r="B1227" s="822" t="s">
        <v>2342</v>
      </c>
      <c r="C1227" s="822" t="s">
        <v>2348</v>
      </c>
      <c r="D1227" s="823" t="s">
        <v>3942</v>
      </c>
      <c r="E1227" s="824" t="s">
        <v>2405</v>
      </c>
      <c r="F1227" s="822" t="s">
        <v>2343</v>
      </c>
      <c r="G1227" s="822" t="s">
        <v>2602</v>
      </c>
      <c r="H1227" s="822" t="s">
        <v>656</v>
      </c>
      <c r="I1227" s="822" t="s">
        <v>2603</v>
      </c>
      <c r="J1227" s="822" t="s">
        <v>2217</v>
      </c>
      <c r="K1227" s="822" t="s">
        <v>2604</v>
      </c>
      <c r="L1227" s="825">
        <v>339.47</v>
      </c>
      <c r="M1227" s="825">
        <v>32589.119999999995</v>
      </c>
      <c r="N1227" s="822">
        <v>96</v>
      </c>
      <c r="O1227" s="826">
        <v>23.5</v>
      </c>
      <c r="P1227" s="825">
        <v>22744.489999999998</v>
      </c>
      <c r="Q1227" s="827">
        <v>0.69791666666666674</v>
      </c>
      <c r="R1227" s="822">
        <v>67</v>
      </c>
      <c r="S1227" s="827">
        <v>0.69791666666666663</v>
      </c>
      <c r="T1227" s="826">
        <v>16</v>
      </c>
      <c r="U1227" s="828">
        <v>0.68085106382978722</v>
      </c>
    </row>
    <row r="1228" spans="1:21" ht="14.45" customHeight="1" x14ac:dyDescent="0.2">
      <c r="A1228" s="821">
        <v>7</v>
      </c>
      <c r="B1228" s="822" t="s">
        <v>2342</v>
      </c>
      <c r="C1228" s="822" t="s">
        <v>2348</v>
      </c>
      <c r="D1228" s="823" t="s">
        <v>3942</v>
      </c>
      <c r="E1228" s="824" t="s">
        <v>2405</v>
      </c>
      <c r="F1228" s="822" t="s">
        <v>2343</v>
      </c>
      <c r="G1228" s="822" t="s">
        <v>2602</v>
      </c>
      <c r="H1228" s="822" t="s">
        <v>329</v>
      </c>
      <c r="I1228" s="822" t="s">
        <v>3717</v>
      </c>
      <c r="J1228" s="822" t="s">
        <v>3718</v>
      </c>
      <c r="K1228" s="822" t="s">
        <v>3294</v>
      </c>
      <c r="L1228" s="825">
        <v>305.51</v>
      </c>
      <c r="M1228" s="825">
        <v>916.53</v>
      </c>
      <c r="N1228" s="822">
        <v>3</v>
      </c>
      <c r="O1228" s="826">
        <v>1</v>
      </c>
      <c r="P1228" s="825">
        <v>916.53</v>
      </c>
      <c r="Q1228" s="827">
        <v>1</v>
      </c>
      <c r="R1228" s="822">
        <v>3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7</v>
      </c>
      <c r="B1229" s="822" t="s">
        <v>2342</v>
      </c>
      <c r="C1229" s="822" t="s">
        <v>2348</v>
      </c>
      <c r="D1229" s="823" t="s">
        <v>3942</v>
      </c>
      <c r="E1229" s="824" t="s">
        <v>2405</v>
      </c>
      <c r="F1229" s="822" t="s">
        <v>2343</v>
      </c>
      <c r="G1229" s="822" t="s">
        <v>2602</v>
      </c>
      <c r="H1229" s="822" t="s">
        <v>656</v>
      </c>
      <c r="I1229" s="822" t="s">
        <v>3290</v>
      </c>
      <c r="J1229" s="822" t="s">
        <v>3291</v>
      </c>
      <c r="K1229" s="822" t="s">
        <v>3292</v>
      </c>
      <c r="L1229" s="825">
        <v>407.36</v>
      </c>
      <c r="M1229" s="825">
        <v>814.72</v>
      </c>
      <c r="N1229" s="822">
        <v>2</v>
      </c>
      <c r="O1229" s="826">
        <v>0.5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7</v>
      </c>
      <c r="B1230" s="822" t="s">
        <v>2342</v>
      </c>
      <c r="C1230" s="822" t="s">
        <v>2348</v>
      </c>
      <c r="D1230" s="823" t="s">
        <v>3942</v>
      </c>
      <c r="E1230" s="824" t="s">
        <v>2405</v>
      </c>
      <c r="F1230" s="822" t="s">
        <v>2343</v>
      </c>
      <c r="G1230" s="822" t="s">
        <v>2813</v>
      </c>
      <c r="H1230" s="822" t="s">
        <v>329</v>
      </c>
      <c r="I1230" s="822" t="s">
        <v>2814</v>
      </c>
      <c r="J1230" s="822" t="s">
        <v>2815</v>
      </c>
      <c r="K1230" s="822" t="s">
        <v>2816</v>
      </c>
      <c r="L1230" s="825">
        <v>0</v>
      </c>
      <c r="M1230" s="825">
        <v>0</v>
      </c>
      <c r="N1230" s="822">
        <v>5</v>
      </c>
      <c r="O1230" s="826">
        <v>2.5</v>
      </c>
      <c r="P1230" s="825">
        <v>0</v>
      </c>
      <c r="Q1230" s="827"/>
      <c r="R1230" s="822">
        <v>2</v>
      </c>
      <c r="S1230" s="827">
        <v>0.4</v>
      </c>
      <c r="T1230" s="826">
        <v>1</v>
      </c>
      <c r="U1230" s="828">
        <v>0.4</v>
      </c>
    </row>
    <row r="1231" spans="1:21" ht="14.45" customHeight="1" x14ac:dyDescent="0.2">
      <c r="A1231" s="821">
        <v>7</v>
      </c>
      <c r="B1231" s="822" t="s">
        <v>2342</v>
      </c>
      <c r="C1231" s="822" t="s">
        <v>2348</v>
      </c>
      <c r="D1231" s="823" t="s">
        <v>3942</v>
      </c>
      <c r="E1231" s="824" t="s">
        <v>2405</v>
      </c>
      <c r="F1231" s="822" t="s">
        <v>2343</v>
      </c>
      <c r="G1231" s="822" t="s">
        <v>2637</v>
      </c>
      <c r="H1231" s="822" t="s">
        <v>329</v>
      </c>
      <c r="I1231" s="822" t="s">
        <v>2638</v>
      </c>
      <c r="J1231" s="822" t="s">
        <v>2639</v>
      </c>
      <c r="K1231" s="822" t="s">
        <v>2640</v>
      </c>
      <c r="L1231" s="825">
        <v>79.64</v>
      </c>
      <c r="M1231" s="825">
        <v>238.92000000000002</v>
      </c>
      <c r="N1231" s="822">
        <v>3</v>
      </c>
      <c r="O1231" s="826">
        <v>1</v>
      </c>
      <c r="P1231" s="825">
        <v>238.92000000000002</v>
      </c>
      <c r="Q1231" s="827">
        <v>1</v>
      </c>
      <c r="R1231" s="822">
        <v>3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7</v>
      </c>
      <c r="B1232" s="822" t="s">
        <v>2342</v>
      </c>
      <c r="C1232" s="822" t="s">
        <v>2348</v>
      </c>
      <c r="D1232" s="823" t="s">
        <v>3942</v>
      </c>
      <c r="E1232" s="824" t="s">
        <v>2405</v>
      </c>
      <c r="F1232" s="822" t="s">
        <v>2343</v>
      </c>
      <c r="G1232" s="822" t="s">
        <v>2507</v>
      </c>
      <c r="H1232" s="822" t="s">
        <v>329</v>
      </c>
      <c r="I1232" s="822" t="s">
        <v>2508</v>
      </c>
      <c r="J1232" s="822" t="s">
        <v>2509</v>
      </c>
      <c r="K1232" s="822" t="s">
        <v>2510</v>
      </c>
      <c r="L1232" s="825">
        <v>1019.46</v>
      </c>
      <c r="M1232" s="825">
        <v>1019.46</v>
      </c>
      <c r="N1232" s="822">
        <v>1</v>
      </c>
      <c r="O1232" s="826">
        <v>1</v>
      </c>
      <c r="P1232" s="825">
        <v>1019.46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7</v>
      </c>
      <c r="B1233" s="822" t="s">
        <v>2342</v>
      </c>
      <c r="C1233" s="822" t="s">
        <v>2348</v>
      </c>
      <c r="D1233" s="823" t="s">
        <v>3942</v>
      </c>
      <c r="E1233" s="824" t="s">
        <v>2405</v>
      </c>
      <c r="F1233" s="822" t="s">
        <v>2343</v>
      </c>
      <c r="G1233" s="822" t="s">
        <v>2507</v>
      </c>
      <c r="H1233" s="822" t="s">
        <v>329</v>
      </c>
      <c r="I1233" s="822" t="s">
        <v>2511</v>
      </c>
      <c r="J1233" s="822" t="s">
        <v>2509</v>
      </c>
      <c r="K1233" s="822" t="s">
        <v>2512</v>
      </c>
      <c r="L1233" s="825">
        <v>2038.93</v>
      </c>
      <c r="M1233" s="825">
        <v>6116.79</v>
      </c>
      <c r="N1233" s="822">
        <v>3</v>
      </c>
      <c r="O1233" s="826">
        <v>1</v>
      </c>
      <c r="P1233" s="825">
        <v>6116.79</v>
      </c>
      <c r="Q1233" s="827">
        <v>1</v>
      </c>
      <c r="R1233" s="822">
        <v>3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7</v>
      </c>
      <c r="B1234" s="822" t="s">
        <v>2342</v>
      </c>
      <c r="C1234" s="822" t="s">
        <v>2348</v>
      </c>
      <c r="D1234" s="823" t="s">
        <v>3942</v>
      </c>
      <c r="E1234" s="824" t="s">
        <v>2405</v>
      </c>
      <c r="F1234" s="822" t="s">
        <v>2343</v>
      </c>
      <c r="G1234" s="822" t="s">
        <v>2910</v>
      </c>
      <c r="H1234" s="822" t="s">
        <v>329</v>
      </c>
      <c r="I1234" s="822" t="s">
        <v>2911</v>
      </c>
      <c r="J1234" s="822" t="s">
        <v>2912</v>
      </c>
      <c r="K1234" s="822" t="s">
        <v>2913</v>
      </c>
      <c r="L1234" s="825">
        <v>91.78</v>
      </c>
      <c r="M1234" s="825">
        <v>183.56</v>
      </c>
      <c r="N1234" s="822">
        <v>2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7</v>
      </c>
      <c r="B1235" s="822" t="s">
        <v>2342</v>
      </c>
      <c r="C1235" s="822" t="s">
        <v>2348</v>
      </c>
      <c r="D1235" s="823" t="s">
        <v>3942</v>
      </c>
      <c r="E1235" s="824" t="s">
        <v>2405</v>
      </c>
      <c r="F1235" s="822" t="s">
        <v>2343</v>
      </c>
      <c r="G1235" s="822" t="s">
        <v>3301</v>
      </c>
      <c r="H1235" s="822" t="s">
        <v>329</v>
      </c>
      <c r="I1235" s="822" t="s">
        <v>3302</v>
      </c>
      <c r="J1235" s="822" t="s">
        <v>917</v>
      </c>
      <c r="K1235" s="822" t="s">
        <v>3303</v>
      </c>
      <c r="L1235" s="825">
        <v>25.53</v>
      </c>
      <c r="M1235" s="825">
        <v>51.06</v>
      </c>
      <c r="N1235" s="822">
        <v>2</v>
      </c>
      <c r="O1235" s="826">
        <v>0.5</v>
      </c>
      <c r="P1235" s="825">
        <v>51.06</v>
      </c>
      <c r="Q1235" s="827">
        <v>1</v>
      </c>
      <c r="R1235" s="822">
        <v>2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7</v>
      </c>
      <c r="B1236" s="822" t="s">
        <v>2342</v>
      </c>
      <c r="C1236" s="822" t="s">
        <v>2348</v>
      </c>
      <c r="D1236" s="823" t="s">
        <v>3942</v>
      </c>
      <c r="E1236" s="824" t="s">
        <v>2405</v>
      </c>
      <c r="F1236" s="822" t="s">
        <v>2343</v>
      </c>
      <c r="G1236" s="822" t="s">
        <v>3304</v>
      </c>
      <c r="H1236" s="822" t="s">
        <v>329</v>
      </c>
      <c r="I1236" s="822" t="s">
        <v>3308</v>
      </c>
      <c r="J1236" s="822" t="s">
        <v>3309</v>
      </c>
      <c r="K1236" s="822" t="s">
        <v>3310</v>
      </c>
      <c r="L1236" s="825">
        <v>68.599999999999994</v>
      </c>
      <c r="M1236" s="825">
        <v>343</v>
      </c>
      <c r="N1236" s="822">
        <v>5</v>
      </c>
      <c r="O1236" s="826">
        <v>1</v>
      </c>
      <c r="P1236" s="825">
        <v>205.79999999999998</v>
      </c>
      <c r="Q1236" s="827">
        <v>0.6</v>
      </c>
      <c r="R1236" s="822">
        <v>3</v>
      </c>
      <c r="S1236" s="827">
        <v>0.6</v>
      </c>
      <c r="T1236" s="826">
        <v>0.5</v>
      </c>
      <c r="U1236" s="828">
        <v>0.5</v>
      </c>
    </row>
    <row r="1237" spans="1:21" ht="14.45" customHeight="1" x14ac:dyDescent="0.2">
      <c r="A1237" s="821">
        <v>7</v>
      </c>
      <c r="B1237" s="822" t="s">
        <v>2342</v>
      </c>
      <c r="C1237" s="822" t="s">
        <v>2348</v>
      </c>
      <c r="D1237" s="823" t="s">
        <v>3942</v>
      </c>
      <c r="E1237" s="824" t="s">
        <v>2405</v>
      </c>
      <c r="F1237" s="822" t="s">
        <v>2343</v>
      </c>
      <c r="G1237" s="822" t="s">
        <v>2565</v>
      </c>
      <c r="H1237" s="822" t="s">
        <v>329</v>
      </c>
      <c r="I1237" s="822" t="s">
        <v>3311</v>
      </c>
      <c r="J1237" s="822" t="s">
        <v>1331</v>
      </c>
      <c r="K1237" s="822" t="s">
        <v>2801</v>
      </c>
      <c r="L1237" s="825">
        <v>38.590000000000003</v>
      </c>
      <c r="M1237" s="825">
        <v>77.180000000000007</v>
      </c>
      <c r="N1237" s="822">
        <v>2</v>
      </c>
      <c r="O1237" s="826">
        <v>0.5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7</v>
      </c>
      <c r="B1238" s="822" t="s">
        <v>2342</v>
      </c>
      <c r="C1238" s="822" t="s">
        <v>2348</v>
      </c>
      <c r="D1238" s="823" t="s">
        <v>3942</v>
      </c>
      <c r="E1238" s="824" t="s">
        <v>2405</v>
      </c>
      <c r="F1238" s="822" t="s">
        <v>2343</v>
      </c>
      <c r="G1238" s="822" t="s">
        <v>2568</v>
      </c>
      <c r="H1238" s="822" t="s">
        <v>329</v>
      </c>
      <c r="I1238" s="822" t="s">
        <v>2569</v>
      </c>
      <c r="J1238" s="822" t="s">
        <v>2570</v>
      </c>
      <c r="K1238" s="822" t="s">
        <v>2571</v>
      </c>
      <c r="L1238" s="825">
        <v>1561.8</v>
      </c>
      <c r="M1238" s="825">
        <v>7809</v>
      </c>
      <c r="N1238" s="822">
        <v>5</v>
      </c>
      <c r="O1238" s="826">
        <v>1</v>
      </c>
      <c r="P1238" s="825">
        <v>7809</v>
      </c>
      <c r="Q1238" s="827">
        <v>1</v>
      </c>
      <c r="R1238" s="822">
        <v>5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7</v>
      </c>
      <c r="B1239" s="822" t="s">
        <v>2342</v>
      </c>
      <c r="C1239" s="822" t="s">
        <v>2348</v>
      </c>
      <c r="D1239" s="823" t="s">
        <v>3942</v>
      </c>
      <c r="E1239" s="824" t="s">
        <v>2405</v>
      </c>
      <c r="F1239" s="822" t="s">
        <v>2343</v>
      </c>
      <c r="G1239" s="822" t="s">
        <v>2612</v>
      </c>
      <c r="H1239" s="822" t="s">
        <v>656</v>
      </c>
      <c r="I1239" s="822" t="s">
        <v>2613</v>
      </c>
      <c r="J1239" s="822" t="s">
        <v>2614</v>
      </c>
      <c r="K1239" s="822" t="s">
        <v>2615</v>
      </c>
      <c r="L1239" s="825">
        <v>70.48</v>
      </c>
      <c r="M1239" s="825">
        <v>422.88</v>
      </c>
      <c r="N1239" s="822">
        <v>6</v>
      </c>
      <c r="O1239" s="826">
        <v>1</v>
      </c>
      <c r="P1239" s="825">
        <v>211.44</v>
      </c>
      <c r="Q1239" s="827">
        <v>0.5</v>
      </c>
      <c r="R1239" s="822">
        <v>3</v>
      </c>
      <c r="S1239" s="827">
        <v>0.5</v>
      </c>
      <c r="T1239" s="826">
        <v>0.5</v>
      </c>
      <c r="U1239" s="828">
        <v>0.5</v>
      </c>
    </row>
    <row r="1240" spans="1:21" ht="14.45" customHeight="1" x14ac:dyDescent="0.2">
      <c r="A1240" s="821">
        <v>7</v>
      </c>
      <c r="B1240" s="822" t="s">
        <v>2342</v>
      </c>
      <c r="C1240" s="822" t="s">
        <v>2348</v>
      </c>
      <c r="D1240" s="823" t="s">
        <v>3942</v>
      </c>
      <c r="E1240" s="824" t="s">
        <v>2405</v>
      </c>
      <c r="F1240" s="822" t="s">
        <v>2343</v>
      </c>
      <c r="G1240" s="822" t="s">
        <v>2882</v>
      </c>
      <c r="H1240" s="822" t="s">
        <v>329</v>
      </c>
      <c r="I1240" s="822" t="s">
        <v>2883</v>
      </c>
      <c r="J1240" s="822" t="s">
        <v>1204</v>
      </c>
      <c r="K1240" s="822" t="s">
        <v>2884</v>
      </c>
      <c r="L1240" s="825">
        <v>80.53</v>
      </c>
      <c r="M1240" s="825">
        <v>80.53</v>
      </c>
      <c r="N1240" s="822">
        <v>1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7</v>
      </c>
      <c r="B1241" s="822" t="s">
        <v>2342</v>
      </c>
      <c r="C1241" s="822" t="s">
        <v>2348</v>
      </c>
      <c r="D1241" s="823" t="s">
        <v>3942</v>
      </c>
      <c r="E1241" s="824" t="s">
        <v>2405</v>
      </c>
      <c r="F1241" s="822" t="s">
        <v>2343</v>
      </c>
      <c r="G1241" s="822" t="s">
        <v>3323</v>
      </c>
      <c r="H1241" s="822" t="s">
        <v>329</v>
      </c>
      <c r="I1241" s="822" t="s">
        <v>3324</v>
      </c>
      <c r="J1241" s="822" t="s">
        <v>3325</v>
      </c>
      <c r="K1241" s="822" t="s">
        <v>3326</v>
      </c>
      <c r="L1241" s="825">
        <v>88.07</v>
      </c>
      <c r="M1241" s="825">
        <v>352.28</v>
      </c>
      <c r="N1241" s="822">
        <v>4</v>
      </c>
      <c r="O1241" s="826">
        <v>1.5</v>
      </c>
      <c r="P1241" s="825">
        <v>352.28</v>
      </c>
      <c r="Q1241" s="827">
        <v>1</v>
      </c>
      <c r="R1241" s="822">
        <v>4</v>
      </c>
      <c r="S1241" s="827">
        <v>1</v>
      </c>
      <c r="T1241" s="826">
        <v>1.5</v>
      </c>
      <c r="U1241" s="828">
        <v>1</v>
      </c>
    </row>
    <row r="1242" spans="1:21" ht="14.45" customHeight="1" x14ac:dyDescent="0.2">
      <c r="A1242" s="821">
        <v>7</v>
      </c>
      <c r="B1242" s="822" t="s">
        <v>2342</v>
      </c>
      <c r="C1242" s="822" t="s">
        <v>2348</v>
      </c>
      <c r="D1242" s="823" t="s">
        <v>3942</v>
      </c>
      <c r="E1242" s="824" t="s">
        <v>2405</v>
      </c>
      <c r="F1242" s="822" t="s">
        <v>2343</v>
      </c>
      <c r="G1242" s="822" t="s">
        <v>3323</v>
      </c>
      <c r="H1242" s="822" t="s">
        <v>329</v>
      </c>
      <c r="I1242" s="822" t="s">
        <v>3327</v>
      </c>
      <c r="J1242" s="822" t="s">
        <v>3325</v>
      </c>
      <c r="K1242" s="822" t="s">
        <v>3326</v>
      </c>
      <c r="L1242" s="825">
        <v>88.07</v>
      </c>
      <c r="M1242" s="825">
        <v>176.14</v>
      </c>
      <c r="N1242" s="822">
        <v>2</v>
      </c>
      <c r="O1242" s="826">
        <v>1</v>
      </c>
      <c r="P1242" s="825">
        <v>88.07</v>
      </c>
      <c r="Q1242" s="827">
        <v>0.5</v>
      </c>
      <c r="R1242" s="822">
        <v>1</v>
      </c>
      <c r="S1242" s="827">
        <v>0.5</v>
      </c>
      <c r="T1242" s="826">
        <v>0.5</v>
      </c>
      <c r="U1242" s="828">
        <v>0.5</v>
      </c>
    </row>
    <row r="1243" spans="1:21" ht="14.45" customHeight="1" x14ac:dyDescent="0.2">
      <c r="A1243" s="821">
        <v>7</v>
      </c>
      <c r="B1243" s="822" t="s">
        <v>2342</v>
      </c>
      <c r="C1243" s="822" t="s">
        <v>2348</v>
      </c>
      <c r="D1243" s="823" t="s">
        <v>3942</v>
      </c>
      <c r="E1243" s="824" t="s">
        <v>2405</v>
      </c>
      <c r="F1243" s="822" t="s">
        <v>2343</v>
      </c>
      <c r="G1243" s="822" t="s">
        <v>3206</v>
      </c>
      <c r="H1243" s="822" t="s">
        <v>329</v>
      </c>
      <c r="I1243" s="822" t="s">
        <v>3207</v>
      </c>
      <c r="J1243" s="822" t="s">
        <v>3208</v>
      </c>
      <c r="K1243" s="822" t="s">
        <v>3209</v>
      </c>
      <c r="L1243" s="825">
        <v>0</v>
      </c>
      <c r="M1243" s="825">
        <v>0</v>
      </c>
      <c r="N1243" s="822">
        <v>2</v>
      </c>
      <c r="O1243" s="826">
        <v>1</v>
      </c>
      <c r="P1243" s="825">
        <v>0</v>
      </c>
      <c r="Q1243" s="827"/>
      <c r="R1243" s="822">
        <v>2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7</v>
      </c>
      <c r="B1244" s="822" t="s">
        <v>2342</v>
      </c>
      <c r="C1244" s="822" t="s">
        <v>2348</v>
      </c>
      <c r="D1244" s="823" t="s">
        <v>3942</v>
      </c>
      <c r="E1244" s="824" t="s">
        <v>2405</v>
      </c>
      <c r="F1244" s="822" t="s">
        <v>2343</v>
      </c>
      <c r="G1244" s="822" t="s">
        <v>2658</v>
      </c>
      <c r="H1244" s="822" t="s">
        <v>329</v>
      </c>
      <c r="I1244" s="822" t="s">
        <v>2740</v>
      </c>
      <c r="J1244" s="822" t="s">
        <v>2660</v>
      </c>
      <c r="K1244" s="822" t="s">
        <v>2661</v>
      </c>
      <c r="L1244" s="825">
        <v>87.98</v>
      </c>
      <c r="M1244" s="825">
        <v>615.86</v>
      </c>
      <c r="N1244" s="822">
        <v>7</v>
      </c>
      <c r="O1244" s="826">
        <v>3.5</v>
      </c>
      <c r="P1244" s="825">
        <v>615.86</v>
      </c>
      <c r="Q1244" s="827">
        <v>1</v>
      </c>
      <c r="R1244" s="822">
        <v>7</v>
      </c>
      <c r="S1244" s="827">
        <v>1</v>
      </c>
      <c r="T1244" s="826">
        <v>3.5</v>
      </c>
      <c r="U1244" s="828">
        <v>1</v>
      </c>
    </row>
    <row r="1245" spans="1:21" ht="14.45" customHeight="1" x14ac:dyDescent="0.2">
      <c r="A1245" s="821">
        <v>7</v>
      </c>
      <c r="B1245" s="822" t="s">
        <v>2342</v>
      </c>
      <c r="C1245" s="822" t="s">
        <v>2348</v>
      </c>
      <c r="D1245" s="823" t="s">
        <v>3942</v>
      </c>
      <c r="E1245" s="824" t="s">
        <v>2405</v>
      </c>
      <c r="F1245" s="822" t="s">
        <v>2343</v>
      </c>
      <c r="G1245" s="822" t="s">
        <v>2658</v>
      </c>
      <c r="H1245" s="822" t="s">
        <v>329</v>
      </c>
      <c r="I1245" s="822" t="s">
        <v>2659</v>
      </c>
      <c r="J1245" s="822" t="s">
        <v>2660</v>
      </c>
      <c r="K1245" s="822" t="s">
        <v>2661</v>
      </c>
      <c r="L1245" s="825">
        <v>87.98</v>
      </c>
      <c r="M1245" s="825">
        <v>87.98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7</v>
      </c>
      <c r="B1246" s="822" t="s">
        <v>2342</v>
      </c>
      <c r="C1246" s="822" t="s">
        <v>2348</v>
      </c>
      <c r="D1246" s="823" t="s">
        <v>3942</v>
      </c>
      <c r="E1246" s="824" t="s">
        <v>2405</v>
      </c>
      <c r="F1246" s="822" t="s">
        <v>2343</v>
      </c>
      <c r="G1246" s="822" t="s">
        <v>2466</v>
      </c>
      <c r="H1246" s="822" t="s">
        <v>329</v>
      </c>
      <c r="I1246" s="822" t="s">
        <v>2528</v>
      </c>
      <c r="J1246" s="822" t="s">
        <v>2468</v>
      </c>
      <c r="K1246" s="822" t="s">
        <v>2529</v>
      </c>
      <c r="L1246" s="825">
        <v>2038.93</v>
      </c>
      <c r="M1246" s="825">
        <v>10194.65</v>
      </c>
      <c r="N1246" s="822">
        <v>5</v>
      </c>
      <c r="O1246" s="826">
        <v>1</v>
      </c>
      <c r="P1246" s="825">
        <v>10194.65</v>
      </c>
      <c r="Q1246" s="827">
        <v>1</v>
      </c>
      <c r="R1246" s="822">
        <v>5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7</v>
      </c>
      <c r="B1247" s="822" t="s">
        <v>2342</v>
      </c>
      <c r="C1247" s="822" t="s">
        <v>2348</v>
      </c>
      <c r="D1247" s="823" t="s">
        <v>3942</v>
      </c>
      <c r="E1247" s="824" t="s">
        <v>2405</v>
      </c>
      <c r="F1247" s="822" t="s">
        <v>2343</v>
      </c>
      <c r="G1247" s="822" t="s">
        <v>2466</v>
      </c>
      <c r="H1247" s="822" t="s">
        <v>329</v>
      </c>
      <c r="I1247" s="822" t="s">
        <v>2467</v>
      </c>
      <c r="J1247" s="822" t="s">
        <v>2468</v>
      </c>
      <c r="K1247" s="822" t="s">
        <v>2469</v>
      </c>
      <c r="L1247" s="825">
        <v>552.64</v>
      </c>
      <c r="M1247" s="825">
        <v>2763.2</v>
      </c>
      <c r="N1247" s="822">
        <v>5</v>
      </c>
      <c r="O1247" s="826">
        <v>1</v>
      </c>
      <c r="P1247" s="825">
        <v>2763.2</v>
      </c>
      <c r="Q1247" s="827">
        <v>1</v>
      </c>
      <c r="R1247" s="822">
        <v>5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7</v>
      </c>
      <c r="B1248" s="822" t="s">
        <v>2342</v>
      </c>
      <c r="C1248" s="822" t="s">
        <v>2348</v>
      </c>
      <c r="D1248" s="823" t="s">
        <v>3942</v>
      </c>
      <c r="E1248" s="824" t="s">
        <v>2405</v>
      </c>
      <c r="F1248" s="822" t="s">
        <v>2343</v>
      </c>
      <c r="G1248" s="822" t="s">
        <v>2466</v>
      </c>
      <c r="H1248" s="822" t="s">
        <v>329</v>
      </c>
      <c r="I1248" s="822" t="s">
        <v>2818</v>
      </c>
      <c r="J1248" s="822" t="s">
        <v>2703</v>
      </c>
      <c r="K1248" s="822" t="s">
        <v>2531</v>
      </c>
      <c r="L1248" s="825">
        <v>1019.46</v>
      </c>
      <c r="M1248" s="825">
        <v>5097.3</v>
      </c>
      <c r="N1248" s="822">
        <v>5</v>
      </c>
      <c r="O1248" s="826">
        <v>1</v>
      </c>
      <c r="P1248" s="825">
        <v>5097.3</v>
      </c>
      <c r="Q1248" s="827">
        <v>1</v>
      </c>
      <c r="R1248" s="822">
        <v>5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7</v>
      </c>
      <c r="B1249" s="822" t="s">
        <v>2342</v>
      </c>
      <c r="C1249" s="822" t="s">
        <v>2348</v>
      </c>
      <c r="D1249" s="823" t="s">
        <v>3942</v>
      </c>
      <c r="E1249" s="824" t="s">
        <v>2405</v>
      </c>
      <c r="F1249" s="822" t="s">
        <v>2343</v>
      </c>
      <c r="G1249" s="822" t="s">
        <v>2466</v>
      </c>
      <c r="H1249" s="822" t="s">
        <v>329</v>
      </c>
      <c r="I1249" s="822" t="s">
        <v>3105</v>
      </c>
      <c r="J1249" s="822" t="s">
        <v>2703</v>
      </c>
      <c r="K1249" s="822" t="s">
        <v>2469</v>
      </c>
      <c r="L1249" s="825">
        <v>552.64</v>
      </c>
      <c r="M1249" s="825">
        <v>4421.12</v>
      </c>
      <c r="N1249" s="822">
        <v>8</v>
      </c>
      <c r="O1249" s="826">
        <v>2</v>
      </c>
      <c r="P1249" s="825">
        <v>4421.12</v>
      </c>
      <c r="Q1249" s="827">
        <v>1</v>
      </c>
      <c r="R1249" s="822">
        <v>8</v>
      </c>
      <c r="S1249" s="827">
        <v>1</v>
      </c>
      <c r="T1249" s="826">
        <v>2</v>
      </c>
      <c r="U1249" s="828">
        <v>1</v>
      </c>
    </row>
    <row r="1250" spans="1:21" ht="14.45" customHeight="1" x14ac:dyDescent="0.2">
      <c r="A1250" s="821">
        <v>7</v>
      </c>
      <c r="B1250" s="822" t="s">
        <v>2342</v>
      </c>
      <c r="C1250" s="822" t="s">
        <v>2348</v>
      </c>
      <c r="D1250" s="823" t="s">
        <v>3942</v>
      </c>
      <c r="E1250" s="824" t="s">
        <v>2405</v>
      </c>
      <c r="F1250" s="822" t="s">
        <v>2343</v>
      </c>
      <c r="G1250" s="822" t="s">
        <v>2466</v>
      </c>
      <c r="H1250" s="822" t="s">
        <v>656</v>
      </c>
      <c r="I1250" s="822" t="s">
        <v>2819</v>
      </c>
      <c r="J1250" s="822" t="s">
        <v>2533</v>
      </c>
      <c r="K1250" s="822" t="s">
        <v>2529</v>
      </c>
      <c r="L1250" s="825">
        <v>2038.93</v>
      </c>
      <c r="M1250" s="825">
        <v>8155.72</v>
      </c>
      <c r="N1250" s="822">
        <v>4</v>
      </c>
      <c r="O1250" s="826">
        <v>1</v>
      </c>
      <c r="P1250" s="825">
        <v>8155.72</v>
      </c>
      <c r="Q1250" s="827">
        <v>1</v>
      </c>
      <c r="R1250" s="822">
        <v>4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7</v>
      </c>
      <c r="B1251" s="822" t="s">
        <v>2342</v>
      </c>
      <c r="C1251" s="822" t="s">
        <v>2348</v>
      </c>
      <c r="D1251" s="823" t="s">
        <v>3942</v>
      </c>
      <c r="E1251" s="824" t="s">
        <v>2405</v>
      </c>
      <c r="F1251" s="822" t="s">
        <v>2343</v>
      </c>
      <c r="G1251" s="822" t="s">
        <v>2466</v>
      </c>
      <c r="H1251" s="822" t="s">
        <v>656</v>
      </c>
      <c r="I1251" s="822" t="s">
        <v>2532</v>
      </c>
      <c r="J1251" s="822" t="s">
        <v>2533</v>
      </c>
      <c r="K1251" s="822" t="s">
        <v>2471</v>
      </c>
      <c r="L1251" s="825">
        <v>355.79</v>
      </c>
      <c r="M1251" s="825">
        <v>4981.0600000000004</v>
      </c>
      <c r="N1251" s="822">
        <v>14</v>
      </c>
      <c r="O1251" s="826">
        <v>6</v>
      </c>
      <c r="P1251" s="825">
        <v>4981.0600000000004</v>
      </c>
      <c r="Q1251" s="827">
        <v>1</v>
      </c>
      <c r="R1251" s="822">
        <v>14</v>
      </c>
      <c r="S1251" s="827">
        <v>1</v>
      </c>
      <c r="T1251" s="826">
        <v>6</v>
      </c>
      <c r="U1251" s="828">
        <v>1</v>
      </c>
    </row>
    <row r="1252" spans="1:21" ht="14.45" customHeight="1" x14ac:dyDescent="0.2">
      <c r="A1252" s="821">
        <v>7</v>
      </c>
      <c r="B1252" s="822" t="s">
        <v>2342</v>
      </c>
      <c r="C1252" s="822" t="s">
        <v>2348</v>
      </c>
      <c r="D1252" s="823" t="s">
        <v>3942</v>
      </c>
      <c r="E1252" s="824" t="s">
        <v>2405</v>
      </c>
      <c r="F1252" s="822" t="s">
        <v>2343</v>
      </c>
      <c r="G1252" s="822" t="s">
        <v>2466</v>
      </c>
      <c r="H1252" s="822" t="s">
        <v>656</v>
      </c>
      <c r="I1252" s="822" t="s">
        <v>2700</v>
      </c>
      <c r="J1252" s="822" t="s">
        <v>2533</v>
      </c>
      <c r="K1252" s="822" t="s">
        <v>2469</v>
      </c>
      <c r="L1252" s="825">
        <v>552.64</v>
      </c>
      <c r="M1252" s="825">
        <v>8289.6</v>
      </c>
      <c r="N1252" s="822">
        <v>15</v>
      </c>
      <c r="O1252" s="826">
        <v>6</v>
      </c>
      <c r="P1252" s="825">
        <v>6631.68</v>
      </c>
      <c r="Q1252" s="827">
        <v>0.8</v>
      </c>
      <c r="R1252" s="822">
        <v>12</v>
      </c>
      <c r="S1252" s="827">
        <v>0.8</v>
      </c>
      <c r="T1252" s="826">
        <v>5</v>
      </c>
      <c r="U1252" s="828">
        <v>0.83333333333333337</v>
      </c>
    </row>
    <row r="1253" spans="1:21" ht="14.45" customHeight="1" x14ac:dyDescent="0.2">
      <c r="A1253" s="821">
        <v>7</v>
      </c>
      <c r="B1253" s="822" t="s">
        <v>2342</v>
      </c>
      <c r="C1253" s="822" t="s">
        <v>2348</v>
      </c>
      <c r="D1253" s="823" t="s">
        <v>3942</v>
      </c>
      <c r="E1253" s="824" t="s">
        <v>2405</v>
      </c>
      <c r="F1253" s="822" t="s">
        <v>2343</v>
      </c>
      <c r="G1253" s="822" t="s">
        <v>2466</v>
      </c>
      <c r="H1253" s="822" t="s">
        <v>656</v>
      </c>
      <c r="I1253" s="822" t="s">
        <v>2701</v>
      </c>
      <c r="J1253" s="822" t="s">
        <v>2533</v>
      </c>
      <c r="K1253" s="822" t="s">
        <v>2531</v>
      </c>
      <c r="L1253" s="825">
        <v>1019.46</v>
      </c>
      <c r="M1253" s="825">
        <v>7136.22</v>
      </c>
      <c r="N1253" s="822">
        <v>7</v>
      </c>
      <c r="O1253" s="826">
        <v>2</v>
      </c>
      <c r="P1253" s="825">
        <v>7136.22</v>
      </c>
      <c r="Q1253" s="827">
        <v>1</v>
      </c>
      <c r="R1253" s="822">
        <v>7</v>
      </c>
      <c r="S1253" s="827">
        <v>1</v>
      </c>
      <c r="T1253" s="826">
        <v>2</v>
      </c>
      <c r="U1253" s="828">
        <v>1</v>
      </c>
    </row>
    <row r="1254" spans="1:21" ht="14.45" customHeight="1" x14ac:dyDescent="0.2">
      <c r="A1254" s="821">
        <v>7</v>
      </c>
      <c r="B1254" s="822" t="s">
        <v>2342</v>
      </c>
      <c r="C1254" s="822" t="s">
        <v>2348</v>
      </c>
      <c r="D1254" s="823" t="s">
        <v>3942</v>
      </c>
      <c r="E1254" s="824" t="s">
        <v>2405</v>
      </c>
      <c r="F1254" s="822" t="s">
        <v>2343</v>
      </c>
      <c r="G1254" s="822" t="s">
        <v>2466</v>
      </c>
      <c r="H1254" s="822" t="s">
        <v>329</v>
      </c>
      <c r="I1254" s="822" t="s">
        <v>2702</v>
      </c>
      <c r="J1254" s="822" t="s">
        <v>2703</v>
      </c>
      <c r="K1254" s="822" t="s">
        <v>2471</v>
      </c>
      <c r="L1254" s="825">
        <v>355.79</v>
      </c>
      <c r="M1254" s="825">
        <v>355.79</v>
      </c>
      <c r="N1254" s="822">
        <v>1</v>
      </c>
      <c r="O1254" s="826">
        <v>1</v>
      </c>
      <c r="P1254" s="825">
        <v>355.79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7</v>
      </c>
      <c r="B1255" s="822" t="s">
        <v>2342</v>
      </c>
      <c r="C1255" s="822" t="s">
        <v>2348</v>
      </c>
      <c r="D1255" s="823" t="s">
        <v>3942</v>
      </c>
      <c r="E1255" s="824" t="s">
        <v>2405</v>
      </c>
      <c r="F1255" s="822" t="s">
        <v>2343</v>
      </c>
      <c r="G1255" s="822" t="s">
        <v>2475</v>
      </c>
      <c r="H1255" s="822" t="s">
        <v>656</v>
      </c>
      <c r="I1255" s="822" t="s">
        <v>1924</v>
      </c>
      <c r="J1255" s="822" t="s">
        <v>866</v>
      </c>
      <c r="K1255" s="822" t="s">
        <v>1925</v>
      </c>
      <c r="L1255" s="825">
        <v>48.89</v>
      </c>
      <c r="M1255" s="825">
        <v>97.78</v>
      </c>
      <c r="N1255" s="822">
        <v>2</v>
      </c>
      <c r="O1255" s="826">
        <v>1.5</v>
      </c>
      <c r="P1255" s="825">
        <v>97.78</v>
      </c>
      <c r="Q1255" s="827">
        <v>1</v>
      </c>
      <c r="R1255" s="822">
        <v>2</v>
      </c>
      <c r="S1255" s="827">
        <v>1</v>
      </c>
      <c r="T1255" s="826">
        <v>1.5</v>
      </c>
      <c r="U1255" s="828">
        <v>1</v>
      </c>
    </row>
    <row r="1256" spans="1:21" ht="14.45" customHeight="1" x14ac:dyDescent="0.2">
      <c r="A1256" s="821">
        <v>7</v>
      </c>
      <c r="B1256" s="822" t="s">
        <v>2342</v>
      </c>
      <c r="C1256" s="822" t="s">
        <v>2348</v>
      </c>
      <c r="D1256" s="823" t="s">
        <v>3942</v>
      </c>
      <c r="E1256" s="824" t="s">
        <v>2405</v>
      </c>
      <c r="F1256" s="822" t="s">
        <v>2343</v>
      </c>
      <c r="G1256" s="822" t="s">
        <v>3810</v>
      </c>
      <c r="H1256" s="822" t="s">
        <v>329</v>
      </c>
      <c r="I1256" s="822" t="s">
        <v>3811</v>
      </c>
      <c r="J1256" s="822" t="s">
        <v>3812</v>
      </c>
      <c r="K1256" s="822" t="s">
        <v>3813</v>
      </c>
      <c r="L1256" s="825">
        <v>173.31</v>
      </c>
      <c r="M1256" s="825">
        <v>173.31</v>
      </c>
      <c r="N1256" s="822">
        <v>1</v>
      </c>
      <c r="O1256" s="826">
        <v>0.5</v>
      </c>
      <c r="P1256" s="825">
        <v>173.31</v>
      </c>
      <c r="Q1256" s="827">
        <v>1</v>
      </c>
      <c r="R1256" s="822">
        <v>1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7</v>
      </c>
      <c r="B1257" s="822" t="s">
        <v>2342</v>
      </c>
      <c r="C1257" s="822" t="s">
        <v>2348</v>
      </c>
      <c r="D1257" s="823" t="s">
        <v>3942</v>
      </c>
      <c r="E1257" s="824" t="s">
        <v>2405</v>
      </c>
      <c r="F1257" s="822" t="s">
        <v>2343</v>
      </c>
      <c r="G1257" s="822" t="s">
        <v>2572</v>
      </c>
      <c r="H1257" s="822" t="s">
        <v>329</v>
      </c>
      <c r="I1257" s="822" t="s">
        <v>2573</v>
      </c>
      <c r="J1257" s="822" t="s">
        <v>697</v>
      </c>
      <c r="K1257" s="822" t="s">
        <v>2574</v>
      </c>
      <c r="L1257" s="825">
        <v>127.91</v>
      </c>
      <c r="M1257" s="825">
        <v>3197.75</v>
      </c>
      <c r="N1257" s="822">
        <v>25</v>
      </c>
      <c r="O1257" s="826">
        <v>10</v>
      </c>
      <c r="P1257" s="825">
        <v>895.36999999999989</v>
      </c>
      <c r="Q1257" s="827">
        <v>0.27999999999999997</v>
      </c>
      <c r="R1257" s="822">
        <v>7</v>
      </c>
      <c r="S1257" s="827">
        <v>0.28000000000000003</v>
      </c>
      <c r="T1257" s="826">
        <v>3.5</v>
      </c>
      <c r="U1257" s="828">
        <v>0.35</v>
      </c>
    </row>
    <row r="1258" spans="1:21" ht="14.45" customHeight="1" x14ac:dyDescent="0.2">
      <c r="A1258" s="821">
        <v>7</v>
      </c>
      <c r="B1258" s="822" t="s">
        <v>2342</v>
      </c>
      <c r="C1258" s="822" t="s">
        <v>2348</v>
      </c>
      <c r="D1258" s="823" t="s">
        <v>3942</v>
      </c>
      <c r="E1258" s="824" t="s">
        <v>2405</v>
      </c>
      <c r="F1258" s="822" t="s">
        <v>2343</v>
      </c>
      <c r="G1258" s="822" t="s">
        <v>2741</v>
      </c>
      <c r="H1258" s="822" t="s">
        <v>329</v>
      </c>
      <c r="I1258" s="822" t="s">
        <v>2742</v>
      </c>
      <c r="J1258" s="822" t="s">
        <v>2743</v>
      </c>
      <c r="K1258" s="822" t="s">
        <v>2744</v>
      </c>
      <c r="L1258" s="825">
        <v>87.67</v>
      </c>
      <c r="M1258" s="825">
        <v>175.34</v>
      </c>
      <c r="N1258" s="822">
        <v>2</v>
      </c>
      <c r="O1258" s="826">
        <v>0.5</v>
      </c>
      <c r="P1258" s="825">
        <v>175.34</v>
      </c>
      <c r="Q1258" s="827">
        <v>1</v>
      </c>
      <c r="R1258" s="822">
        <v>2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7</v>
      </c>
      <c r="B1259" s="822" t="s">
        <v>2342</v>
      </c>
      <c r="C1259" s="822" t="s">
        <v>2348</v>
      </c>
      <c r="D1259" s="823" t="s">
        <v>3942</v>
      </c>
      <c r="E1259" s="824" t="s">
        <v>2405</v>
      </c>
      <c r="F1259" s="822" t="s">
        <v>2343</v>
      </c>
      <c r="G1259" s="822" t="s">
        <v>2575</v>
      </c>
      <c r="H1259" s="822" t="s">
        <v>329</v>
      </c>
      <c r="I1259" s="822" t="s">
        <v>3610</v>
      </c>
      <c r="J1259" s="822" t="s">
        <v>3329</v>
      </c>
      <c r="K1259" s="822" t="s">
        <v>3333</v>
      </c>
      <c r="L1259" s="825">
        <v>169.29</v>
      </c>
      <c r="M1259" s="825">
        <v>507.87</v>
      </c>
      <c r="N1259" s="822">
        <v>3</v>
      </c>
      <c r="O1259" s="826">
        <v>0.5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7</v>
      </c>
      <c r="B1260" s="822" t="s">
        <v>2342</v>
      </c>
      <c r="C1260" s="822" t="s">
        <v>2348</v>
      </c>
      <c r="D1260" s="823" t="s">
        <v>3942</v>
      </c>
      <c r="E1260" s="824" t="s">
        <v>2405</v>
      </c>
      <c r="F1260" s="822" t="s">
        <v>2343</v>
      </c>
      <c r="G1260" s="822" t="s">
        <v>2575</v>
      </c>
      <c r="H1260" s="822" t="s">
        <v>329</v>
      </c>
      <c r="I1260" s="822" t="s">
        <v>3457</v>
      </c>
      <c r="J1260" s="822" t="s">
        <v>3329</v>
      </c>
      <c r="K1260" s="822" t="s">
        <v>3348</v>
      </c>
      <c r="L1260" s="825">
        <v>338.58</v>
      </c>
      <c r="M1260" s="825">
        <v>4740.12</v>
      </c>
      <c r="N1260" s="822">
        <v>14</v>
      </c>
      <c r="O1260" s="826">
        <v>2</v>
      </c>
      <c r="P1260" s="825">
        <v>2708.64</v>
      </c>
      <c r="Q1260" s="827">
        <v>0.5714285714285714</v>
      </c>
      <c r="R1260" s="822">
        <v>8</v>
      </c>
      <c r="S1260" s="827">
        <v>0.5714285714285714</v>
      </c>
      <c r="T1260" s="826">
        <v>1</v>
      </c>
      <c r="U1260" s="828">
        <v>0.5</v>
      </c>
    </row>
    <row r="1261" spans="1:21" ht="14.45" customHeight="1" x14ac:dyDescent="0.2">
      <c r="A1261" s="821">
        <v>7</v>
      </c>
      <c r="B1261" s="822" t="s">
        <v>2342</v>
      </c>
      <c r="C1261" s="822" t="s">
        <v>2348</v>
      </c>
      <c r="D1261" s="823" t="s">
        <v>3942</v>
      </c>
      <c r="E1261" s="824" t="s">
        <v>2405</v>
      </c>
      <c r="F1261" s="822" t="s">
        <v>2343</v>
      </c>
      <c r="G1261" s="822" t="s">
        <v>2575</v>
      </c>
      <c r="H1261" s="822" t="s">
        <v>329</v>
      </c>
      <c r="I1261" s="822" t="s">
        <v>3814</v>
      </c>
      <c r="J1261" s="822" t="s">
        <v>3329</v>
      </c>
      <c r="K1261" s="822" t="s">
        <v>3815</v>
      </c>
      <c r="L1261" s="825">
        <v>338.58</v>
      </c>
      <c r="M1261" s="825">
        <v>677.16</v>
      </c>
      <c r="N1261" s="822">
        <v>2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7</v>
      </c>
      <c r="B1262" s="822" t="s">
        <v>2342</v>
      </c>
      <c r="C1262" s="822" t="s">
        <v>2348</v>
      </c>
      <c r="D1262" s="823" t="s">
        <v>3942</v>
      </c>
      <c r="E1262" s="824" t="s">
        <v>2405</v>
      </c>
      <c r="F1262" s="822" t="s">
        <v>2343</v>
      </c>
      <c r="G1262" s="822" t="s">
        <v>2575</v>
      </c>
      <c r="H1262" s="822" t="s">
        <v>329</v>
      </c>
      <c r="I1262" s="822" t="s">
        <v>3328</v>
      </c>
      <c r="J1262" s="822" t="s">
        <v>3329</v>
      </c>
      <c r="K1262" s="822" t="s">
        <v>3330</v>
      </c>
      <c r="L1262" s="825">
        <v>131.22</v>
      </c>
      <c r="M1262" s="825">
        <v>1180.98</v>
      </c>
      <c r="N1262" s="822">
        <v>9</v>
      </c>
      <c r="O1262" s="826">
        <v>2</v>
      </c>
      <c r="P1262" s="825">
        <v>787.31999999999994</v>
      </c>
      <c r="Q1262" s="827">
        <v>0.66666666666666663</v>
      </c>
      <c r="R1262" s="822">
        <v>6</v>
      </c>
      <c r="S1262" s="827">
        <v>0.66666666666666663</v>
      </c>
      <c r="T1262" s="826">
        <v>1</v>
      </c>
      <c r="U1262" s="828">
        <v>0.5</v>
      </c>
    </row>
    <row r="1263" spans="1:21" ht="14.45" customHeight="1" x14ac:dyDescent="0.2">
      <c r="A1263" s="821">
        <v>7</v>
      </c>
      <c r="B1263" s="822" t="s">
        <v>2342</v>
      </c>
      <c r="C1263" s="822" t="s">
        <v>2348</v>
      </c>
      <c r="D1263" s="823" t="s">
        <v>3942</v>
      </c>
      <c r="E1263" s="824" t="s">
        <v>2405</v>
      </c>
      <c r="F1263" s="822" t="s">
        <v>2343</v>
      </c>
      <c r="G1263" s="822" t="s">
        <v>2575</v>
      </c>
      <c r="H1263" s="822" t="s">
        <v>329</v>
      </c>
      <c r="I1263" s="822" t="s">
        <v>3739</v>
      </c>
      <c r="J1263" s="822" t="s">
        <v>3329</v>
      </c>
      <c r="K1263" s="822" t="s">
        <v>3338</v>
      </c>
      <c r="L1263" s="825">
        <v>677.17</v>
      </c>
      <c r="M1263" s="825">
        <v>5417.36</v>
      </c>
      <c r="N1263" s="822">
        <v>8</v>
      </c>
      <c r="O1263" s="826">
        <v>1.5</v>
      </c>
      <c r="P1263" s="825">
        <v>3385.85</v>
      </c>
      <c r="Q1263" s="827">
        <v>0.625</v>
      </c>
      <c r="R1263" s="822">
        <v>5</v>
      </c>
      <c r="S1263" s="827">
        <v>0.625</v>
      </c>
      <c r="T1263" s="826">
        <v>0.5</v>
      </c>
      <c r="U1263" s="828">
        <v>0.33333333333333331</v>
      </c>
    </row>
    <row r="1264" spans="1:21" ht="14.45" customHeight="1" x14ac:dyDescent="0.2">
      <c r="A1264" s="821">
        <v>7</v>
      </c>
      <c r="B1264" s="822" t="s">
        <v>2342</v>
      </c>
      <c r="C1264" s="822" t="s">
        <v>2348</v>
      </c>
      <c r="D1264" s="823" t="s">
        <v>3942</v>
      </c>
      <c r="E1264" s="824" t="s">
        <v>2405</v>
      </c>
      <c r="F1264" s="822" t="s">
        <v>2343</v>
      </c>
      <c r="G1264" s="822" t="s">
        <v>2575</v>
      </c>
      <c r="H1264" s="822" t="s">
        <v>329</v>
      </c>
      <c r="I1264" s="822" t="s">
        <v>3334</v>
      </c>
      <c r="J1264" s="822" t="s">
        <v>3335</v>
      </c>
      <c r="K1264" s="822" t="s">
        <v>3333</v>
      </c>
      <c r="L1264" s="825">
        <v>169.29</v>
      </c>
      <c r="M1264" s="825">
        <v>677.16</v>
      </c>
      <c r="N1264" s="822">
        <v>4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7</v>
      </c>
      <c r="B1265" s="822" t="s">
        <v>2342</v>
      </c>
      <c r="C1265" s="822" t="s">
        <v>2348</v>
      </c>
      <c r="D1265" s="823" t="s">
        <v>3942</v>
      </c>
      <c r="E1265" s="824" t="s">
        <v>2405</v>
      </c>
      <c r="F1265" s="822" t="s">
        <v>2343</v>
      </c>
      <c r="G1265" s="822" t="s">
        <v>2575</v>
      </c>
      <c r="H1265" s="822" t="s">
        <v>656</v>
      </c>
      <c r="I1265" s="822" t="s">
        <v>3339</v>
      </c>
      <c r="J1265" s="822" t="s">
        <v>2577</v>
      </c>
      <c r="K1265" s="822" t="s">
        <v>3340</v>
      </c>
      <c r="L1265" s="825">
        <v>1286.6199999999999</v>
      </c>
      <c r="M1265" s="825">
        <v>33452.119999999995</v>
      </c>
      <c r="N1265" s="822">
        <v>26</v>
      </c>
      <c r="O1265" s="826">
        <v>10.5</v>
      </c>
      <c r="P1265" s="825">
        <v>18012.68</v>
      </c>
      <c r="Q1265" s="827">
        <v>0.53846153846153855</v>
      </c>
      <c r="R1265" s="822">
        <v>14</v>
      </c>
      <c r="S1265" s="827">
        <v>0.53846153846153844</v>
      </c>
      <c r="T1265" s="826">
        <v>5.5</v>
      </c>
      <c r="U1265" s="828">
        <v>0.52380952380952384</v>
      </c>
    </row>
    <row r="1266" spans="1:21" ht="14.45" customHeight="1" x14ac:dyDescent="0.2">
      <c r="A1266" s="821">
        <v>7</v>
      </c>
      <c r="B1266" s="822" t="s">
        <v>2342</v>
      </c>
      <c r="C1266" s="822" t="s">
        <v>2348</v>
      </c>
      <c r="D1266" s="823" t="s">
        <v>3942</v>
      </c>
      <c r="E1266" s="824" t="s">
        <v>2405</v>
      </c>
      <c r="F1266" s="822" t="s">
        <v>2343</v>
      </c>
      <c r="G1266" s="822" t="s">
        <v>2575</v>
      </c>
      <c r="H1266" s="822" t="s">
        <v>656</v>
      </c>
      <c r="I1266" s="822" t="s">
        <v>3341</v>
      </c>
      <c r="J1266" s="822" t="s">
        <v>2577</v>
      </c>
      <c r="K1266" s="822" t="s">
        <v>3338</v>
      </c>
      <c r="L1266" s="825">
        <v>677.17</v>
      </c>
      <c r="M1266" s="825">
        <v>18283.589999999997</v>
      </c>
      <c r="N1266" s="822">
        <v>27</v>
      </c>
      <c r="O1266" s="826">
        <v>5</v>
      </c>
      <c r="P1266" s="825">
        <v>8126.0399999999991</v>
      </c>
      <c r="Q1266" s="827">
        <v>0.44444444444444448</v>
      </c>
      <c r="R1266" s="822">
        <v>12</v>
      </c>
      <c r="S1266" s="827">
        <v>0.44444444444444442</v>
      </c>
      <c r="T1266" s="826">
        <v>2.5</v>
      </c>
      <c r="U1266" s="828">
        <v>0.5</v>
      </c>
    </row>
    <row r="1267" spans="1:21" ht="14.45" customHeight="1" x14ac:dyDescent="0.2">
      <c r="A1267" s="821">
        <v>7</v>
      </c>
      <c r="B1267" s="822" t="s">
        <v>2342</v>
      </c>
      <c r="C1267" s="822" t="s">
        <v>2348</v>
      </c>
      <c r="D1267" s="823" t="s">
        <v>3942</v>
      </c>
      <c r="E1267" s="824" t="s">
        <v>2405</v>
      </c>
      <c r="F1267" s="822" t="s">
        <v>2343</v>
      </c>
      <c r="G1267" s="822" t="s">
        <v>2575</v>
      </c>
      <c r="H1267" s="822" t="s">
        <v>656</v>
      </c>
      <c r="I1267" s="822" t="s">
        <v>2576</v>
      </c>
      <c r="J1267" s="822" t="s">
        <v>2577</v>
      </c>
      <c r="K1267" s="822" t="s">
        <v>2578</v>
      </c>
      <c r="L1267" s="825">
        <v>2573.2199999999998</v>
      </c>
      <c r="M1267" s="825">
        <v>90062.7</v>
      </c>
      <c r="N1267" s="822">
        <v>35</v>
      </c>
      <c r="O1267" s="826">
        <v>9.5</v>
      </c>
      <c r="P1267" s="825">
        <v>66903.72</v>
      </c>
      <c r="Q1267" s="827">
        <v>0.74285714285714288</v>
      </c>
      <c r="R1267" s="822">
        <v>26</v>
      </c>
      <c r="S1267" s="827">
        <v>0.74285714285714288</v>
      </c>
      <c r="T1267" s="826">
        <v>6</v>
      </c>
      <c r="U1267" s="828">
        <v>0.63157894736842102</v>
      </c>
    </row>
    <row r="1268" spans="1:21" ht="14.45" customHeight="1" x14ac:dyDescent="0.2">
      <c r="A1268" s="821">
        <v>7</v>
      </c>
      <c r="B1268" s="822" t="s">
        <v>2342</v>
      </c>
      <c r="C1268" s="822" t="s">
        <v>2348</v>
      </c>
      <c r="D1268" s="823" t="s">
        <v>3942</v>
      </c>
      <c r="E1268" s="824" t="s">
        <v>2405</v>
      </c>
      <c r="F1268" s="822" t="s">
        <v>2343</v>
      </c>
      <c r="G1268" s="822" t="s">
        <v>2575</v>
      </c>
      <c r="H1268" s="822" t="s">
        <v>329</v>
      </c>
      <c r="I1268" s="822" t="s">
        <v>3342</v>
      </c>
      <c r="J1268" s="822" t="s">
        <v>3329</v>
      </c>
      <c r="K1268" s="822" t="s">
        <v>3343</v>
      </c>
      <c r="L1268" s="825">
        <v>42.33</v>
      </c>
      <c r="M1268" s="825">
        <v>253.98</v>
      </c>
      <c r="N1268" s="822">
        <v>6</v>
      </c>
      <c r="O1268" s="826">
        <v>0.5</v>
      </c>
      <c r="P1268" s="825">
        <v>253.98</v>
      </c>
      <c r="Q1268" s="827">
        <v>1</v>
      </c>
      <c r="R1268" s="822">
        <v>6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7</v>
      </c>
      <c r="B1269" s="822" t="s">
        <v>2342</v>
      </c>
      <c r="C1269" s="822" t="s">
        <v>2348</v>
      </c>
      <c r="D1269" s="823" t="s">
        <v>3942</v>
      </c>
      <c r="E1269" s="824" t="s">
        <v>2405</v>
      </c>
      <c r="F1269" s="822" t="s">
        <v>2343</v>
      </c>
      <c r="G1269" s="822" t="s">
        <v>2575</v>
      </c>
      <c r="H1269" s="822" t="s">
        <v>329</v>
      </c>
      <c r="I1269" s="822" t="s">
        <v>3612</v>
      </c>
      <c r="J1269" s="822" t="s">
        <v>3329</v>
      </c>
      <c r="K1269" s="822" t="s">
        <v>3613</v>
      </c>
      <c r="L1269" s="825">
        <v>1929.92</v>
      </c>
      <c r="M1269" s="825">
        <v>3859.84</v>
      </c>
      <c r="N1269" s="822">
        <v>2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7</v>
      </c>
      <c r="B1270" s="822" t="s">
        <v>2342</v>
      </c>
      <c r="C1270" s="822" t="s">
        <v>2348</v>
      </c>
      <c r="D1270" s="823" t="s">
        <v>3942</v>
      </c>
      <c r="E1270" s="824" t="s">
        <v>2405</v>
      </c>
      <c r="F1270" s="822" t="s">
        <v>2343</v>
      </c>
      <c r="G1270" s="822" t="s">
        <v>2575</v>
      </c>
      <c r="H1270" s="822" t="s">
        <v>329</v>
      </c>
      <c r="I1270" s="822" t="s">
        <v>3344</v>
      </c>
      <c r="J1270" s="822" t="s">
        <v>3345</v>
      </c>
      <c r="K1270" s="822" t="s">
        <v>3333</v>
      </c>
      <c r="L1270" s="825">
        <v>1286.19</v>
      </c>
      <c r="M1270" s="825">
        <v>2572.38</v>
      </c>
      <c r="N1270" s="822">
        <v>2</v>
      </c>
      <c r="O1270" s="826">
        <v>0.5</v>
      </c>
      <c r="P1270" s="825">
        <v>2572.38</v>
      </c>
      <c r="Q1270" s="827">
        <v>1</v>
      </c>
      <c r="R1270" s="822">
        <v>2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7</v>
      </c>
      <c r="B1271" s="822" t="s">
        <v>2342</v>
      </c>
      <c r="C1271" s="822" t="s">
        <v>2348</v>
      </c>
      <c r="D1271" s="823" t="s">
        <v>3942</v>
      </c>
      <c r="E1271" s="824" t="s">
        <v>2405</v>
      </c>
      <c r="F1271" s="822" t="s">
        <v>2343</v>
      </c>
      <c r="G1271" s="822" t="s">
        <v>2575</v>
      </c>
      <c r="H1271" s="822" t="s">
        <v>329</v>
      </c>
      <c r="I1271" s="822" t="s">
        <v>3344</v>
      </c>
      <c r="J1271" s="822" t="s">
        <v>3345</v>
      </c>
      <c r="K1271" s="822" t="s">
        <v>3333</v>
      </c>
      <c r="L1271" s="825">
        <v>169.29</v>
      </c>
      <c r="M1271" s="825">
        <v>507.87</v>
      </c>
      <c r="N1271" s="822">
        <v>3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7</v>
      </c>
      <c r="B1272" s="822" t="s">
        <v>2342</v>
      </c>
      <c r="C1272" s="822" t="s">
        <v>2348</v>
      </c>
      <c r="D1272" s="823" t="s">
        <v>3942</v>
      </c>
      <c r="E1272" s="824" t="s">
        <v>2405</v>
      </c>
      <c r="F1272" s="822" t="s">
        <v>2343</v>
      </c>
      <c r="G1272" s="822" t="s">
        <v>2575</v>
      </c>
      <c r="H1272" s="822" t="s">
        <v>329</v>
      </c>
      <c r="I1272" s="822" t="s">
        <v>3615</v>
      </c>
      <c r="J1272" s="822" t="s">
        <v>3337</v>
      </c>
      <c r="K1272" s="822" t="s">
        <v>2578</v>
      </c>
      <c r="L1272" s="825">
        <v>2573.2199999999998</v>
      </c>
      <c r="M1272" s="825">
        <v>5146.4399999999996</v>
      </c>
      <c r="N1272" s="822">
        <v>2</v>
      </c>
      <c r="O1272" s="826">
        <v>0.5</v>
      </c>
      <c r="P1272" s="825">
        <v>5146.4399999999996</v>
      </c>
      <c r="Q1272" s="827">
        <v>1</v>
      </c>
      <c r="R1272" s="822">
        <v>2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7</v>
      </c>
      <c r="B1273" s="822" t="s">
        <v>2342</v>
      </c>
      <c r="C1273" s="822" t="s">
        <v>2348</v>
      </c>
      <c r="D1273" s="823" t="s">
        <v>3942</v>
      </c>
      <c r="E1273" s="824" t="s">
        <v>2405</v>
      </c>
      <c r="F1273" s="822" t="s">
        <v>2343</v>
      </c>
      <c r="G1273" s="822" t="s">
        <v>2575</v>
      </c>
      <c r="H1273" s="822" t="s">
        <v>329</v>
      </c>
      <c r="I1273" s="822" t="s">
        <v>3615</v>
      </c>
      <c r="J1273" s="822" t="s">
        <v>3337</v>
      </c>
      <c r="K1273" s="822" t="s">
        <v>2578</v>
      </c>
      <c r="L1273" s="825">
        <v>507.88</v>
      </c>
      <c r="M1273" s="825">
        <v>1015.76</v>
      </c>
      <c r="N1273" s="822">
        <v>2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7</v>
      </c>
      <c r="B1274" s="822" t="s">
        <v>2342</v>
      </c>
      <c r="C1274" s="822" t="s">
        <v>2348</v>
      </c>
      <c r="D1274" s="823" t="s">
        <v>3942</v>
      </c>
      <c r="E1274" s="824" t="s">
        <v>2405</v>
      </c>
      <c r="F1274" s="822" t="s">
        <v>2343</v>
      </c>
      <c r="G1274" s="822" t="s">
        <v>2575</v>
      </c>
      <c r="H1274" s="822" t="s">
        <v>656</v>
      </c>
      <c r="I1274" s="822" t="s">
        <v>3616</v>
      </c>
      <c r="J1274" s="822" t="s">
        <v>2577</v>
      </c>
      <c r="K1274" s="822" t="s">
        <v>3330</v>
      </c>
      <c r="L1274" s="825">
        <v>131.22</v>
      </c>
      <c r="M1274" s="825">
        <v>656.09999999999991</v>
      </c>
      <c r="N1274" s="822">
        <v>5</v>
      </c>
      <c r="O1274" s="826">
        <v>1.5</v>
      </c>
      <c r="P1274" s="825">
        <v>656.09999999999991</v>
      </c>
      <c r="Q1274" s="827">
        <v>1</v>
      </c>
      <c r="R1274" s="822">
        <v>5</v>
      </c>
      <c r="S1274" s="827">
        <v>1</v>
      </c>
      <c r="T1274" s="826">
        <v>1.5</v>
      </c>
      <c r="U1274" s="828">
        <v>1</v>
      </c>
    </row>
    <row r="1275" spans="1:21" ht="14.45" customHeight="1" x14ac:dyDescent="0.2">
      <c r="A1275" s="821">
        <v>7</v>
      </c>
      <c r="B1275" s="822" t="s">
        <v>2342</v>
      </c>
      <c r="C1275" s="822" t="s">
        <v>2348</v>
      </c>
      <c r="D1275" s="823" t="s">
        <v>3942</v>
      </c>
      <c r="E1275" s="824" t="s">
        <v>2405</v>
      </c>
      <c r="F1275" s="822" t="s">
        <v>2343</v>
      </c>
      <c r="G1275" s="822" t="s">
        <v>2575</v>
      </c>
      <c r="H1275" s="822" t="s">
        <v>329</v>
      </c>
      <c r="I1275" s="822" t="s">
        <v>3816</v>
      </c>
      <c r="J1275" s="822" t="s">
        <v>3337</v>
      </c>
      <c r="K1275" s="822" t="s">
        <v>3340</v>
      </c>
      <c r="L1275" s="825">
        <v>1286.6199999999999</v>
      </c>
      <c r="M1275" s="825">
        <v>2573.2399999999998</v>
      </c>
      <c r="N1275" s="822">
        <v>2</v>
      </c>
      <c r="O1275" s="826">
        <v>0.5</v>
      </c>
      <c r="P1275" s="825">
        <v>2573.2399999999998</v>
      </c>
      <c r="Q1275" s="827">
        <v>1</v>
      </c>
      <c r="R1275" s="822">
        <v>2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7</v>
      </c>
      <c r="B1276" s="822" t="s">
        <v>2342</v>
      </c>
      <c r="C1276" s="822" t="s">
        <v>2348</v>
      </c>
      <c r="D1276" s="823" t="s">
        <v>3942</v>
      </c>
      <c r="E1276" s="824" t="s">
        <v>2405</v>
      </c>
      <c r="F1276" s="822" t="s">
        <v>2343</v>
      </c>
      <c r="G1276" s="822" t="s">
        <v>2579</v>
      </c>
      <c r="H1276" s="822" t="s">
        <v>656</v>
      </c>
      <c r="I1276" s="822" t="s">
        <v>2580</v>
      </c>
      <c r="J1276" s="822" t="s">
        <v>659</v>
      </c>
      <c r="K1276" s="822" t="s">
        <v>2581</v>
      </c>
      <c r="L1276" s="825">
        <v>0</v>
      </c>
      <c r="M1276" s="825">
        <v>0</v>
      </c>
      <c r="N1276" s="822">
        <v>33</v>
      </c>
      <c r="O1276" s="826">
        <v>9.5</v>
      </c>
      <c r="P1276" s="825">
        <v>0</v>
      </c>
      <c r="Q1276" s="827"/>
      <c r="R1276" s="822">
        <v>23</v>
      </c>
      <c r="S1276" s="827">
        <v>0.69696969696969702</v>
      </c>
      <c r="T1276" s="826">
        <v>7</v>
      </c>
      <c r="U1276" s="828">
        <v>0.73684210526315785</v>
      </c>
    </row>
    <row r="1277" spans="1:21" ht="14.45" customHeight="1" x14ac:dyDescent="0.2">
      <c r="A1277" s="821">
        <v>7</v>
      </c>
      <c r="B1277" s="822" t="s">
        <v>2342</v>
      </c>
      <c r="C1277" s="822" t="s">
        <v>2348</v>
      </c>
      <c r="D1277" s="823" t="s">
        <v>3942</v>
      </c>
      <c r="E1277" s="824" t="s">
        <v>2405</v>
      </c>
      <c r="F1277" s="822" t="s">
        <v>2343</v>
      </c>
      <c r="G1277" s="822" t="s">
        <v>2579</v>
      </c>
      <c r="H1277" s="822" t="s">
        <v>329</v>
      </c>
      <c r="I1277" s="822" t="s">
        <v>3625</v>
      </c>
      <c r="J1277" s="822" t="s">
        <v>3626</v>
      </c>
      <c r="K1277" s="822" t="s">
        <v>3627</v>
      </c>
      <c r="L1277" s="825">
        <v>227.69</v>
      </c>
      <c r="M1277" s="825">
        <v>227.69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7</v>
      </c>
      <c r="B1278" s="822" t="s">
        <v>2342</v>
      </c>
      <c r="C1278" s="822" t="s">
        <v>2348</v>
      </c>
      <c r="D1278" s="823" t="s">
        <v>3942</v>
      </c>
      <c r="E1278" s="824" t="s">
        <v>2405</v>
      </c>
      <c r="F1278" s="822" t="s">
        <v>2343</v>
      </c>
      <c r="G1278" s="822" t="s">
        <v>2792</v>
      </c>
      <c r="H1278" s="822" t="s">
        <v>329</v>
      </c>
      <c r="I1278" s="822" t="s">
        <v>2793</v>
      </c>
      <c r="J1278" s="822" t="s">
        <v>2794</v>
      </c>
      <c r="K1278" s="822" t="s">
        <v>2795</v>
      </c>
      <c r="L1278" s="825">
        <v>169.24</v>
      </c>
      <c r="M1278" s="825">
        <v>169.24</v>
      </c>
      <c r="N1278" s="822">
        <v>1</v>
      </c>
      <c r="O1278" s="826">
        <v>1</v>
      </c>
      <c r="P1278" s="825">
        <v>169.24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7</v>
      </c>
      <c r="B1279" s="822" t="s">
        <v>2342</v>
      </c>
      <c r="C1279" s="822" t="s">
        <v>2348</v>
      </c>
      <c r="D1279" s="823" t="s">
        <v>3942</v>
      </c>
      <c r="E1279" s="824" t="s">
        <v>2405</v>
      </c>
      <c r="F1279" s="822" t="s">
        <v>2343</v>
      </c>
      <c r="G1279" s="822" t="s">
        <v>2792</v>
      </c>
      <c r="H1279" s="822" t="s">
        <v>329</v>
      </c>
      <c r="I1279" s="822" t="s">
        <v>3817</v>
      </c>
      <c r="J1279" s="822" t="s">
        <v>2794</v>
      </c>
      <c r="K1279" s="822" t="s">
        <v>2725</v>
      </c>
      <c r="L1279" s="825">
        <v>26.12</v>
      </c>
      <c r="M1279" s="825">
        <v>26.12</v>
      </c>
      <c r="N1279" s="822">
        <v>1</v>
      </c>
      <c r="O1279" s="826">
        <v>1</v>
      </c>
      <c r="P1279" s="825">
        <v>26.12</v>
      </c>
      <c r="Q1279" s="827">
        <v>1</v>
      </c>
      <c r="R1279" s="822">
        <v>1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7</v>
      </c>
      <c r="B1280" s="822" t="s">
        <v>2342</v>
      </c>
      <c r="C1280" s="822" t="s">
        <v>2348</v>
      </c>
      <c r="D1280" s="823" t="s">
        <v>3942</v>
      </c>
      <c r="E1280" s="824" t="s">
        <v>2405</v>
      </c>
      <c r="F1280" s="822" t="s">
        <v>2343</v>
      </c>
      <c r="G1280" s="822" t="s">
        <v>3359</v>
      </c>
      <c r="H1280" s="822" t="s">
        <v>329</v>
      </c>
      <c r="I1280" s="822" t="s">
        <v>3360</v>
      </c>
      <c r="J1280" s="822" t="s">
        <v>3361</v>
      </c>
      <c r="K1280" s="822" t="s">
        <v>3362</v>
      </c>
      <c r="L1280" s="825">
        <v>40.25</v>
      </c>
      <c r="M1280" s="825">
        <v>120.75</v>
      </c>
      <c r="N1280" s="822">
        <v>3</v>
      </c>
      <c r="O1280" s="826">
        <v>1</v>
      </c>
      <c r="P1280" s="825">
        <v>120.75</v>
      </c>
      <c r="Q1280" s="827">
        <v>1</v>
      </c>
      <c r="R1280" s="822">
        <v>3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7</v>
      </c>
      <c r="B1281" s="822" t="s">
        <v>2342</v>
      </c>
      <c r="C1281" s="822" t="s">
        <v>2348</v>
      </c>
      <c r="D1281" s="823" t="s">
        <v>3942</v>
      </c>
      <c r="E1281" s="824" t="s">
        <v>2405</v>
      </c>
      <c r="F1281" s="822" t="s">
        <v>2343</v>
      </c>
      <c r="G1281" s="822" t="s">
        <v>2855</v>
      </c>
      <c r="H1281" s="822" t="s">
        <v>656</v>
      </c>
      <c r="I1281" s="822" t="s">
        <v>2859</v>
      </c>
      <c r="J1281" s="822" t="s">
        <v>2857</v>
      </c>
      <c r="K1281" s="822" t="s">
        <v>2860</v>
      </c>
      <c r="L1281" s="825">
        <v>134.61000000000001</v>
      </c>
      <c r="M1281" s="825">
        <v>134.61000000000001</v>
      </c>
      <c r="N1281" s="822">
        <v>1</v>
      </c>
      <c r="O1281" s="826">
        <v>1</v>
      </c>
      <c r="P1281" s="825">
        <v>134.61000000000001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7</v>
      </c>
      <c r="B1282" s="822" t="s">
        <v>2342</v>
      </c>
      <c r="C1282" s="822" t="s">
        <v>2348</v>
      </c>
      <c r="D1282" s="823" t="s">
        <v>3942</v>
      </c>
      <c r="E1282" s="824" t="s">
        <v>2405</v>
      </c>
      <c r="F1282" s="822" t="s">
        <v>2343</v>
      </c>
      <c r="G1282" s="822" t="s">
        <v>2537</v>
      </c>
      <c r="H1282" s="822" t="s">
        <v>329</v>
      </c>
      <c r="I1282" s="822" t="s">
        <v>2820</v>
      </c>
      <c r="J1282" s="822" t="s">
        <v>2539</v>
      </c>
      <c r="K1282" s="822" t="s">
        <v>2821</v>
      </c>
      <c r="L1282" s="825">
        <v>355.79</v>
      </c>
      <c r="M1282" s="825">
        <v>1067.3700000000001</v>
      </c>
      <c r="N1282" s="822">
        <v>3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7</v>
      </c>
      <c r="B1283" s="822" t="s">
        <v>2342</v>
      </c>
      <c r="C1283" s="822" t="s">
        <v>2348</v>
      </c>
      <c r="D1283" s="823" t="s">
        <v>3942</v>
      </c>
      <c r="E1283" s="824" t="s">
        <v>2405</v>
      </c>
      <c r="F1283" s="822" t="s">
        <v>2343</v>
      </c>
      <c r="G1283" s="822" t="s">
        <v>2537</v>
      </c>
      <c r="H1283" s="822" t="s">
        <v>329</v>
      </c>
      <c r="I1283" s="822" t="s">
        <v>2541</v>
      </c>
      <c r="J1283" s="822" t="s">
        <v>2539</v>
      </c>
      <c r="K1283" s="822" t="s">
        <v>2542</v>
      </c>
      <c r="L1283" s="825">
        <v>1019.46</v>
      </c>
      <c r="M1283" s="825">
        <v>3058.38</v>
      </c>
      <c r="N1283" s="822">
        <v>3</v>
      </c>
      <c r="O1283" s="826">
        <v>1</v>
      </c>
      <c r="P1283" s="825">
        <v>3058.38</v>
      </c>
      <c r="Q1283" s="827">
        <v>1</v>
      </c>
      <c r="R1283" s="822">
        <v>3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7</v>
      </c>
      <c r="B1284" s="822" t="s">
        <v>2342</v>
      </c>
      <c r="C1284" s="822" t="s">
        <v>2348</v>
      </c>
      <c r="D1284" s="823" t="s">
        <v>3942</v>
      </c>
      <c r="E1284" s="824" t="s">
        <v>2405</v>
      </c>
      <c r="F1284" s="822" t="s">
        <v>2343</v>
      </c>
      <c r="G1284" s="822" t="s">
        <v>2582</v>
      </c>
      <c r="H1284" s="822" t="s">
        <v>329</v>
      </c>
      <c r="I1284" s="822" t="s">
        <v>3198</v>
      </c>
      <c r="J1284" s="822" t="s">
        <v>3199</v>
      </c>
      <c r="K1284" s="822" t="s">
        <v>3200</v>
      </c>
      <c r="L1284" s="825">
        <v>100.17</v>
      </c>
      <c r="M1284" s="825">
        <v>701.19</v>
      </c>
      <c r="N1284" s="822">
        <v>7</v>
      </c>
      <c r="O1284" s="826">
        <v>1.5</v>
      </c>
      <c r="P1284" s="825">
        <v>200.34</v>
      </c>
      <c r="Q1284" s="827">
        <v>0.2857142857142857</v>
      </c>
      <c r="R1284" s="822">
        <v>2</v>
      </c>
      <c r="S1284" s="827">
        <v>0.2857142857142857</v>
      </c>
      <c r="T1284" s="826">
        <v>0.5</v>
      </c>
      <c r="U1284" s="828">
        <v>0.33333333333333331</v>
      </c>
    </row>
    <row r="1285" spans="1:21" ht="14.45" customHeight="1" x14ac:dyDescent="0.2">
      <c r="A1285" s="821">
        <v>7</v>
      </c>
      <c r="B1285" s="822" t="s">
        <v>2342</v>
      </c>
      <c r="C1285" s="822" t="s">
        <v>2348</v>
      </c>
      <c r="D1285" s="823" t="s">
        <v>3942</v>
      </c>
      <c r="E1285" s="824" t="s">
        <v>2405</v>
      </c>
      <c r="F1285" s="822" t="s">
        <v>2343</v>
      </c>
      <c r="G1285" s="822" t="s">
        <v>2582</v>
      </c>
      <c r="H1285" s="822" t="s">
        <v>329</v>
      </c>
      <c r="I1285" s="822" t="s">
        <v>3743</v>
      </c>
      <c r="J1285" s="822" t="s">
        <v>1804</v>
      </c>
      <c r="K1285" s="822" t="s">
        <v>3371</v>
      </c>
      <c r="L1285" s="825">
        <v>320.55</v>
      </c>
      <c r="M1285" s="825">
        <v>320.55</v>
      </c>
      <c r="N1285" s="822">
        <v>1</v>
      </c>
      <c r="O1285" s="826">
        <v>1</v>
      </c>
      <c r="P1285" s="825">
        <v>320.55</v>
      </c>
      <c r="Q1285" s="827">
        <v>1</v>
      </c>
      <c r="R1285" s="822">
        <v>1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7</v>
      </c>
      <c r="B1286" s="822" t="s">
        <v>2342</v>
      </c>
      <c r="C1286" s="822" t="s">
        <v>2348</v>
      </c>
      <c r="D1286" s="823" t="s">
        <v>3942</v>
      </c>
      <c r="E1286" s="824" t="s">
        <v>2405</v>
      </c>
      <c r="F1286" s="822" t="s">
        <v>2343</v>
      </c>
      <c r="G1286" s="822" t="s">
        <v>2582</v>
      </c>
      <c r="H1286" s="822" t="s">
        <v>329</v>
      </c>
      <c r="I1286" s="822" t="s">
        <v>3744</v>
      </c>
      <c r="J1286" s="822" t="s">
        <v>3745</v>
      </c>
      <c r="K1286" s="822" t="s">
        <v>3368</v>
      </c>
      <c r="L1286" s="825">
        <v>166.96</v>
      </c>
      <c r="M1286" s="825">
        <v>1335.68</v>
      </c>
      <c r="N1286" s="822">
        <v>8</v>
      </c>
      <c r="O1286" s="826">
        <v>2.5</v>
      </c>
      <c r="P1286" s="825">
        <v>667.84</v>
      </c>
      <c r="Q1286" s="827">
        <v>0.5</v>
      </c>
      <c r="R1286" s="822">
        <v>4</v>
      </c>
      <c r="S1286" s="827">
        <v>0.5</v>
      </c>
      <c r="T1286" s="826">
        <v>2</v>
      </c>
      <c r="U1286" s="828">
        <v>0.8</v>
      </c>
    </row>
    <row r="1287" spans="1:21" ht="14.45" customHeight="1" x14ac:dyDescent="0.2">
      <c r="A1287" s="821">
        <v>7</v>
      </c>
      <c r="B1287" s="822" t="s">
        <v>2342</v>
      </c>
      <c r="C1287" s="822" t="s">
        <v>2348</v>
      </c>
      <c r="D1287" s="823" t="s">
        <v>3942</v>
      </c>
      <c r="E1287" s="824" t="s">
        <v>2405</v>
      </c>
      <c r="F1287" s="822" t="s">
        <v>2343</v>
      </c>
      <c r="G1287" s="822" t="s">
        <v>2582</v>
      </c>
      <c r="H1287" s="822" t="s">
        <v>329</v>
      </c>
      <c r="I1287" s="822" t="s">
        <v>3818</v>
      </c>
      <c r="J1287" s="822" t="s">
        <v>1804</v>
      </c>
      <c r="K1287" s="822" t="s">
        <v>3819</v>
      </c>
      <c r="L1287" s="825">
        <v>33.4</v>
      </c>
      <c r="M1287" s="825">
        <v>100.19999999999999</v>
      </c>
      <c r="N1287" s="822">
        <v>3</v>
      </c>
      <c r="O1287" s="826">
        <v>0.5</v>
      </c>
      <c r="P1287" s="825">
        <v>100.19999999999999</v>
      </c>
      <c r="Q1287" s="827">
        <v>1</v>
      </c>
      <c r="R1287" s="822">
        <v>3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7</v>
      </c>
      <c r="B1288" s="822" t="s">
        <v>2342</v>
      </c>
      <c r="C1288" s="822" t="s">
        <v>2348</v>
      </c>
      <c r="D1288" s="823" t="s">
        <v>3942</v>
      </c>
      <c r="E1288" s="824" t="s">
        <v>2405</v>
      </c>
      <c r="F1288" s="822" t="s">
        <v>2343</v>
      </c>
      <c r="G1288" s="822" t="s">
        <v>2582</v>
      </c>
      <c r="H1288" s="822" t="s">
        <v>329</v>
      </c>
      <c r="I1288" s="822" t="s">
        <v>3820</v>
      </c>
      <c r="J1288" s="822" t="s">
        <v>3199</v>
      </c>
      <c r="K1288" s="822" t="s">
        <v>3821</v>
      </c>
      <c r="L1288" s="825">
        <v>100.17</v>
      </c>
      <c r="M1288" s="825">
        <v>500.85</v>
      </c>
      <c r="N1288" s="822">
        <v>5</v>
      </c>
      <c r="O1288" s="826">
        <v>0.5</v>
      </c>
      <c r="P1288" s="825">
        <v>500.85</v>
      </c>
      <c r="Q1288" s="827">
        <v>1</v>
      </c>
      <c r="R1288" s="822">
        <v>5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7</v>
      </c>
      <c r="B1289" s="822" t="s">
        <v>2342</v>
      </c>
      <c r="C1289" s="822" t="s">
        <v>2348</v>
      </c>
      <c r="D1289" s="823" t="s">
        <v>3942</v>
      </c>
      <c r="E1289" s="824" t="s">
        <v>2405</v>
      </c>
      <c r="F1289" s="822" t="s">
        <v>2343</v>
      </c>
      <c r="G1289" s="822" t="s">
        <v>2582</v>
      </c>
      <c r="H1289" s="822" t="s">
        <v>329</v>
      </c>
      <c r="I1289" s="822" t="s">
        <v>2583</v>
      </c>
      <c r="J1289" s="822" t="s">
        <v>2584</v>
      </c>
      <c r="K1289" s="822" t="s">
        <v>2585</v>
      </c>
      <c r="L1289" s="825">
        <v>150.26</v>
      </c>
      <c r="M1289" s="825">
        <v>450.78</v>
      </c>
      <c r="N1289" s="822">
        <v>3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7</v>
      </c>
      <c r="B1290" s="822" t="s">
        <v>2342</v>
      </c>
      <c r="C1290" s="822" t="s">
        <v>2348</v>
      </c>
      <c r="D1290" s="823" t="s">
        <v>3942</v>
      </c>
      <c r="E1290" s="824" t="s">
        <v>2405</v>
      </c>
      <c r="F1290" s="822" t="s">
        <v>2343</v>
      </c>
      <c r="G1290" s="822" t="s">
        <v>2582</v>
      </c>
      <c r="H1290" s="822" t="s">
        <v>329</v>
      </c>
      <c r="I1290" s="822" t="s">
        <v>3374</v>
      </c>
      <c r="J1290" s="822" t="s">
        <v>2584</v>
      </c>
      <c r="K1290" s="822" t="s">
        <v>3368</v>
      </c>
      <c r="L1290" s="825">
        <v>166.96</v>
      </c>
      <c r="M1290" s="825">
        <v>2170.48</v>
      </c>
      <c r="N1290" s="822">
        <v>13</v>
      </c>
      <c r="O1290" s="826">
        <v>2.5</v>
      </c>
      <c r="P1290" s="825">
        <v>834.8</v>
      </c>
      <c r="Q1290" s="827">
        <v>0.38461538461538458</v>
      </c>
      <c r="R1290" s="822">
        <v>5</v>
      </c>
      <c r="S1290" s="827">
        <v>0.38461538461538464</v>
      </c>
      <c r="T1290" s="826">
        <v>1</v>
      </c>
      <c r="U1290" s="828">
        <v>0.4</v>
      </c>
    </row>
    <row r="1291" spans="1:21" ht="14.45" customHeight="1" x14ac:dyDescent="0.2">
      <c r="A1291" s="821">
        <v>7</v>
      </c>
      <c r="B1291" s="822" t="s">
        <v>2342</v>
      </c>
      <c r="C1291" s="822" t="s">
        <v>2348</v>
      </c>
      <c r="D1291" s="823" t="s">
        <v>3942</v>
      </c>
      <c r="E1291" s="824" t="s">
        <v>2405</v>
      </c>
      <c r="F1291" s="822" t="s">
        <v>2343</v>
      </c>
      <c r="G1291" s="822" t="s">
        <v>2582</v>
      </c>
      <c r="H1291" s="822" t="s">
        <v>329</v>
      </c>
      <c r="I1291" s="822" t="s">
        <v>3375</v>
      </c>
      <c r="J1291" s="822" t="s">
        <v>2584</v>
      </c>
      <c r="K1291" s="822" t="s">
        <v>786</v>
      </c>
      <c r="L1291" s="825">
        <v>200.34</v>
      </c>
      <c r="M1291" s="825">
        <v>2203.7399999999998</v>
      </c>
      <c r="N1291" s="822">
        <v>11</v>
      </c>
      <c r="O1291" s="826">
        <v>2</v>
      </c>
      <c r="P1291" s="825">
        <v>1602.72</v>
      </c>
      <c r="Q1291" s="827">
        <v>0.7272727272727274</v>
      </c>
      <c r="R1291" s="822">
        <v>8</v>
      </c>
      <c r="S1291" s="827">
        <v>0.72727272727272729</v>
      </c>
      <c r="T1291" s="826">
        <v>1.5</v>
      </c>
      <c r="U1291" s="828">
        <v>0.75</v>
      </c>
    </row>
    <row r="1292" spans="1:21" ht="14.45" customHeight="1" x14ac:dyDescent="0.2">
      <c r="A1292" s="821">
        <v>7</v>
      </c>
      <c r="B1292" s="822" t="s">
        <v>2342</v>
      </c>
      <c r="C1292" s="822" t="s">
        <v>2348</v>
      </c>
      <c r="D1292" s="823" t="s">
        <v>3942</v>
      </c>
      <c r="E1292" s="824" t="s">
        <v>2405</v>
      </c>
      <c r="F1292" s="822" t="s">
        <v>2343</v>
      </c>
      <c r="G1292" s="822" t="s">
        <v>2582</v>
      </c>
      <c r="H1292" s="822" t="s">
        <v>329</v>
      </c>
      <c r="I1292" s="822" t="s">
        <v>3376</v>
      </c>
      <c r="J1292" s="822" t="s">
        <v>2584</v>
      </c>
      <c r="K1292" s="822" t="s">
        <v>2697</v>
      </c>
      <c r="L1292" s="825">
        <v>100.17</v>
      </c>
      <c r="M1292" s="825">
        <v>1202.04</v>
      </c>
      <c r="N1292" s="822">
        <v>12</v>
      </c>
      <c r="O1292" s="826">
        <v>1.5</v>
      </c>
      <c r="P1292" s="825">
        <v>601.02</v>
      </c>
      <c r="Q1292" s="827">
        <v>0.5</v>
      </c>
      <c r="R1292" s="822">
        <v>6</v>
      </c>
      <c r="S1292" s="827">
        <v>0.5</v>
      </c>
      <c r="T1292" s="826">
        <v>1</v>
      </c>
      <c r="U1292" s="828">
        <v>0.66666666666666663</v>
      </c>
    </row>
    <row r="1293" spans="1:21" ht="14.45" customHeight="1" x14ac:dyDescent="0.2">
      <c r="A1293" s="821">
        <v>7</v>
      </c>
      <c r="B1293" s="822" t="s">
        <v>2342</v>
      </c>
      <c r="C1293" s="822" t="s">
        <v>2348</v>
      </c>
      <c r="D1293" s="823" t="s">
        <v>3942</v>
      </c>
      <c r="E1293" s="824" t="s">
        <v>2405</v>
      </c>
      <c r="F1293" s="822" t="s">
        <v>2343</v>
      </c>
      <c r="G1293" s="822" t="s">
        <v>2586</v>
      </c>
      <c r="H1293" s="822" t="s">
        <v>656</v>
      </c>
      <c r="I1293" s="822" t="s">
        <v>2587</v>
      </c>
      <c r="J1293" s="822" t="s">
        <v>2268</v>
      </c>
      <c r="K1293" s="822" t="s">
        <v>2588</v>
      </c>
      <c r="L1293" s="825">
        <v>80.53</v>
      </c>
      <c r="M1293" s="825">
        <v>1369.01</v>
      </c>
      <c r="N1293" s="822">
        <v>17</v>
      </c>
      <c r="O1293" s="826">
        <v>4</v>
      </c>
      <c r="P1293" s="825">
        <v>1207.95</v>
      </c>
      <c r="Q1293" s="827">
        <v>0.88235294117647067</v>
      </c>
      <c r="R1293" s="822">
        <v>15</v>
      </c>
      <c r="S1293" s="827">
        <v>0.88235294117647056</v>
      </c>
      <c r="T1293" s="826">
        <v>3.5</v>
      </c>
      <c r="U1293" s="828">
        <v>0.875</v>
      </c>
    </row>
    <row r="1294" spans="1:21" ht="14.45" customHeight="1" x14ac:dyDescent="0.2">
      <c r="A1294" s="821">
        <v>7</v>
      </c>
      <c r="B1294" s="822" t="s">
        <v>2342</v>
      </c>
      <c r="C1294" s="822" t="s">
        <v>2348</v>
      </c>
      <c r="D1294" s="823" t="s">
        <v>3942</v>
      </c>
      <c r="E1294" s="824" t="s">
        <v>2405</v>
      </c>
      <c r="F1294" s="822" t="s">
        <v>2343</v>
      </c>
      <c r="G1294" s="822" t="s">
        <v>2586</v>
      </c>
      <c r="H1294" s="822" t="s">
        <v>329</v>
      </c>
      <c r="I1294" s="822" t="s">
        <v>3472</v>
      </c>
      <c r="J1294" s="822" t="s">
        <v>2268</v>
      </c>
      <c r="K1294" s="822" t="s">
        <v>1459</v>
      </c>
      <c r="L1294" s="825">
        <v>400.17</v>
      </c>
      <c r="M1294" s="825">
        <v>400.17</v>
      </c>
      <c r="N1294" s="822">
        <v>1</v>
      </c>
      <c r="O1294" s="826">
        <v>0.5</v>
      </c>
      <c r="P1294" s="825">
        <v>400.17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7</v>
      </c>
      <c r="B1295" s="822" t="s">
        <v>2342</v>
      </c>
      <c r="C1295" s="822" t="s">
        <v>2348</v>
      </c>
      <c r="D1295" s="823" t="s">
        <v>3942</v>
      </c>
      <c r="E1295" s="824" t="s">
        <v>2405</v>
      </c>
      <c r="F1295" s="822" t="s">
        <v>2343</v>
      </c>
      <c r="G1295" s="822" t="s">
        <v>2586</v>
      </c>
      <c r="H1295" s="822" t="s">
        <v>656</v>
      </c>
      <c r="I1295" s="822" t="s">
        <v>3388</v>
      </c>
      <c r="J1295" s="822" t="s">
        <v>2268</v>
      </c>
      <c r="K1295" s="822" t="s">
        <v>3389</v>
      </c>
      <c r="L1295" s="825">
        <v>533.42999999999995</v>
      </c>
      <c r="M1295" s="825">
        <v>1066.8599999999999</v>
      </c>
      <c r="N1295" s="822">
        <v>2</v>
      </c>
      <c r="O1295" s="826">
        <v>1.5</v>
      </c>
      <c r="P1295" s="825">
        <v>1066.8599999999999</v>
      </c>
      <c r="Q1295" s="827">
        <v>1</v>
      </c>
      <c r="R1295" s="822">
        <v>2</v>
      </c>
      <c r="S1295" s="827">
        <v>1</v>
      </c>
      <c r="T1295" s="826">
        <v>1.5</v>
      </c>
      <c r="U1295" s="828">
        <v>1</v>
      </c>
    </row>
    <row r="1296" spans="1:21" ht="14.45" customHeight="1" x14ac:dyDescent="0.2">
      <c r="A1296" s="821">
        <v>7</v>
      </c>
      <c r="B1296" s="822" t="s">
        <v>2342</v>
      </c>
      <c r="C1296" s="822" t="s">
        <v>2348</v>
      </c>
      <c r="D1296" s="823" t="s">
        <v>3942</v>
      </c>
      <c r="E1296" s="824" t="s">
        <v>2405</v>
      </c>
      <c r="F1296" s="822" t="s">
        <v>2343</v>
      </c>
      <c r="G1296" s="822" t="s">
        <v>2586</v>
      </c>
      <c r="H1296" s="822" t="s">
        <v>656</v>
      </c>
      <c r="I1296" s="822" t="s">
        <v>2267</v>
      </c>
      <c r="J1296" s="822" t="s">
        <v>2268</v>
      </c>
      <c r="K1296" s="822" t="s">
        <v>1459</v>
      </c>
      <c r="L1296" s="825">
        <v>400.17</v>
      </c>
      <c r="M1296" s="825">
        <v>2401.02</v>
      </c>
      <c r="N1296" s="822">
        <v>6</v>
      </c>
      <c r="O1296" s="826">
        <v>3.5</v>
      </c>
      <c r="P1296" s="825">
        <v>2401.02</v>
      </c>
      <c r="Q1296" s="827">
        <v>1</v>
      </c>
      <c r="R1296" s="822">
        <v>6</v>
      </c>
      <c r="S1296" s="827">
        <v>1</v>
      </c>
      <c r="T1296" s="826">
        <v>3.5</v>
      </c>
      <c r="U1296" s="828">
        <v>1</v>
      </c>
    </row>
    <row r="1297" spans="1:21" ht="14.45" customHeight="1" x14ac:dyDescent="0.2">
      <c r="A1297" s="821">
        <v>7</v>
      </c>
      <c r="B1297" s="822" t="s">
        <v>2342</v>
      </c>
      <c r="C1297" s="822" t="s">
        <v>2348</v>
      </c>
      <c r="D1297" s="823" t="s">
        <v>3942</v>
      </c>
      <c r="E1297" s="824" t="s">
        <v>2405</v>
      </c>
      <c r="F1297" s="822" t="s">
        <v>2343</v>
      </c>
      <c r="G1297" s="822" t="s">
        <v>2586</v>
      </c>
      <c r="H1297" s="822" t="s">
        <v>656</v>
      </c>
      <c r="I1297" s="822" t="s">
        <v>3390</v>
      </c>
      <c r="J1297" s="822" t="s">
        <v>2268</v>
      </c>
      <c r="K1297" s="822" t="s">
        <v>2588</v>
      </c>
      <c r="L1297" s="825">
        <v>80.53</v>
      </c>
      <c r="M1297" s="825">
        <v>402.65</v>
      </c>
      <c r="N1297" s="822">
        <v>5</v>
      </c>
      <c r="O1297" s="826">
        <v>2</v>
      </c>
      <c r="P1297" s="825">
        <v>402.65</v>
      </c>
      <c r="Q1297" s="827">
        <v>1</v>
      </c>
      <c r="R1297" s="822">
        <v>5</v>
      </c>
      <c r="S1297" s="827">
        <v>1</v>
      </c>
      <c r="T1297" s="826">
        <v>2</v>
      </c>
      <c r="U1297" s="828">
        <v>1</v>
      </c>
    </row>
    <row r="1298" spans="1:21" ht="14.45" customHeight="1" x14ac:dyDescent="0.2">
      <c r="A1298" s="821">
        <v>7</v>
      </c>
      <c r="B1298" s="822" t="s">
        <v>2342</v>
      </c>
      <c r="C1298" s="822" t="s">
        <v>2348</v>
      </c>
      <c r="D1298" s="823" t="s">
        <v>3942</v>
      </c>
      <c r="E1298" s="824" t="s">
        <v>2405</v>
      </c>
      <c r="F1298" s="822" t="s">
        <v>2343</v>
      </c>
      <c r="G1298" s="822" t="s">
        <v>2616</v>
      </c>
      <c r="H1298" s="822" t="s">
        <v>656</v>
      </c>
      <c r="I1298" s="822" t="s">
        <v>2249</v>
      </c>
      <c r="J1298" s="822" t="s">
        <v>1496</v>
      </c>
      <c r="K1298" s="822" t="s">
        <v>2250</v>
      </c>
      <c r="L1298" s="825">
        <v>0</v>
      </c>
      <c r="M1298" s="825">
        <v>0</v>
      </c>
      <c r="N1298" s="822">
        <v>2</v>
      </c>
      <c r="O1298" s="826">
        <v>1.5</v>
      </c>
      <c r="P1298" s="825">
        <v>0</v>
      </c>
      <c r="Q1298" s="827"/>
      <c r="R1298" s="822">
        <v>2</v>
      </c>
      <c r="S1298" s="827">
        <v>1</v>
      </c>
      <c r="T1298" s="826">
        <v>1.5</v>
      </c>
      <c r="U1298" s="828">
        <v>1</v>
      </c>
    </row>
    <row r="1299" spans="1:21" ht="14.45" customHeight="1" x14ac:dyDescent="0.2">
      <c r="A1299" s="821">
        <v>7</v>
      </c>
      <c r="B1299" s="822" t="s">
        <v>2342</v>
      </c>
      <c r="C1299" s="822" t="s">
        <v>2348</v>
      </c>
      <c r="D1299" s="823" t="s">
        <v>3942</v>
      </c>
      <c r="E1299" s="824" t="s">
        <v>2405</v>
      </c>
      <c r="F1299" s="822" t="s">
        <v>2343</v>
      </c>
      <c r="G1299" s="822" t="s">
        <v>2616</v>
      </c>
      <c r="H1299" s="822" t="s">
        <v>656</v>
      </c>
      <c r="I1299" s="822" t="s">
        <v>2247</v>
      </c>
      <c r="J1299" s="822" t="s">
        <v>1496</v>
      </c>
      <c r="K1299" s="822" t="s">
        <v>2248</v>
      </c>
      <c r="L1299" s="825">
        <v>0</v>
      </c>
      <c r="M1299" s="825">
        <v>0</v>
      </c>
      <c r="N1299" s="822">
        <v>1</v>
      </c>
      <c r="O1299" s="826">
        <v>1</v>
      </c>
      <c r="P1299" s="825"/>
      <c r="Q1299" s="827"/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7</v>
      </c>
      <c r="B1300" s="822" t="s">
        <v>2342</v>
      </c>
      <c r="C1300" s="822" t="s">
        <v>2348</v>
      </c>
      <c r="D1300" s="823" t="s">
        <v>3942</v>
      </c>
      <c r="E1300" s="824" t="s">
        <v>2405</v>
      </c>
      <c r="F1300" s="822" t="s">
        <v>2343</v>
      </c>
      <c r="G1300" s="822" t="s">
        <v>2589</v>
      </c>
      <c r="H1300" s="822" t="s">
        <v>656</v>
      </c>
      <c r="I1300" s="822" t="s">
        <v>2590</v>
      </c>
      <c r="J1300" s="822" t="s">
        <v>2591</v>
      </c>
      <c r="K1300" s="822" t="s">
        <v>2592</v>
      </c>
      <c r="L1300" s="825">
        <v>50.32</v>
      </c>
      <c r="M1300" s="825">
        <v>352.24</v>
      </c>
      <c r="N1300" s="822">
        <v>7</v>
      </c>
      <c r="O1300" s="826">
        <v>1.5</v>
      </c>
      <c r="P1300" s="825">
        <v>150.96</v>
      </c>
      <c r="Q1300" s="827">
        <v>0.4285714285714286</v>
      </c>
      <c r="R1300" s="822">
        <v>3</v>
      </c>
      <c r="S1300" s="827">
        <v>0.42857142857142855</v>
      </c>
      <c r="T1300" s="826">
        <v>0.5</v>
      </c>
      <c r="U1300" s="828">
        <v>0.33333333333333331</v>
      </c>
    </row>
    <row r="1301" spans="1:21" ht="14.45" customHeight="1" x14ac:dyDescent="0.2">
      <c r="A1301" s="821">
        <v>7</v>
      </c>
      <c r="B1301" s="822" t="s">
        <v>2342</v>
      </c>
      <c r="C1301" s="822" t="s">
        <v>2348</v>
      </c>
      <c r="D1301" s="823" t="s">
        <v>3942</v>
      </c>
      <c r="E1301" s="824" t="s">
        <v>2405</v>
      </c>
      <c r="F1301" s="822" t="s">
        <v>2343</v>
      </c>
      <c r="G1301" s="822" t="s">
        <v>2589</v>
      </c>
      <c r="H1301" s="822" t="s">
        <v>329</v>
      </c>
      <c r="I1301" s="822" t="s">
        <v>2593</v>
      </c>
      <c r="J1301" s="822" t="s">
        <v>2591</v>
      </c>
      <c r="K1301" s="822" t="s">
        <v>2594</v>
      </c>
      <c r="L1301" s="825">
        <v>99.94</v>
      </c>
      <c r="M1301" s="825">
        <v>399.76</v>
      </c>
      <c r="N1301" s="822">
        <v>4</v>
      </c>
      <c r="O1301" s="826">
        <v>2.5</v>
      </c>
      <c r="P1301" s="825">
        <v>99.94</v>
      </c>
      <c r="Q1301" s="827">
        <v>0.25</v>
      </c>
      <c r="R1301" s="822">
        <v>1</v>
      </c>
      <c r="S1301" s="827">
        <v>0.25</v>
      </c>
      <c r="T1301" s="826">
        <v>0.5</v>
      </c>
      <c r="U1301" s="828">
        <v>0.2</v>
      </c>
    </row>
    <row r="1302" spans="1:21" ht="14.45" customHeight="1" x14ac:dyDescent="0.2">
      <c r="A1302" s="821">
        <v>7</v>
      </c>
      <c r="B1302" s="822" t="s">
        <v>2342</v>
      </c>
      <c r="C1302" s="822" t="s">
        <v>2348</v>
      </c>
      <c r="D1302" s="823" t="s">
        <v>3942</v>
      </c>
      <c r="E1302" s="824" t="s">
        <v>2405</v>
      </c>
      <c r="F1302" s="822" t="s">
        <v>2343</v>
      </c>
      <c r="G1302" s="822" t="s">
        <v>2589</v>
      </c>
      <c r="H1302" s="822" t="s">
        <v>329</v>
      </c>
      <c r="I1302" s="822" t="s">
        <v>3391</v>
      </c>
      <c r="J1302" s="822" t="s">
        <v>2591</v>
      </c>
      <c r="K1302" s="822" t="s">
        <v>3392</v>
      </c>
      <c r="L1302" s="825">
        <v>299.83999999999997</v>
      </c>
      <c r="M1302" s="825">
        <v>21288.640000000003</v>
      </c>
      <c r="N1302" s="822">
        <v>71</v>
      </c>
      <c r="O1302" s="826">
        <v>23.5</v>
      </c>
      <c r="P1302" s="825">
        <v>12893.120000000003</v>
      </c>
      <c r="Q1302" s="827">
        <v>0.60563380281690149</v>
      </c>
      <c r="R1302" s="822">
        <v>43</v>
      </c>
      <c r="S1302" s="827">
        <v>0.60563380281690138</v>
      </c>
      <c r="T1302" s="826">
        <v>14.5</v>
      </c>
      <c r="U1302" s="828">
        <v>0.61702127659574468</v>
      </c>
    </row>
    <row r="1303" spans="1:21" ht="14.45" customHeight="1" x14ac:dyDescent="0.2">
      <c r="A1303" s="821">
        <v>7</v>
      </c>
      <c r="B1303" s="822" t="s">
        <v>2342</v>
      </c>
      <c r="C1303" s="822" t="s">
        <v>2348</v>
      </c>
      <c r="D1303" s="823" t="s">
        <v>3942</v>
      </c>
      <c r="E1303" s="824" t="s">
        <v>2405</v>
      </c>
      <c r="F1303" s="822" t="s">
        <v>2343</v>
      </c>
      <c r="G1303" s="822" t="s">
        <v>2589</v>
      </c>
      <c r="H1303" s="822" t="s">
        <v>656</v>
      </c>
      <c r="I1303" s="822" t="s">
        <v>3393</v>
      </c>
      <c r="J1303" s="822" t="s">
        <v>2591</v>
      </c>
      <c r="K1303" s="822" t="s">
        <v>3394</v>
      </c>
      <c r="L1303" s="825">
        <v>150.94</v>
      </c>
      <c r="M1303" s="825">
        <v>452.82</v>
      </c>
      <c r="N1303" s="822">
        <v>3</v>
      </c>
      <c r="O1303" s="826">
        <v>2</v>
      </c>
      <c r="P1303" s="825">
        <v>452.82</v>
      </c>
      <c r="Q1303" s="827">
        <v>1</v>
      </c>
      <c r="R1303" s="822">
        <v>3</v>
      </c>
      <c r="S1303" s="827">
        <v>1</v>
      </c>
      <c r="T1303" s="826">
        <v>2</v>
      </c>
      <c r="U1303" s="828">
        <v>1</v>
      </c>
    </row>
    <row r="1304" spans="1:21" ht="14.45" customHeight="1" x14ac:dyDescent="0.2">
      <c r="A1304" s="821">
        <v>7</v>
      </c>
      <c r="B1304" s="822" t="s">
        <v>2342</v>
      </c>
      <c r="C1304" s="822" t="s">
        <v>2348</v>
      </c>
      <c r="D1304" s="823" t="s">
        <v>3942</v>
      </c>
      <c r="E1304" s="824" t="s">
        <v>2405</v>
      </c>
      <c r="F1304" s="822" t="s">
        <v>2343</v>
      </c>
      <c r="G1304" s="822" t="s">
        <v>2589</v>
      </c>
      <c r="H1304" s="822" t="s">
        <v>329</v>
      </c>
      <c r="I1304" s="822" t="s">
        <v>2824</v>
      </c>
      <c r="J1304" s="822" t="s">
        <v>1485</v>
      </c>
      <c r="K1304" s="822" t="s">
        <v>1487</v>
      </c>
      <c r="L1304" s="825">
        <v>50.32</v>
      </c>
      <c r="M1304" s="825">
        <v>2868.2400000000002</v>
      </c>
      <c r="N1304" s="822">
        <v>57</v>
      </c>
      <c r="O1304" s="826">
        <v>12</v>
      </c>
      <c r="P1304" s="825">
        <v>2012.8000000000002</v>
      </c>
      <c r="Q1304" s="827">
        <v>0.70175438596491224</v>
      </c>
      <c r="R1304" s="822">
        <v>40</v>
      </c>
      <c r="S1304" s="827">
        <v>0.70175438596491224</v>
      </c>
      <c r="T1304" s="826">
        <v>7</v>
      </c>
      <c r="U1304" s="828">
        <v>0.58333333333333337</v>
      </c>
    </row>
    <row r="1305" spans="1:21" ht="14.45" customHeight="1" x14ac:dyDescent="0.2">
      <c r="A1305" s="821">
        <v>7</v>
      </c>
      <c r="B1305" s="822" t="s">
        <v>2342</v>
      </c>
      <c r="C1305" s="822" t="s">
        <v>2348</v>
      </c>
      <c r="D1305" s="823" t="s">
        <v>3942</v>
      </c>
      <c r="E1305" s="824" t="s">
        <v>2405</v>
      </c>
      <c r="F1305" s="822" t="s">
        <v>2343</v>
      </c>
      <c r="G1305" s="822" t="s">
        <v>2589</v>
      </c>
      <c r="H1305" s="822" t="s">
        <v>329</v>
      </c>
      <c r="I1305" s="822" t="s">
        <v>3395</v>
      </c>
      <c r="J1305" s="822" t="s">
        <v>3396</v>
      </c>
      <c r="K1305" s="822" t="s">
        <v>3397</v>
      </c>
      <c r="L1305" s="825">
        <v>99.94</v>
      </c>
      <c r="M1305" s="825">
        <v>499.7</v>
      </c>
      <c r="N1305" s="822">
        <v>5</v>
      </c>
      <c r="O1305" s="826">
        <v>1.5</v>
      </c>
      <c r="P1305" s="825">
        <v>299.82</v>
      </c>
      <c r="Q1305" s="827">
        <v>0.6</v>
      </c>
      <c r="R1305" s="822">
        <v>3</v>
      </c>
      <c r="S1305" s="827">
        <v>0.6</v>
      </c>
      <c r="T1305" s="826">
        <v>1</v>
      </c>
      <c r="U1305" s="828">
        <v>0.66666666666666663</v>
      </c>
    </row>
    <row r="1306" spans="1:21" ht="14.45" customHeight="1" x14ac:dyDescent="0.2">
      <c r="A1306" s="821">
        <v>7</v>
      </c>
      <c r="B1306" s="822" t="s">
        <v>2342</v>
      </c>
      <c r="C1306" s="822" t="s">
        <v>2348</v>
      </c>
      <c r="D1306" s="823" t="s">
        <v>3942</v>
      </c>
      <c r="E1306" s="824" t="s">
        <v>2405</v>
      </c>
      <c r="F1306" s="822" t="s">
        <v>2343</v>
      </c>
      <c r="G1306" s="822" t="s">
        <v>3063</v>
      </c>
      <c r="H1306" s="822" t="s">
        <v>329</v>
      </c>
      <c r="I1306" s="822" t="s">
        <v>3401</v>
      </c>
      <c r="J1306" s="822" t="s">
        <v>3402</v>
      </c>
      <c r="K1306" s="822" t="s">
        <v>3403</v>
      </c>
      <c r="L1306" s="825">
        <v>65.36</v>
      </c>
      <c r="M1306" s="825">
        <v>1568.6399999999996</v>
      </c>
      <c r="N1306" s="822">
        <v>24</v>
      </c>
      <c r="O1306" s="826">
        <v>2.5</v>
      </c>
      <c r="P1306" s="825">
        <v>1503.2799999999997</v>
      </c>
      <c r="Q1306" s="827">
        <v>0.95833333333333337</v>
      </c>
      <c r="R1306" s="822">
        <v>23</v>
      </c>
      <c r="S1306" s="827">
        <v>0.95833333333333337</v>
      </c>
      <c r="T1306" s="826">
        <v>2</v>
      </c>
      <c r="U1306" s="828">
        <v>0.8</v>
      </c>
    </row>
    <row r="1307" spans="1:21" ht="14.45" customHeight="1" x14ac:dyDescent="0.2">
      <c r="A1307" s="821">
        <v>7</v>
      </c>
      <c r="B1307" s="822" t="s">
        <v>2342</v>
      </c>
      <c r="C1307" s="822" t="s">
        <v>2348</v>
      </c>
      <c r="D1307" s="823" t="s">
        <v>3942</v>
      </c>
      <c r="E1307" s="824" t="s">
        <v>2405</v>
      </c>
      <c r="F1307" s="822" t="s">
        <v>2343</v>
      </c>
      <c r="G1307" s="822" t="s">
        <v>2484</v>
      </c>
      <c r="H1307" s="822" t="s">
        <v>329</v>
      </c>
      <c r="I1307" s="822" t="s">
        <v>2825</v>
      </c>
      <c r="J1307" s="822" t="s">
        <v>2486</v>
      </c>
      <c r="K1307" s="822" t="s">
        <v>2826</v>
      </c>
      <c r="L1307" s="825">
        <v>775.17</v>
      </c>
      <c r="M1307" s="825">
        <v>3100.68</v>
      </c>
      <c r="N1307" s="822">
        <v>4</v>
      </c>
      <c r="O1307" s="826">
        <v>1</v>
      </c>
      <c r="P1307" s="825">
        <v>3100.68</v>
      </c>
      <c r="Q1307" s="827">
        <v>1</v>
      </c>
      <c r="R1307" s="822">
        <v>4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7</v>
      </c>
      <c r="B1308" s="822" t="s">
        <v>2342</v>
      </c>
      <c r="C1308" s="822" t="s">
        <v>2348</v>
      </c>
      <c r="D1308" s="823" t="s">
        <v>3942</v>
      </c>
      <c r="E1308" s="824" t="s">
        <v>2405</v>
      </c>
      <c r="F1308" s="822" t="s">
        <v>2343</v>
      </c>
      <c r="G1308" s="822" t="s">
        <v>2484</v>
      </c>
      <c r="H1308" s="822" t="s">
        <v>329</v>
      </c>
      <c r="I1308" s="822" t="s">
        <v>2827</v>
      </c>
      <c r="J1308" s="822" t="s">
        <v>2486</v>
      </c>
      <c r="K1308" s="822" t="s">
        <v>2828</v>
      </c>
      <c r="L1308" s="825">
        <v>1391.97</v>
      </c>
      <c r="M1308" s="825">
        <v>1391.97</v>
      </c>
      <c r="N1308" s="822">
        <v>1</v>
      </c>
      <c r="O1308" s="826">
        <v>1</v>
      </c>
      <c r="P1308" s="825">
        <v>1391.97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7</v>
      </c>
      <c r="B1309" s="822" t="s">
        <v>2342</v>
      </c>
      <c r="C1309" s="822" t="s">
        <v>2348</v>
      </c>
      <c r="D1309" s="823" t="s">
        <v>3942</v>
      </c>
      <c r="E1309" s="824" t="s">
        <v>2405</v>
      </c>
      <c r="F1309" s="822" t="s">
        <v>2343</v>
      </c>
      <c r="G1309" s="822" t="s">
        <v>2927</v>
      </c>
      <c r="H1309" s="822" t="s">
        <v>329</v>
      </c>
      <c r="I1309" s="822" t="s">
        <v>2928</v>
      </c>
      <c r="J1309" s="822" t="s">
        <v>2929</v>
      </c>
      <c r="K1309" s="822" t="s">
        <v>2930</v>
      </c>
      <c r="L1309" s="825">
        <v>266.77</v>
      </c>
      <c r="M1309" s="825">
        <v>266.77</v>
      </c>
      <c r="N1309" s="822">
        <v>1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7</v>
      </c>
      <c r="B1310" s="822" t="s">
        <v>2342</v>
      </c>
      <c r="C1310" s="822" t="s">
        <v>2348</v>
      </c>
      <c r="D1310" s="823" t="s">
        <v>3942</v>
      </c>
      <c r="E1310" s="824" t="s">
        <v>2405</v>
      </c>
      <c r="F1310" s="822" t="s">
        <v>2343</v>
      </c>
      <c r="G1310" s="822" t="s">
        <v>2681</v>
      </c>
      <c r="H1310" s="822" t="s">
        <v>329</v>
      </c>
      <c r="I1310" s="822" t="s">
        <v>2682</v>
      </c>
      <c r="J1310" s="822" t="s">
        <v>1182</v>
      </c>
      <c r="K1310" s="822" t="s">
        <v>1183</v>
      </c>
      <c r="L1310" s="825">
        <v>121.92</v>
      </c>
      <c r="M1310" s="825">
        <v>609.6</v>
      </c>
      <c r="N1310" s="822">
        <v>5</v>
      </c>
      <c r="O1310" s="826">
        <v>3</v>
      </c>
      <c r="P1310" s="825">
        <v>609.6</v>
      </c>
      <c r="Q1310" s="827">
        <v>1</v>
      </c>
      <c r="R1310" s="822">
        <v>5</v>
      </c>
      <c r="S1310" s="827">
        <v>1</v>
      </c>
      <c r="T1310" s="826">
        <v>3</v>
      </c>
      <c r="U1310" s="828">
        <v>1</v>
      </c>
    </row>
    <row r="1311" spans="1:21" ht="14.45" customHeight="1" x14ac:dyDescent="0.2">
      <c r="A1311" s="821">
        <v>7</v>
      </c>
      <c r="B1311" s="822" t="s">
        <v>2342</v>
      </c>
      <c r="C1311" s="822" t="s">
        <v>2348</v>
      </c>
      <c r="D1311" s="823" t="s">
        <v>3942</v>
      </c>
      <c r="E1311" s="824" t="s">
        <v>2405</v>
      </c>
      <c r="F1311" s="822" t="s">
        <v>2343</v>
      </c>
      <c r="G1311" s="822" t="s">
        <v>2681</v>
      </c>
      <c r="H1311" s="822" t="s">
        <v>329</v>
      </c>
      <c r="I1311" s="822" t="s">
        <v>3408</v>
      </c>
      <c r="J1311" s="822" t="s">
        <v>1182</v>
      </c>
      <c r="K1311" s="822" t="s">
        <v>1183</v>
      </c>
      <c r="L1311" s="825">
        <v>121.92</v>
      </c>
      <c r="M1311" s="825">
        <v>243.84</v>
      </c>
      <c r="N1311" s="822">
        <v>2</v>
      </c>
      <c r="O1311" s="826">
        <v>1</v>
      </c>
      <c r="P1311" s="825">
        <v>243.84</v>
      </c>
      <c r="Q1311" s="827">
        <v>1</v>
      </c>
      <c r="R1311" s="822">
        <v>2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7</v>
      </c>
      <c r="B1312" s="822" t="s">
        <v>2342</v>
      </c>
      <c r="C1312" s="822" t="s">
        <v>2348</v>
      </c>
      <c r="D1312" s="823" t="s">
        <v>3942</v>
      </c>
      <c r="E1312" s="824" t="s">
        <v>2405</v>
      </c>
      <c r="F1312" s="822" t="s">
        <v>2343</v>
      </c>
      <c r="G1312" s="822" t="s">
        <v>3409</v>
      </c>
      <c r="H1312" s="822" t="s">
        <v>329</v>
      </c>
      <c r="I1312" s="822" t="s">
        <v>3410</v>
      </c>
      <c r="J1312" s="822" t="s">
        <v>1210</v>
      </c>
      <c r="K1312" s="822" t="s">
        <v>3411</v>
      </c>
      <c r="L1312" s="825">
        <v>1933.92</v>
      </c>
      <c r="M1312" s="825">
        <v>7735.68</v>
      </c>
      <c r="N1312" s="822">
        <v>4</v>
      </c>
      <c r="O1312" s="826">
        <v>2.5</v>
      </c>
      <c r="P1312" s="825">
        <v>5801.76</v>
      </c>
      <c r="Q1312" s="827">
        <v>0.75</v>
      </c>
      <c r="R1312" s="822">
        <v>3</v>
      </c>
      <c r="S1312" s="827">
        <v>0.75</v>
      </c>
      <c r="T1312" s="826">
        <v>2</v>
      </c>
      <c r="U1312" s="828">
        <v>0.8</v>
      </c>
    </row>
    <row r="1313" spans="1:21" ht="14.45" customHeight="1" x14ac:dyDescent="0.2">
      <c r="A1313" s="821">
        <v>7</v>
      </c>
      <c r="B1313" s="822" t="s">
        <v>2342</v>
      </c>
      <c r="C1313" s="822" t="s">
        <v>2348</v>
      </c>
      <c r="D1313" s="823" t="s">
        <v>3942</v>
      </c>
      <c r="E1313" s="824" t="s">
        <v>2405</v>
      </c>
      <c r="F1313" s="822" t="s">
        <v>2344</v>
      </c>
      <c r="G1313" s="822" t="s">
        <v>2706</v>
      </c>
      <c r="H1313" s="822" t="s">
        <v>329</v>
      </c>
      <c r="I1313" s="822" t="s">
        <v>2573</v>
      </c>
      <c r="J1313" s="822" t="s">
        <v>2708</v>
      </c>
      <c r="K1313" s="822"/>
      <c r="L1313" s="825">
        <v>127.91</v>
      </c>
      <c r="M1313" s="825">
        <v>127.91</v>
      </c>
      <c r="N1313" s="822">
        <v>1</v>
      </c>
      <c r="O1313" s="826">
        <v>0.5</v>
      </c>
      <c r="P1313" s="825">
        <v>127.91</v>
      </c>
      <c r="Q1313" s="827">
        <v>1</v>
      </c>
      <c r="R1313" s="822">
        <v>1</v>
      </c>
      <c r="S1313" s="827">
        <v>1</v>
      </c>
      <c r="T1313" s="826">
        <v>0.5</v>
      </c>
      <c r="U1313" s="828">
        <v>1</v>
      </c>
    </row>
    <row r="1314" spans="1:21" ht="14.45" customHeight="1" x14ac:dyDescent="0.2">
      <c r="A1314" s="821">
        <v>7</v>
      </c>
      <c r="B1314" s="822" t="s">
        <v>2342</v>
      </c>
      <c r="C1314" s="822" t="s">
        <v>2348</v>
      </c>
      <c r="D1314" s="823" t="s">
        <v>3942</v>
      </c>
      <c r="E1314" s="824" t="s">
        <v>2405</v>
      </c>
      <c r="F1314" s="822" t="s">
        <v>2344</v>
      </c>
      <c r="G1314" s="822" t="s">
        <v>2706</v>
      </c>
      <c r="H1314" s="822" t="s">
        <v>329</v>
      </c>
      <c r="I1314" s="822" t="s">
        <v>2707</v>
      </c>
      <c r="J1314" s="822" t="s">
        <v>2708</v>
      </c>
      <c r="K1314" s="822"/>
      <c r="L1314" s="825">
        <v>0</v>
      </c>
      <c r="M1314" s="825">
        <v>0</v>
      </c>
      <c r="N1314" s="822">
        <v>1</v>
      </c>
      <c r="O1314" s="826">
        <v>1</v>
      </c>
      <c r="P1314" s="825">
        <v>0</v>
      </c>
      <c r="Q1314" s="827"/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7</v>
      </c>
      <c r="B1315" s="822" t="s">
        <v>2342</v>
      </c>
      <c r="C1315" s="822" t="s">
        <v>2348</v>
      </c>
      <c r="D1315" s="823" t="s">
        <v>3942</v>
      </c>
      <c r="E1315" s="824" t="s">
        <v>2429</v>
      </c>
      <c r="F1315" s="822" t="s">
        <v>2343</v>
      </c>
      <c r="G1315" s="822" t="s">
        <v>3359</v>
      </c>
      <c r="H1315" s="822" t="s">
        <v>329</v>
      </c>
      <c r="I1315" s="822" t="s">
        <v>3628</v>
      </c>
      <c r="J1315" s="822" t="s">
        <v>3629</v>
      </c>
      <c r="K1315" s="822" t="s">
        <v>3630</v>
      </c>
      <c r="L1315" s="825">
        <v>60.39</v>
      </c>
      <c r="M1315" s="825">
        <v>120.78</v>
      </c>
      <c r="N1315" s="822">
        <v>2</v>
      </c>
      <c r="O1315" s="826">
        <v>1</v>
      </c>
      <c r="P1315" s="825">
        <v>120.78</v>
      </c>
      <c r="Q1315" s="827">
        <v>1</v>
      </c>
      <c r="R1315" s="822">
        <v>2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7</v>
      </c>
      <c r="B1316" s="822" t="s">
        <v>2342</v>
      </c>
      <c r="C1316" s="822" t="s">
        <v>2348</v>
      </c>
      <c r="D1316" s="823" t="s">
        <v>3942</v>
      </c>
      <c r="E1316" s="824" t="s">
        <v>2374</v>
      </c>
      <c r="F1316" s="822" t="s">
        <v>2343</v>
      </c>
      <c r="G1316" s="822" t="s">
        <v>3822</v>
      </c>
      <c r="H1316" s="822" t="s">
        <v>329</v>
      </c>
      <c r="I1316" s="822" t="s">
        <v>3823</v>
      </c>
      <c r="J1316" s="822" t="s">
        <v>3824</v>
      </c>
      <c r="K1316" s="822" t="s">
        <v>3825</v>
      </c>
      <c r="L1316" s="825">
        <v>783.88</v>
      </c>
      <c r="M1316" s="825">
        <v>783.88</v>
      </c>
      <c r="N1316" s="822">
        <v>1</v>
      </c>
      <c r="O1316" s="826"/>
      <c r="P1316" s="825"/>
      <c r="Q1316" s="827">
        <v>0</v>
      </c>
      <c r="R1316" s="822"/>
      <c r="S1316" s="827">
        <v>0</v>
      </c>
      <c r="T1316" s="826"/>
      <c r="U1316" s="828"/>
    </row>
    <row r="1317" spans="1:21" ht="14.45" customHeight="1" x14ac:dyDescent="0.2">
      <c r="A1317" s="821">
        <v>7</v>
      </c>
      <c r="B1317" s="822" t="s">
        <v>2342</v>
      </c>
      <c r="C1317" s="822" t="s">
        <v>2348</v>
      </c>
      <c r="D1317" s="823" t="s">
        <v>3942</v>
      </c>
      <c r="E1317" s="824" t="s">
        <v>2421</v>
      </c>
      <c r="F1317" s="822" t="s">
        <v>2343</v>
      </c>
      <c r="G1317" s="822" t="s">
        <v>2623</v>
      </c>
      <c r="H1317" s="822" t="s">
        <v>656</v>
      </c>
      <c r="I1317" s="822" t="s">
        <v>2906</v>
      </c>
      <c r="J1317" s="822" t="s">
        <v>2907</v>
      </c>
      <c r="K1317" s="822" t="s">
        <v>2626</v>
      </c>
      <c r="L1317" s="825">
        <v>56.06</v>
      </c>
      <c r="M1317" s="825">
        <v>56.06</v>
      </c>
      <c r="N1317" s="822">
        <v>1</v>
      </c>
      <c r="O1317" s="826">
        <v>1</v>
      </c>
      <c r="P1317" s="825">
        <v>56.06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7</v>
      </c>
      <c r="B1318" s="822" t="s">
        <v>2342</v>
      </c>
      <c r="C1318" s="822" t="s">
        <v>2348</v>
      </c>
      <c r="D1318" s="823" t="s">
        <v>3942</v>
      </c>
      <c r="E1318" s="824" t="s">
        <v>2421</v>
      </c>
      <c r="F1318" s="822" t="s">
        <v>2343</v>
      </c>
      <c r="G1318" s="822" t="s">
        <v>2775</v>
      </c>
      <c r="H1318" s="822" t="s">
        <v>329</v>
      </c>
      <c r="I1318" s="822" t="s">
        <v>2776</v>
      </c>
      <c r="J1318" s="822" t="s">
        <v>2777</v>
      </c>
      <c r="K1318" s="822" t="s">
        <v>2778</v>
      </c>
      <c r="L1318" s="825">
        <v>49.04</v>
      </c>
      <c r="M1318" s="825">
        <v>49.04</v>
      </c>
      <c r="N1318" s="822">
        <v>1</v>
      </c>
      <c r="O1318" s="826">
        <v>1</v>
      </c>
      <c r="P1318" s="825">
        <v>49.04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7</v>
      </c>
      <c r="B1319" s="822" t="s">
        <v>2342</v>
      </c>
      <c r="C1319" s="822" t="s">
        <v>2348</v>
      </c>
      <c r="D1319" s="823" t="s">
        <v>3942</v>
      </c>
      <c r="E1319" s="824" t="s">
        <v>2421</v>
      </c>
      <c r="F1319" s="822" t="s">
        <v>2343</v>
      </c>
      <c r="G1319" s="822" t="s">
        <v>2681</v>
      </c>
      <c r="H1319" s="822" t="s">
        <v>329</v>
      </c>
      <c r="I1319" s="822" t="s">
        <v>2682</v>
      </c>
      <c r="J1319" s="822" t="s">
        <v>1182</v>
      </c>
      <c r="K1319" s="822" t="s">
        <v>1183</v>
      </c>
      <c r="L1319" s="825">
        <v>121.92</v>
      </c>
      <c r="M1319" s="825">
        <v>243.84</v>
      </c>
      <c r="N1319" s="822">
        <v>2</v>
      </c>
      <c r="O1319" s="826">
        <v>1</v>
      </c>
      <c r="P1319" s="825">
        <v>243.84</v>
      </c>
      <c r="Q1319" s="827">
        <v>1</v>
      </c>
      <c r="R1319" s="822">
        <v>2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7</v>
      </c>
      <c r="B1320" s="822" t="s">
        <v>2342</v>
      </c>
      <c r="C1320" s="822" t="s">
        <v>2348</v>
      </c>
      <c r="D1320" s="823" t="s">
        <v>3942</v>
      </c>
      <c r="E1320" s="824" t="s">
        <v>2398</v>
      </c>
      <c r="F1320" s="822" t="s">
        <v>2343</v>
      </c>
      <c r="G1320" s="822" t="s">
        <v>2931</v>
      </c>
      <c r="H1320" s="822" t="s">
        <v>329</v>
      </c>
      <c r="I1320" s="822" t="s">
        <v>2935</v>
      </c>
      <c r="J1320" s="822" t="s">
        <v>2933</v>
      </c>
      <c r="K1320" s="822" t="s">
        <v>1324</v>
      </c>
      <c r="L1320" s="825">
        <v>70.48</v>
      </c>
      <c r="M1320" s="825">
        <v>3030.6400000000003</v>
      </c>
      <c r="N1320" s="822">
        <v>43</v>
      </c>
      <c r="O1320" s="826">
        <v>12</v>
      </c>
      <c r="P1320" s="825">
        <v>422.88</v>
      </c>
      <c r="Q1320" s="827">
        <v>0.1395348837209302</v>
      </c>
      <c r="R1320" s="822">
        <v>6</v>
      </c>
      <c r="S1320" s="827">
        <v>0.13953488372093023</v>
      </c>
      <c r="T1320" s="826">
        <v>3</v>
      </c>
      <c r="U1320" s="828">
        <v>0.25</v>
      </c>
    </row>
    <row r="1321" spans="1:21" ht="14.45" customHeight="1" x14ac:dyDescent="0.2">
      <c r="A1321" s="821">
        <v>7</v>
      </c>
      <c r="B1321" s="822" t="s">
        <v>2342</v>
      </c>
      <c r="C1321" s="822" t="s">
        <v>2348</v>
      </c>
      <c r="D1321" s="823" t="s">
        <v>3942</v>
      </c>
      <c r="E1321" s="824" t="s">
        <v>2398</v>
      </c>
      <c r="F1321" s="822" t="s">
        <v>2343</v>
      </c>
      <c r="G1321" s="822" t="s">
        <v>2931</v>
      </c>
      <c r="H1321" s="822" t="s">
        <v>329</v>
      </c>
      <c r="I1321" s="822" t="s">
        <v>3427</v>
      </c>
      <c r="J1321" s="822" t="s">
        <v>2933</v>
      </c>
      <c r="K1321" s="822" t="s">
        <v>3428</v>
      </c>
      <c r="L1321" s="825">
        <v>0</v>
      </c>
      <c r="M1321" s="825">
        <v>0</v>
      </c>
      <c r="N1321" s="822">
        <v>1</v>
      </c>
      <c r="O1321" s="826">
        <v>1</v>
      </c>
      <c r="P1321" s="825"/>
      <c r="Q1321" s="827"/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7</v>
      </c>
      <c r="B1322" s="822" t="s">
        <v>2342</v>
      </c>
      <c r="C1322" s="822" t="s">
        <v>2348</v>
      </c>
      <c r="D1322" s="823" t="s">
        <v>3942</v>
      </c>
      <c r="E1322" s="824" t="s">
        <v>2398</v>
      </c>
      <c r="F1322" s="822" t="s">
        <v>2343</v>
      </c>
      <c r="G1322" s="822" t="s">
        <v>2931</v>
      </c>
      <c r="H1322" s="822" t="s">
        <v>329</v>
      </c>
      <c r="I1322" s="822" t="s">
        <v>3259</v>
      </c>
      <c r="J1322" s="822" t="s">
        <v>2933</v>
      </c>
      <c r="K1322" s="822" t="s">
        <v>1324</v>
      </c>
      <c r="L1322" s="825">
        <v>70.48</v>
      </c>
      <c r="M1322" s="825">
        <v>845.7600000000001</v>
      </c>
      <c r="N1322" s="822">
        <v>12</v>
      </c>
      <c r="O1322" s="826">
        <v>4.5</v>
      </c>
      <c r="P1322" s="825">
        <v>70.48</v>
      </c>
      <c r="Q1322" s="827">
        <v>8.3333333333333329E-2</v>
      </c>
      <c r="R1322" s="822">
        <v>1</v>
      </c>
      <c r="S1322" s="827">
        <v>8.3333333333333329E-2</v>
      </c>
      <c r="T1322" s="826">
        <v>0.5</v>
      </c>
      <c r="U1322" s="828">
        <v>0.1111111111111111</v>
      </c>
    </row>
    <row r="1323" spans="1:21" ht="14.45" customHeight="1" x14ac:dyDescent="0.2">
      <c r="A1323" s="821">
        <v>7</v>
      </c>
      <c r="B1323" s="822" t="s">
        <v>2342</v>
      </c>
      <c r="C1323" s="822" t="s">
        <v>2348</v>
      </c>
      <c r="D1323" s="823" t="s">
        <v>3942</v>
      </c>
      <c r="E1323" s="824" t="s">
        <v>2398</v>
      </c>
      <c r="F1323" s="822" t="s">
        <v>2343</v>
      </c>
      <c r="G1323" s="822" t="s">
        <v>2756</v>
      </c>
      <c r="H1323" s="822" t="s">
        <v>329</v>
      </c>
      <c r="I1323" s="822" t="s">
        <v>3543</v>
      </c>
      <c r="J1323" s="822" t="s">
        <v>3544</v>
      </c>
      <c r="K1323" s="822" t="s">
        <v>2239</v>
      </c>
      <c r="L1323" s="825">
        <v>11.71</v>
      </c>
      <c r="M1323" s="825">
        <v>11.71</v>
      </c>
      <c r="N1323" s="822">
        <v>1</v>
      </c>
      <c r="O1323" s="826">
        <v>1</v>
      </c>
      <c r="P1323" s="825">
        <v>11.71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7</v>
      </c>
      <c r="B1324" s="822" t="s">
        <v>2342</v>
      </c>
      <c r="C1324" s="822" t="s">
        <v>2348</v>
      </c>
      <c r="D1324" s="823" t="s">
        <v>3942</v>
      </c>
      <c r="E1324" s="824" t="s">
        <v>2398</v>
      </c>
      <c r="F1324" s="822" t="s">
        <v>2343</v>
      </c>
      <c r="G1324" s="822" t="s">
        <v>2756</v>
      </c>
      <c r="H1324" s="822" t="s">
        <v>656</v>
      </c>
      <c r="I1324" s="822" t="s">
        <v>2238</v>
      </c>
      <c r="J1324" s="822" t="s">
        <v>2236</v>
      </c>
      <c r="K1324" s="822" t="s">
        <v>2239</v>
      </c>
      <c r="L1324" s="825">
        <v>11.71</v>
      </c>
      <c r="M1324" s="825">
        <v>23.42</v>
      </c>
      <c r="N1324" s="822">
        <v>2</v>
      </c>
      <c r="O1324" s="826">
        <v>2</v>
      </c>
      <c r="P1324" s="825">
        <v>11.71</v>
      </c>
      <c r="Q1324" s="827">
        <v>0.5</v>
      </c>
      <c r="R1324" s="822">
        <v>1</v>
      </c>
      <c r="S1324" s="827">
        <v>0.5</v>
      </c>
      <c r="T1324" s="826">
        <v>1</v>
      </c>
      <c r="U1324" s="828">
        <v>0.5</v>
      </c>
    </row>
    <row r="1325" spans="1:21" ht="14.45" customHeight="1" x14ac:dyDescent="0.2">
      <c r="A1325" s="821">
        <v>7</v>
      </c>
      <c r="B1325" s="822" t="s">
        <v>2342</v>
      </c>
      <c r="C1325" s="822" t="s">
        <v>2348</v>
      </c>
      <c r="D1325" s="823" t="s">
        <v>3942</v>
      </c>
      <c r="E1325" s="824" t="s">
        <v>2398</v>
      </c>
      <c r="F1325" s="822" t="s">
        <v>2343</v>
      </c>
      <c r="G1325" s="822" t="s">
        <v>3260</v>
      </c>
      <c r="H1325" s="822" t="s">
        <v>329</v>
      </c>
      <c r="I1325" s="822" t="s">
        <v>3261</v>
      </c>
      <c r="J1325" s="822" t="s">
        <v>3262</v>
      </c>
      <c r="K1325" s="822" t="s">
        <v>3263</v>
      </c>
      <c r="L1325" s="825">
        <v>55.77</v>
      </c>
      <c r="M1325" s="825">
        <v>836.55000000000007</v>
      </c>
      <c r="N1325" s="822">
        <v>15</v>
      </c>
      <c r="O1325" s="826">
        <v>4.5</v>
      </c>
      <c r="P1325" s="825">
        <v>334.62</v>
      </c>
      <c r="Q1325" s="827">
        <v>0.39999999999999997</v>
      </c>
      <c r="R1325" s="822">
        <v>6</v>
      </c>
      <c r="S1325" s="827">
        <v>0.4</v>
      </c>
      <c r="T1325" s="826">
        <v>2.5</v>
      </c>
      <c r="U1325" s="828">
        <v>0.55555555555555558</v>
      </c>
    </row>
    <row r="1326" spans="1:21" ht="14.45" customHeight="1" x14ac:dyDescent="0.2">
      <c r="A1326" s="821">
        <v>7</v>
      </c>
      <c r="B1326" s="822" t="s">
        <v>2342</v>
      </c>
      <c r="C1326" s="822" t="s">
        <v>2348</v>
      </c>
      <c r="D1326" s="823" t="s">
        <v>3942</v>
      </c>
      <c r="E1326" s="824" t="s">
        <v>2398</v>
      </c>
      <c r="F1326" s="822" t="s">
        <v>2343</v>
      </c>
      <c r="G1326" s="822" t="s">
        <v>3260</v>
      </c>
      <c r="H1326" s="822" t="s">
        <v>329</v>
      </c>
      <c r="I1326" s="822" t="s">
        <v>3264</v>
      </c>
      <c r="J1326" s="822" t="s">
        <v>3265</v>
      </c>
      <c r="K1326" s="822" t="s">
        <v>3263</v>
      </c>
      <c r="L1326" s="825">
        <v>55.77</v>
      </c>
      <c r="M1326" s="825">
        <v>111.54</v>
      </c>
      <c r="N1326" s="822">
        <v>2</v>
      </c>
      <c r="O1326" s="826">
        <v>0.5</v>
      </c>
      <c r="P1326" s="825">
        <v>111.54</v>
      </c>
      <c r="Q1326" s="827">
        <v>1</v>
      </c>
      <c r="R1326" s="822">
        <v>2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7</v>
      </c>
      <c r="B1327" s="822" t="s">
        <v>2342</v>
      </c>
      <c r="C1327" s="822" t="s">
        <v>2348</v>
      </c>
      <c r="D1327" s="823" t="s">
        <v>3942</v>
      </c>
      <c r="E1327" s="824" t="s">
        <v>2398</v>
      </c>
      <c r="F1327" s="822" t="s">
        <v>2343</v>
      </c>
      <c r="G1327" s="822" t="s">
        <v>2807</v>
      </c>
      <c r="H1327" s="822" t="s">
        <v>329</v>
      </c>
      <c r="I1327" s="822" t="s">
        <v>2808</v>
      </c>
      <c r="J1327" s="822" t="s">
        <v>2809</v>
      </c>
      <c r="K1327" s="822" t="s">
        <v>2810</v>
      </c>
      <c r="L1327" s="825">
        <v>55.95</v>
      </c>
      <c r="M1327" s="825">
        <v>335.70000000000005</v>
      </c>
      <c r="N1327" s="822">
        <v>6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7</v>
      </c>
      <c r="B1328" s="822" t="s">
        <v>2342</v>
      </c>
      <c r="C1328" s="822" t="s">
        <v>2348</v>
      </c>
      <c r="D1328" s="823" t="s">
        <v>3942</v>
      </c>
      <c r="E1328" s="824" t="s">
        <v>2398</v>
      </c>
      <c r="F1328" s="822" t="s">
        <v>2343</v>
      </c>
      <c r="G1328" s="822" t="s">
        <v>2438</v>
      </c>
      <c r="H1328" s="822" t="s">
        <v>656</v>
      </c>
      <c r="I1328" s="822" t="s">
        <v>2439</v>
      </c>
      <c r="J1328" s="822" t="s">
        <v>2440</v>
      </c>
      <c r="K1328" s="822" t="s">
        <v>2441</v>
      </c>
      <c r="L1328" s="825">
        <v>505.86</v>
      </c>
      <c r="M1328" s="825">
        <v>7082.04</v>
      </c>
      <c r="N1328" s="822">
        <v>14</v>
      </c>
      <c r="O1328" s="826">
        <v>1</v>
      </c>
      <c r="P1328" s="825">
        <v>7082.04</v>
      </c>
      <c r="Q1328" s="827">
        <v>1</v>
      </c>
      <c r="R1328" s="822">
        <v>14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7</v>
      </c>
      <c r="B1329" s="822" t="s">
        <v>2342</v>
      </c>
      <c r="C1329" s="822" t="s">
        <v>2348</v>
      </c>
      <c r="D1329" s="823" t="s">
        <v>3942</v>
      </c>
      <c r="E1329" s="824" t="s">
        <v>2398</v>
      </c>
      <c r="F1329" s="822" t="s">
        <v>2343</v>
      </c>
      <c r="G1329" s="822" t="s">
        <v>2438</v>
      </c>
      <c r="H1329" s="822" t="s">
        <v>656</v>
      </c>
      <c r="I1329" s="822" t="s">
        <v>2811</v>
      </c>
      <c r="J1329" s="822" t="s">
        <v>2440</v>
      </c>
      <c r="K1329" s="822" t="s">
        <v>2812</v>
      </c>
      <c r="L1329" s="825">
        <v>758.79</v>
      </c>
      <c r="M1329" s="825">
        <v>4552.74</v>
      </c>
      <c r="N1329" s="822">
        <v>6</v>
      </c>
      <c r="O1329" s="826"/>
      <c r="P1329" s="825">
        <v>4552.74</v>
      </c>
      <c r="Q1329" s="827">
        <v>1</v>
      </c>
      <c r="R1329" s="822">
        <v>6</v>
      </c>
      <c r="S1329" s="827">
        <v>1</v>
      </c>
      <c r="T1329" s="826"/>
      <c r="U1329" s="828"/>
    </row>
    <row r="1330" spans="1:21" ht="14.45" customHeight="1" x14ac:dyDescent="0.2">
      <c r="A1330" s="821">
        <v>7</v>
      </c>
      <c r="B1330" s="822" t="s">
        <v>2342</v>
      </c>
      <c r="C1330" s="822" t="s">
        <v>2348</v>
      </c>
      <c r="D1330" s="823" t="s">
        <v>3942</v>
      </c>
      <c r="E1330" s="824" t="s">
        <v>2398</v>
      </c>
      <c r="F1330" s="822" t="s">
        <v>2343</v>
      </c>
      <c r="G1330" s="822" t="s">
        <v>2438</v>
      </c>
      <c r="H1330" s="822" t="s">
        <v>656</v>
      </c>
      <c r="I1330" s="822" t="s">
        <v>2683</v>
      </c>
      <c r="J1330" s="822" t="s">
        <v>2440</v>
      </c>
      <c r="K1330" s="822" t="s">
        <v>2684</v>
      </c>
      <c r="L1330" s="825">
        <v>1011.73</v>
      </c>
      <c r="M1330" s="825">
        <v>8093.84</v>
      </c>
      <c r="N1330" s="822">
        <v>8</v>
      </c>
      <c r="O1330" s="826">
        <v>1</v>
      </c>
      <c r="P1330" s="825">
        <v>6070.38</v>
      </c>
      <c r="Q1330" s="827">
        <v>0.75</v>
      </c>
      <c r="R1330" s="822">
        <v>6</v>
      </c>
      <c r="S1330" s="827">
        <v>0.75</v>
      </c>
      <c r="T1330" s="826"/>
      <c r="U1330" s="828">
        <v>0</v>
      </c>
    </row>
    <row r="1331" spans="1:21" ht="14.45" customHeight="1" x14ac:dyDescent="0.2">
      <c r="A1331" s="821">
        <v>7</v>
      </c>
      <c r="B1331" s="822" t="s">
        <v>2342</v>
      </c>
      <c r="C1331" s="822" t="s">
        <v>2348</v>
      </c>
      <c r="D1331" s="823" t="s">
        <v>3942</v>
      </c>
      <c r="E1331" s="824" t="s">
        <v>2398</v>
      </c>
      <c r="F1331" s="822" t="s">
        <v>2343</v>
      </c>
      <c r="G1331" s="822" t="s">
        <v>2438</v>
      </c>
      <c r="H1331" s="822" t="s">
        <v>329</v>
      </c>
      <c r="I1331" s="822" t="s">
        <v>3510</v>
      </c>
      <c r="J1331" s="822" t="s">
        <v>3072</v>
      </c>
      <c r="K1331" s="822" t="s">
        <v>2684</v>
      </c>
      <c r="L1331" s="825">
        <v>1011.73</v>
      </c>
      <c r="M1331" s="825">
        <v>6070.38</v>
      </c>
      <c r="N1331" s="822">
        <v>6</v>
      </c>
      <c r="O1331" s="826"/>
      <c r="P1331" s="825"/>
      <c r="Q1331" s="827">
        <v>0</v>
      </c>
      <c r="R1331" s="822"/>
      <c r="S1331" s="827">
        <v>0</v>
      </c>
      <c r="T1331" s="826"/>
      <c r="U1331" s="828"/>
    </row>
    <row r="1332" spans="1:21" ht="14.45" customHeight="1" x14ac:dyDescent="0.2">
      <c r="A1332" s="821">
        <v>7</v>
      </c>
      <c r="B1332" s="822" t="s">
        <v>2342</v>
      </c>
      <c r="C1332" s="822" t="s">
        <v>2348</v>
      </c>
      <c r="D1332" s="823" t="s">
        <v>3942</v>
      </c>
      <c r="E1332" s="824" t="s">
        <v>2398</v>
      </c>
      <c r="F1332" s="822" t="s">
        <v>2343</v>
      </c>
      <c r="G1332" s="822" t="s">
        <v>2715</v>
      </c>
      <c r="H1332" s="822" t="s">
        <v>329</v>
      </c>
      <c r="I1332" s="822" t="s">
        <v>2985</v>
      </c>
      <c r="J1332" s="822" t="s">
        <v>1503</v>
      </c>
      <c r="K1332" s="822" t="s">
        <v>2250</v>
      </c>
      <c r="L1332" s="825">
        <v>97.96</v>
      </c>
      <c r="M1332" s="825">
        <v>97.96</v>
      </c>
      <c r="N1332" s="822">
        <v>1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7</v>
      </c>
      <c r="B1333" s="822" t="s">
        <v>2342</v>
      </c>
      <c r="C1333" s="822" t="s">
        <v>2348</v>
      </c>
      <c r="D1333" s="823" t="s">
        <v>3942</v>
      </c>
      <c r="E1333" s="824" t="s">
        <v>2398</v>
      </c>
      <c r="F1333" s="822" t="s">
        <v>2343</v>
      </c>
      <c r="G1333" s="822" t="s">
        <v>2595</v>
      </c>
      <c r="H1333" s="822" t="s">
        <v>656</v>
      </c>
      <c r="I1333" s="822" t="s">
        <v>3826</v>
      </c>
      <c r="J1333" s="822" t="s">
        <v>860</v>
      </c>
      <c r="K1333" s="822" t="s">
        <v>861</v>
      </c>
      <c r="L1333" s="825">
        <v>132</v>
      </c>
      <c r="M1333" s="825">
        <v>396</v>
      </c>
      <c r="N1333" s="822">
        <v>3</v>
      </c>
      <c r="O1333" s="826">
        <v>0.5</v>
      </c>
      <c r="P1333" s="825">
        <v>396</v>
      </c>
      <c r="Q1333" s="827">
        <v>1</v>
      </c>
      <c r="R1333" s="822">
        <v>3</v>
      </c>
      <c r="S1333" s="827">
        <v>1</v>
      </c>
      <c r="T1333" s="826">
        <v>0.5</v>
      </c>
      <c r="U1333" s="828">
        <v>1</v>
      </c>
    </row>
    <row r="1334" spans="1:21" ht="14.45" customHeight="1" x14ac:dyDescent="0.2">
      <c r="A1334" s="821">
        <v>7</v>
      </c>
      <c r="B1334" s="822" t="s">
        <v>2342</v>
      </c>
      <c r="C1334" s="822" t="s">
        <v>2348</v>
      </c>
      <c r="D1334" s="823" t="s">
        <v>3942</v>
      </c>
      <c r="E1334" s="824" t="s">
        <v>2398</v>
      </c>
      <c r="F1334" s="822" t="s">
        <v>2343</v>
      </c>
      <c r="G1334" s="822" t="s">
        <v>2595</v>
      </c>
      <c r="H1334" s="822" t="s">
        <v>329</v>
      </c>
      <c r="I1334" s="822" t="s">
        <v>3273</v>
      </c>
      <c r="J1334" s="822" t="s">
        <v>857</v>
      </c>
      <c r="K1334" s="822" t="s">
        <v>803</v>
      </c>
      <c r="L1334" s="825">
        <v>65.989999999999995</v>
      </c>
      <c r="M1334" s="825">
        <v>197.96999999999997</v>
      </c>
      <c r="N1334" s="822">
        <v>3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7</v>
      </c>
      <c r="B1335" s="822" t="s">
        <v>2342</v>
      </c>
      <c r="C1335" s="822" t="s">
        <v>2348</v>
      </c>
      <c r="D1335" s="823" t="s">
        <v>3942</v>
      </c>
      <c r="E1335" s="824" t="s">
        <v>2398</v>
      </c>
      <c r="F1335" s="822" t="s">
        <v>2343</v>
      </c>
      <c r="G1335" s="822" t="s">
        <v>2595</v>
      </c>
      <c r="H1335" s="822" t="s">
        <v>329</v>
      </c>
      <c r="I1335" s="822" t="s">
        <v>3436</v>
      </c>
      <c r="J1335" s="822" t="s">
        <v>857</v>
      </c>
      <c r="K1335" s="822" t="s">
        <v>861</v>
      </c>
      <c r="L1335" s="825">
        <v>132</v>
      </c>
      <c r="M1335" s="825">
        <v>660</v>
      </c>
      <c r="N1335" s="822">
        <v>5</v>
      </c>
      <c r="O1335" s="826">
        <v>1</v>
      </c>
      <c r="P1335" s="825">
        <v>660</v>
      </c>
      <c r="Q1335" s="827">
        <v>1</v>
      </c>
      <c r="R1335" s="822">
        <v>5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7</v>
      </c>
      <c r="B1336" s="822" t="s">
        <v>2342</v>
      </c>
      <c r="C1336" s="822" t="s">
        <v>2348</v>
      </c>
      <c r="D1336" s="823" t="s">
        <v>3942</v>
      </c>
      <c r="E1336" s="824" t="s">
        <v>2398</v>
      </c>
      <c r="F1336" s="822" t="s">
        <v>2343</v>
      </c>
      <c r="G1336" s="822" t="s">
        <v>2595</v>
      </c>
      <c r="H1336" s="822" t="s">
        <v>329</v>
      </c>
      <c r="I1336" s="822" t="s">
        <v>3084</v>
      </c>
      <c r="J1336" s="822" t="s">
        <v>857</v>
      </c>
      <c r="K1336" s="822" t="s">
        <v>2717</v>
      </c>
      <c r="L1336" s="825">
        <v>131.97999999999999</v>
      </c>
      <c r="M1336" s="825">
        <v>131.97999999999999</v>
      </c>
      <c r="N1336" s="822">
        <v>1</v>
      </c>
      <c r="O1336" s="826">
        <v>1</v>
      </c>
      <c r="P1336" s="825">
        <v>131.97999999999999</v>
      </c>
      <c r="Q1336" s="827">
        <v>1</v>
      </c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7</v>
      </c>
      <c r="B1337" s="822" t="s">
        <v>2342</v>
      </c>
      <c r="C1337" s="822" t="s">
        <v>2348</v>
      </c>
      <c r="D1337" s="823" t="s">
        <v>3942</v>
      </c>
      <c r="E1337" s="824" t="s">
        <v>2398</v>
      </c>
      <c r="F1337" s="822" t="s">
        <v>2343</v>
      </c>
      <c r="G1337" s="822" t="s">
        <v>3073</v>
      </c>
      <c r="H1337" s="822" t="s">
        <v>656</v>
      </c>
      <c r="I1337" s="822" t="s">
        <v>3112</v>
      </c>
      <c r="J1337" s="822" t="s">
        <v>3075</v>
      </c>
      <c r="K1337" s="822" t="s">
        <v>2461</v>
      </c>
      <c r="L1337" s="825">
        <v>176.32</v>
      </c>
      <c r="M1337" s="825">
        <v>176.32</v>
      </c>
      <c r="N1337" s="822">
        <v>1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7</v>
      </c>
      <c r="B1338" s="822" t="s">
        <v>2342</v>
      </c>
      <c r="C1338" s="822" t="s">
        <v>2348</v>
      </c>
      <c r="D1338" s="823" t="s">
        <v>3942</v>
      </c>
      <c r="E1338" s="824" t="s">
        <v>2398</v>
      </c>
      <c r="F1338" s="822" t="s">
        <v>2343</v>
      </c>
      <c r="G1338" s="822" t="s">
        <v>2446</v>
      </c>
      <c r="H1338" s="822" t="s">
        <v>329</v>
      </c>
      <c r="I1338" s="822" t="s">
        <v>3274</v>
      </c>
      <c r="J1338" s="822" t="s">
        <v>2448</v>
      </c>
      <c r="K1338" s="822" t="s">
        <v>3275</v>
      </c>
      <c r="L1338" s="825">
        <v>150.26</v>
      </c>
      <c r="M1338" s="825">
        <v>1352.34</v>
      </c>
      <c r="N1338" s="822">
        <v>9</v>
      </c>
      <c r="O1338" s="826">
        <v>3.5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7</v>
      </c>
      <c r="B1339" s="822" t="s">
        <v>2342</v>
      </c>
      <c r="C1339" s="822" t="s">
        <v>2348</v>
      </c>
      <c r="D1339" s="823" t="s">
        <v>3942</v>
      </c>
      <c r="E1339" s="824" t="s">
        <v>2398</v>
      </c>
      <c r="F1339" s="822" t="s">
        <v>2343</v>
      </c>
      <c r="G1339" s="822" t="s">
        <v>2446</v>
      </c>
      <c r="H1339" s="822" t="s">
        <v>329</v>
      </c>
      <c r="I1339" s="822" t="s">
        <v>2447</v>
      </c>
      <c r="J1339" s="822" t="s">
        <v>2448</v>
      </c>
      <c r="K1339" s="822" t="s">
        <v>2449</v>
      </c>
      <c r="L1339" s="825">
        <v>225.39</v>
      </c>
      <c r="M1339" s="825">
        <v>450.78</v>
      </c>
      <c r="N1339" s="822">
        <v>2</v>
      </c>
      <c r="O1339" s="826">
        <v>0.5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7</v>
      </c>
      <c r="B1340" s="822" t="s">
        <v>2342</v>
      </c>
      <c r="C1340" s="822" t="s">
        <v>2348</v>
      </c>
      <c r="D1340" s="823" t="s">
        <v>3942</v>
      </c>
      <c r="E1340" s="824" t="s">
        <v>2398</v>
      </c>
      <c r="F1340" s="822" t="s">
        <v>2343</v>
      </c>
      <c r="G1340" s="822" t="s">
        <v>2446</v>
      </c>
      <c r="H1340" s="822" t="s">
        <v>329</v>
      </c>
      <c r="I1340" s="822" t="s">
        <v>2759</v>
      </c>
      <c r="J1340" s="822" t="s">
        <v>2448</v>
      </c>
      <c r="K1340" s="822" t="s">
        <v>2760</v>
      </c>
      <c r="L1340" s="825">
        <v>300.51</v>
      </c>
      <c r="M1340" s="825">
        <v>601.02</v>
      </c>
      <c r="N1340" s="822">
        <v>2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7</v>
      </c>
      <c r="B1341" s="822" t="s">
        <v>2342</v>
      </c>
      <c r="C1341" s="822" t="s">
        <v>2348</v>
      </c>
      <c r="D1341" s="823" t="s">
        <v>3942</v>
      </c>
      <c r="E1341" s="824" t="s">
        <v>2398</v>
      </c>
      <c r="F1341" s="822" t="s">
        <v>2343</v>
      </c>
      <c r="G1341" s="822" t="s">
        <v>2718</v>
      </c>
      <c r="H1341" s="822" t="s">
        <v>329</v>
      </c>
      <c r="I1341" s="822" t="s">
        <v>2949</v>
      </c>
      <c r="J1341" s="822" t="s">
        <v>2950</v>
      </c>
      <c r="K1341" s="822" t="s">
        <v>1361</v>
      </c>
      <c r="L1341" s="825">
        <v>35.25</v>
      </c>
      <c r="M1341" s="825">
        <v>105.75</v>
      </c>
      <c r="N1341" s="822">
        <v>3</v>
      </c>
      <c r="O1341" s="826"/>
      <c r="P1341" s="825"/>
      <c r="Q1341" s="827">
        <v>0</v>
      </c>
      <c r="R1341" s="822"/>
      <c r="S1341" s="827">
        <v>0</v>
      </c>
      <c r="T1341" s="826"/>
      <c r="U1341" s="828"/>
    </row>
    <row r="1342" spans="1:21" ht="14.45" customHeight="1" x14ac:dyDescent="0.2">
      <c r="A1342" s="821">
        <v>7</v>
      </c>
      <c r="B1342" s="822" t="s">
        <v>2342</v>
      </c>
      <c r="C1342" s="822" t="s">
        <v>2348</v>
      </c>
      <c r="D1342" s="823" t="s">
        <v>3942</v>
      </c>
      <c r="E1342" s="824" t="s">
        <v>2398</v>
      </c>
      <c r="F1342" s="822" t="s">
        <v>2343</v>
      </c>
      <c r="G1342" s="822" t="s">
        <v>2552</v>
      </c>
      <c r="H1342" s="822" t="s">
        <v>329</v>
      </c>
      <c r="I1342" s="822" t="s">
        <v>2600</v>
      </c>
      <c r="J1342" s="822" t="s">
        <v>1317</v>
      </c>
      <c r="K1342" s="822" t="s">
        <v>2601</v>
      </c>
      <c r="L1342" s="825">
        <v>29.13</v>
      </c>
      <c r="M1342" s="825">
        <v>1106.94</v>
      </c>
      <c r="N1342" s="822">
        <v>38</v>
      </c>
      <c r="O1342" s="826">
        <v>7.5</v>
      </c>
      <c r="P1342" s="825">
        <v>407.82</v>
      </c>
      <c r="Q1342" s="827">
        <v>0.36842105263157893</v>
      </c>
      <c r="R1342" s="822">
        <v>14</v>
      </c>
      <c r="S1342" s="827">
        <v>0.36842105263157893</v>
      </c>
      <c r="T1342" s="826">
        <v>2.5</v>
      </c>
      <c r="U1342" s="828">
        <v>0.33333333333333331</v>
      </c>
    </row>
    <row r="1343" spans="1:21" ht="14.45" customHeight="1" x14ac:dyDescent="0.2">
      <c r="A1343" s="821">
        <v>7</v>
      </c>
      <c r="B1343" s="822" t="s">
        <v>2342</v>
      </c>
      <c r="C1343" s="822" t="s">
        <v>2348</v>
      </c>
      <c r="D1343" s="823" t="s">
        <v>3942</v>
      </c>
      <c r="E1343" s="824" t="s">
        <v>2398</v>
      </c>
      <c r="F1343" s="822" t="s">
        <v>2343</v>
      </c>
      <c r="G1343" s="822" t="s">
        <v>2552</v>
      </c>
      <c r="H1343" s="822" t="s">
        <v>329</v>
      </c>
      <c r="I1343" s="822" t="s">
        <v>2553</v>
      </c>
      <c r="J1343" s="822" t="s">
        <v>1317</v>
      </c>
      <c r="K1343" s="822" t="s">
        <v>2554</v>
      </c>
      <c r="L1343" s="825">
        <v>80.319999999999993</v>
      </c>
      <c r="M1343" s="825">
        <v>1044.1599999999999</v>
      </c>
      <c r="N1343" s="822">
        <v>13</v>
      </c>
      <c r="O1343" s="826">
        <v>4</v>
      </c>
      <c r="P1343" s="825">
        <v>803.19999999999993</v>
      </c>
      <c r="Q1343" s="827">
        <v>0.76923076923076927</v>
      </c>
      <c r="R1343" s="822">
        <v>10</v>
      </c>
      <c r="S1343" s="827">
        <v>0.76923076923076927</v>
      </c>
      <c r="T1343" s="826">
        <v>2.5</v>
      </c>
      <c r="U1343" s="828">
        <v>0.625</v>
      </c>
    </row>
    <row r="1344" spans="1:21" ht="14.45" customHeight="1" x14ac:dyDescent="0.2">
      <c r="A1344" s="821">
        <v>7</v>
      </c>
      <c r="B1344" s="822" t="s">
        <v>2342</v>
      </c>
      <c r="C1344" s="822" t="s">
        <v>2348</v>
      </c>
      <c r="D1344" s="823" t="s">
        <v>3942</v>
      </c>
      <c r="E1344" s="824" t="s">
        <v>2398</v>
      </c>
      <c r="F1344" s="822" t="s">
        <v>2343</v>
      </c>
      <c r="G1344" s="822" t="s">
        <v>3276</v>
      </c>
      <c r="H1344" s="822" t="s">
        <v>329</v>
      </c>
      <c r="I1344" s="822" t="s">
        <v>3277</v>
      </c>
      <c r="J1344" s="822" t="s">
        <v>3278</v>
      </c>
      <c r="K1344" s="822" t="s">
        <v>3279</v>
      </c>
      <c r="L1344" s="825">
        <v>150.31</v>
      </c>
      <c r="M1344" s="825">
        <v>1503.1</v>
      </c>
      <c r="N1344" s="822">
        <v>10</v>
      </c>
      <c r="O1344" s="826">
        <v>3</v>
      </c>
      <c r="P1344" s="825">
        <v>601.24</v>
      </c>
      <c r="Q1344" s="827">
        <v>0.4</v>
      </c>
      <c r="R1344" s="822">
        <v>4</v>
      </c>
      <c r="S1344" s="827">
        <v>0.4</v>
      </c>
      <c r="T1344" s="826">
        <v>1.5</v>
      </c>
      <c r="U1344" s="828">
        <v>0.5</v>
      </c>
    </row>
    <row r="1345" spans="1:21" ht="14.45" customHeight="1" x14ac:dyDescent="0.2">
      <c r="A1345" s="821">
        <v>7</v>
      </c>
      <c r="B1345" s="822" t="s">
        <v>2342</v>
      </c>
      <c r="C1345" s="822" t="s">
        <v>2348</v>
      </c>
      <c r="D1345" s="823" t="s">
        <v>3942</v>
      </c>
      <c r="E1345" s="824" t="s">
        <v>2398</v>
      </c>
      <c r="F1345" s="822" t="s">
        <v>2343</v>
      </c>
      <c r="G1345" s="822" t="s">
        <v>3276</v>
      </c>
      <c r="H1345" s="822" t="s">
        <v>329</v>
      </c>
      <c r="I1345" s="822" t="s">
        <v>3827</v>
      </c>
      <c r="J1345" s="822" t="s">
        <v>3828</v>
      </c>
      <c r="K1345" s="822" t="s">
        <v>3829</v>
      </c>
      <c r="L1345" s="825">
        <v>601.9</v>
      </c>
      <c r="M1345" s="825">
        <v>1805.6999999999998</v>
      </c>
      <c r="N1345" s="822">
        <v>3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7</v>
      </c>
      <c r="B1346" s="822" t="s">
        <v>2342</v>
      </c>
      <c r="C1346" s="822" t="s">
        <v>2348</v>
      </c>
      <c r="D1346" s="823" t="s">
        <v>3942</v>
      </c>
      <c r="E1346" s="824" t="s">
        <v>2398</v>
      </c>
      <c r="F1346" s="822" t="s">
        <v>2343</v>
      </c>
      <c r="G1346" s="822" t="s">
        <v>2454</v>
      </c>
      <c r="H1346" s="822" t="s">
        <v>656</v>
      </c>
      <c r="I1346" s="822" t="s">
        <v>2557</v>
      </c>
      <c r="J1346" s="822" t="s">
        <v>2558</v>
      </c>
      <c r="K1346" s="822" t="s">
        <v>2457</v>
      </c>
      <c r="L1346" s="825">
        <v>975.59</v>
      </c>
      <c r="M1346" s="825">
        <v>5853.54</v>
      </c>
      <c r="N1346" s="822">
        <v>6</v>
      </c>
      <c r="O1346" s="826">
        <v>1</v>
      </c>
      <c r="P1346" s="825">
        <v>5853.54</v>
      </c>
      <c r="Q1346" s="827">
        <v>1</v>
      </c>
      <c r="R1346" s="822">
        <v>6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7</v>
      </c>
      <c r="B1347" s="822" t="s">
        <v>2342</v>
      </c>
      <c r="C1347" s="822" t="s">
        <v>2348</v>
      </c>
      <c r="D1347" s="823" t="s">
        <v>3942</v>
      </c>
      <c r="E1347" s="824" t="s">
        <v>2398</v>
      </c>
      <c r="F1347" s="822" t="s">
        <v>2343</v>
      </c>
      <c r="G1347" s="822" t="s">
        <v>2454</v>
      </c>
      <c r="H1347" s="822" t="s">
        <v>656</v>
      </c>
      <c r="I1347" s="822" t="s">
        <v>2194</v>
      </c>
      <c r="J1347" s="822" t="s">
        <v>2195</v>
      </c>
      <c r="K1347" s="822" t="s">
        <v>2196</v>
      </c>
      <c r="L1347" s="825">
        <v>975.59</v>
      </c>
      <c r="M1347" s="825">
        <v>5853.54</v>
      </c>
      <c r="N1347" s="822">
        <v>6</v>
      </c>
      <c r="O1347" s="826"/>
      <c r="P1347" s="825">
        <v>5853.54</v>
      </c>
      <c r="Q1347" s="827">
        <v>1</v>
      </c>
      <c r="R1347" s="822">
        <v>6</v>
      </c>
      <c r="S1347" s="827">
        <v>1</v>
      </c>
      <c r="T1347" s="826"/>
      <c r="U1347" s="828"/>
    </row>
    <row r="1348" spans="1:21" ht="14.45" customHeight="1" x14ac:dyDescent="0.2">
      <c r="A1348" s="821">
        <v>7</v>
      </c>
      <c r="B1348" s="822" t="s">
        <v>2342</v>
      </c>
      <c r="C1348" s="822" t="s">
        <v>2348</v>
      </c>
      <c r="D1348" s="823" t="s">
        <v>3942</v>
      </c>
      <c r="E1348" s="824" t="s">
        <v>2398</v>
      </c>
      <c r="F1348" s="822" t="s">
        <v>2343</v>
      </c>
      <c r="G1348" s="822" t="s">
        <v>2454</v>
      </c>
      <c r="H1348" s="822" t="s">
        <v>656</v>
      </c>
      <c r="I1348" s="822" t="s">
        <v>2561</v>
      </c>
      <c r="J1348" s="822" t="s">
        <v>2195</v>
      </c>
      <c r="K1348" s="822" t="s">
        <v>2562</v>
      </c>
      <c r="L1348" s="825">
        <v>325.2</v>
      </c>
      <c r="M1348" s="825">
        <v>3902.3999999999996</v>
      </c>
      <c r="N1348" s="822">
        <v>12</v>
      </c>
      <c r="O1348" s="826"/>
      <c r="P1348" s="825">
        <v>3902.3999999999996</v>
      </c>
      <c r="Q1348" s="827">
        <v>1</v>
      </c>
      <c r="R1348" s="822">
        <v>12</v>
      </c>
      <c r="S1348" s="827">
        <v>1</v>
      </c>
      <c r="T1348" s="826"/>
      <c r="U1348" s="828"/>
    </row>
    <row r="1349" spans="1:21" ht="14.45" customHeight="1" x14ac:dyDescent="0.2">
      <c r="A1349" s="821">
        <v>7</v>
      </c>
      <c r="B1349" s="822" t="s">
        <v>2342</v>
      </c>
      <c r="C1349" s="822" t="s">
        <v>2348</v>
      </c>
      <c r="D1349" s="823" t="s">
        <v>3942</v>
      </c>
      <c r="E1349" s="824" t="s">
        <v>2398</v>
      </c>
      <c r="F1349" s="822" t="s">
        <v>2343</v>
      </c>
      <c r="G1349" s="822" t="s">
        <v>2454</v>
      </c>
      <c r="H1349" s="822" t="s">
        <v>656</v>
      </c>
      <c r="I1349" s="822" t="s">
        <v>2694</v>
      </c>
      <c r="J1349" s="822" t="s">
        <v>2456</v>
      </c>
      <c r="K1349" s="822" t="s">
        <v>2689</v>
      </c>
      <c r="L1349" s="825">
        <v>325.2</v>
      </c>
      <c r="M1349" s="825">
        <v>1951.1999999999998</v>
      </c>
      <c r="N1349" s="822">
        <v>6</v>
      </c>
      <c r="O1349" s="826"/>
      <c r="P1349" s="825">
        <v>1951.1999999999998</v>
      </c>
      <c r="Q1349" s="827">
        <v>1</v>
      </c>
      <c r="R1349" s="822">
        <v>6</v>
      </c>
      <c r="S1349" s="827">
        <v>1</v>
      </c>
      <c r="T1349" s="826"/>
      <c r="U1349" s="828"/>
    </row>
    <row r="1350" spans="1:21" ht="14.45" customHeight="1" x14ac:dyDescent="0.2">
      <c r="A1350" s="821">
        <v>7</v>
      </c>
      <c r="B1350" s="822" t="s">
        <v>2342</v>
      </c>
      <c r="C1350" s="822" t="s">
        <v>2348</v>
      </c>
      <c r="D1350" s="823" t="s">
        <v>3942</v>
      </c>
      <c r="E1350" s="824" t="s">
        <v>2398</v>
      </c>
      <c r="F1350" s="822" t="s">
        <v>2343</v>
      </c>
      <c r="G1350" s="822" t="s">
        <v>2454</v>
      </c>
      <c r="H1350" s="822" t="s">
        <v>656</v>
      </c>
      <c r="I1350" s="822" t="s">
        <v>2455</v>
      </c>
      <c r="J1350" s="822" t="s">
        <v>2456</v>
      </c>
      <c r="K1350" s="822" t="s">
        <v>2457</v>
      </c>
      <c r="L1350" s="825">
        <v>975.59</v>
      </c>
      <c r="M1350" s="825">
        <v>5853.54</v>
      </c>
      <c r="N1350" s="822">
        <v>6</v>
      </c>
      <c r="O1350" s="826">
        <v>1</v>
      </c>
      <c r="P1350" s="825">
        <v>5853.54</v>
      </c>
      <c r="Q1350" s="827">
        <v>1</v>
      </c>
      <c r="R1350" s="822">
        <v>6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7</v>
      </c>
      <c r="B1351" s="822" t="s">
        <v>2342</v>
      </c>
      <c r="C1351" s="822" t="s">
        <v>2348</v>
      </c>
      <c r="D1351" s="823" t="s">
        <v>3942</v>
      </c>
      <c r="E1351" s="824" t="s">
        <v>2398</v>
      </c>
      <c r="F1351" s="822" t="s">
        <v>2343</v>
      </c>
      <c r="G1351" s="822" t="s">
        <v>2602</v>
      </c>
      <c r="H1351" s="822" t="s">
        <v>656</v>
      </c>
      <c r="I1351" s="822" t="s">
        <v>3286</v>
      </c>
      <c r="J1351" s="822" t="s">
        <v>2217</v>
      </c>
      <c r="K1351" s="822" t="s">
        <v>3287</v>
      </c>
      <c r="L1351" s="825">
        <v>339.47</v>
      </c>
      <c r="M1351" s="825">
        <v>3734.17</v>
      </c>
      <c r="N1351" s="822">
        <v>11</v>
      </c>
      <c r="O1351" s="826">
        <v>2</v>
      </c>
      <c r="P1351" s="825">
        <v>2715.76</v>
      </c>
      <c r="Q1351" s="827">
        <v>0.72727272727272729</v>
      </c>
      <c r="R1351" s="822">
        <v>8</v>
      </c>
      <c r="S1351" s="827">
        <v>0.72727272727272729</v>
      </c>
      <c r="T1351" s="826">
        <v>1.5</v>
      </c>
      <c r="U1351" s="828">
        <v>0.75</v>
      </c>
    </row>
    <row r="1352" spans="1:21" ht="14.45" customHeight="1" x14ac:dyDescent="0.2">
      <c r="A1352" s="821">
        <v>7</v>
      </c>
      <c r="B1352" s="822" t="s">
        <v>2342</v>
      </c>
      <c r="C1352" s="822" t="s">
        <v>2348</v>
      </c>
      <c r="D1352" s="823" t="s">
        <v>3942</v>
      </c>
      <c r="E1352" s="824" t="s">
        <v>2398</v>
      </c>
      <c r="F1352" s="822" t="s">
        <v>2343</v>
      </c>
      <c r="G1352" s="822" t="s">
        <v>2602</v>
      </c>
      <c r="H1352" s="822" t="s">
        <v>656</v>
      </c>
      <c r="I1352" s="822" t="s">
        <v>2216</v>
      </c>
      <c r="J1352" s="822" t="s">
        <v>2217</v>
      </c>
      <c r="K1352" s="822" t="s">
        <v>2218</v>
      </c>
      <c r="L1352" s="825">
        <v>113.16</v>
      </c>
      <c r="M1352" s="825">
        <v>565.79999999999995</v>
      </c>
      <c r="N1352" s="822">
        <v>5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7</v>
      </c>
      <c r="B1353" s="822" t="s">
        <v>2342</v>
      </c>
      <c r="C1353" s="822" t="s">
        <v>2348</v>
      </c>
      <c r="D1353" s="823" t="s">
        <v>3942</v>
      </c>
      <c r="E1353" s="824" t="s">
        <v>2398</v>
      </c>
      <c r="F1353" s="822" t="s">
        <v>2343</v>
      </c>
      <c r="G1353" s="822" t="s">
        <v>2602</v>
      </c>
      <c r="H1353" s="822" t="s">
        <v>656</v>
      </c>
      <c r="I1353" s="822" t="s">
        <v>3288</v>
      </c>
      <c r="J1353" s="822" t="s">
        <v>2217</v>
      </c>
      <c r="K1353" s="822" t="s">
        <v>3289</v>
      </c>
      <c r="L1353" s="825">
        <v>169.73</v>
      </c>
      <c r="M1353" s="825">
        <v>339.46</v>
      </c>
      <c r="N1353" s="822">
        <v>2</v>
      </c>
      <c r="O1353" s="826">
        <v>1</v>
      </c>
      <c r="P1353" s="825">
        <v>339.46</v>
      </c>
      <c r="Q1353" s="827">
        <v>1</v>
      </c>
      <c r="R1353" s="822">
        <v>2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7</v>
      </c>
      <c r="B1354" s="822" t="s">
        <v>2342</v>
      </c>
      <c r="C1354" s="822" t="s">
        <v>2348</v>
      </c>
      <c r="D1354" s="823" t="s">
        <v>3942</v>
      </c>
      <c r="E1354" s="824" t="s">
        <v>2398</v>
      </c>
      <c r="F1354" s="822" t="s">
        <v>2343</v>
      </c>
      <c r="G1354" s="822" t="s">
        <v>2602</v>
      </c>
      <c r="H1354" s="822" t="s">
        <v>656</v>
      </c>
      <c r="I1354" s="822" t="s">
        <v>2603</v>
      </c>
      <c r="J1354" s="822" t="s">
        <v>2217</v>
      </c>
      <c r="K1354" s="822" t="s">
        <v>2604</v>
      </c>
      <c r="L1354" s="825">
        <v>339.47</v>
      </c>
      <c r="M1354" s="825">
        <v>23423.43</v>
      </c>
      <c r="N1354" s="822">
        <v>69</v>
      </c>
      <c r="O1354" s="826">
        <v>18</v>
      </c>
      <c r="P1354" s="825">
        <v>12560.39</v>
      </c>
      <c r="Q1354" s="827">
        <v>0.53623188405797095</v>
      </c>
      <c r="R1354" s="822">
        <v>37</v>
      </c>
      <c r="S1354" s="827">
        <v>0.53623188405797106</v>
      </c>
      <c r="T1354" s="826">
        <v>9.5</v>
      </c>
      <c r="U1354" s="828">
        <v>0.52777777777777779</v>
      </c>
    </row>
    <row r="1355" spans="1:21" ht="14.45" customHeight="1" x14ac:dyDescent="0.2">
      <c r="A1355" s="821">
        <v>7</v>
      </c>
      <c r="B1355" s="822" t="s">
        <v>2342</v>
      </c>
      <c r="C1355" s="822" t="s">
        <v>2348</v>
      </c>
      <c r="D1355" s="823" t="s">
        <v>3942</v>
      </c>
      <c r="E1355" s="824" t="s">
        <v>2398</v>
      </c>
      <c r="F1355" s="822" t="s">
        <v>2343</v>
      </c>
      <c r="G1355" s="822" t="s">
        <v>2602</v>
      </c>
      <c r="H1355" s="822" t="s">
        <v>329</v>
      </c>
      <c r="I1355" s="822" t="s">
        <v>3717</v>
      </c>
      <c r="J1355" s="822" t="s">
        <v>3718</v>
      </c>
      <c r="K1355" s="822" t="s">
        <v>3294</v>
      </c>
      <c r="L1355" s="825">
        <v>305.51</v>
      </c>
      <c r="M1355" s="825">
        <v>305.51</v>
      </c>
      <c r="N1355" s="822">
        <v>1</v>
      </c>
      <c r="O1355" s="826">
        <v>0.5</v>
      </c>
      <c r="P1355" s="825">
        <v>305.51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7</v>
      </c>
      <c r="B1356" s="822" t="s">
        <v>2342</v>
      </c>
      <c r="C1356" s="822" t="s">
        <v>2348</v>
      </c>
      <c r="D1356" s="823" t="s">
        <v>3942</v>
      </c>
      <c r="E1356" s="824" t="s">
        <v>2398</v>
      </c>
      <c r="F1356" s="822" t="s">
        <v>2343</v>
      </c>
      <c r="G1356" s="822" t="s">
        <v>2602</v>
      </c>
      <c r="H1356" s="822" t="s">
        <v>656</v>
      </c>
      <c r="I1356" s="822" t="s">
        <v>3293</v>
      </c>
      <c r="J1356" s="822" t="s">
        <v>3291</v>
      </c>
      <c r="K1356" s="822" t="s">
        <v>3294</v>
      </c>
      <c r="L1356" s="825">
        <v>305.51</v>
      </c>
      <c r="M1356" s="825">
        <v>305.51</v>
      </c>
      <c r="N1356" s="822">
        <v>1</v>
      </c>
      <c r="O1356" s="826">
        <v>0.5</v>
      </c>
      <c r="P1356" s="825">
        <v>305.51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7</v>
      </c>
      <c r="B1357" s="822" t="s">
        <v>2342</v>
      </c>
      <c r="C1357" s="822" t="s">
        <v>2348</v>
      </c>
      <c r="D1357" s="823" t="s">
        <v>3942</v>
      </c>
      <c r="E1357" s="824" t="s">
        <v>2398</v>
      </c>
      <c r="F1357" s="822" t="s">
        <v>2343</v>
      </c>
      <c r="G1357" s="822" t="s">
        <v>2602</v>
      </c>
      <c r="H1357" s="822" t="s">
        <v>329</v>
      </c>
      <c r="I1357" s="822" t="s">
        <v>3440</v>
      </c>
      <c r="J1357" s="822" t="s">
        <v>3441</v>
      </c>
      <c r="K1357" s="822" t="s">
        <v>3442</v>
      </c>
      <c r="L1357" s="825">
        <v>226.31</v>
      </c>
      <c r="M1357" s="825">
        <v>678.93000000000006</v>
      </c>
      <c r="N1357" s="822">
        <v>3</v>
      </c>
      <c r="O1357" s="826">
        <v>0.5</v>
      </c>
      <c r="P1357" s="825">
        <v>678.93000000000006</v>
      </c>
      <c r="Q1357" s="827">
        <v>1</v>
      </c>
      <c r="R1357" s="822">
        <v>3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7</v>
      </c>
      <c r="B1358" s="822" t="s">
        <v>2342</v>
      </c>
      <c r="C1358" s="822" t="s">
        <v>2348</v>
      </c>
      <c r="D1358" s="823" t="s">
        <v>3942</v>
      </c>
      <c r="E1358" s="824" t="s">
        <v>2398</v>
      </c>
      <c r="F1358" s="822" t="s">
        <v>2343</v>
      </c>
      <c r="G1358" s="822" t="s">
        <v>2813</v>
      </c>
      <c r="H1358" s="822" t="s">
        <v>329</v>
      </c>
      <c r="I1358" s="822" t="s">
        <v>2814</v>
      </c>
      <c r="J1358" s="822" t="s">
        <v>2815</v>
      </c>
      <c r="K1358" s="822" t="s">
        <v>2816</v>
      </c>
      <c r="L1358" s="825">
        <v>0</v>
      </c>
      <c r="M1358" s="825">
        <v>0</v>
      </c>
      <c r="N1358" s="822">
        <v>2</v>
      </c>
      <c r="O1358" s="826">
        <v>1</v>
      </c>
      <c r="P1358" s="825">
        <v>0</v>
      </c>
      <c r="Q1358" s="827"/>
      <c r="R1358" s="822">
        <v>1</v>
      </c>
      <c r="S1358" s="827">
        <v>0.5</v>
      </c>
      <c r="T1358" s="826">
        <v>0.5</v>
      </c>
      <c r="U1358" s="828">
        <v>0.5</v>
      </c>
    </row>
    <row r="1359" spans="1:21" ht="14.45" customHeight="1" x14ac:dyDescent="0.2">
      <c r="A1359" s="821">
        <v>7</v>
      </c>
      <c r="B1359" s="822" t="s">
        <v>2342</v>
      </c>
      <c r="C1359" s="822" t="s">
        <v>2348</v>
      </c>
      <c r="D1359" s="823" t="s">
        <v>3942</v>
      </c>
      <c r="E1359" s="824" t="s">
        <v>2398</v>
      </c>
      <c r="F1359" s="822" t="s">
        <v>2343</v>
      </c>
      <c r="G1359" s="822" t="s">
        <v>2637</v>
      </c>
      <c r="H1359" s="822" t="s">
        <v>329</v>
      </c>
      <c r="I1359" s="822" t="s">
        <v>2638</v>
      </c>
      <c r="J1359" s="822" t="s">
        <v>2639</v>
      </c>
      <c r="K1359" s="822" t="s">
        <v>2640</v>
      </c>
      <c r="L1359" s="825">
        <v>79.64</v>
      </c>
      <c r="M1359" s="825">
        <v>79.64</v>
      </c>
      <c r="N1359" s="822">
        <v>1</v>
      </c>
      <c r="O1359" s="826">
        <v>0.5</v>
      </c>
      <c r="P1359" s="825">
        <v>79.64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7</v>
      </c>
      <c r="B1360" s="822" t="s">
        <v>2342</v>
      </c>
      <c r="C1360" s="822" t="s">
        <v>2348</v>
      </c>
      <c r="D1360" s="823" t="s">
        <v>3942</v>
      </c>
      <c r="E1360" s="824" t="s">
        <v>2398</v>
      </c>
      <c r="F1360" s="822" t="s">
        <v>2343</v>
      </c>
      <c r="G1360" s="822" t="s">
        <v>2637</v>
      </c>
      <c r="H1360" s="822" t="s">
        <v>329</v>
      </c>
      <c r="I1360" s="822" t="s">
        <v>3720</v>
      </c>
      <c r="J1360" s="822" t="s">
        <v>3721</v>
      </c>
      <c r="K1360" s="822" t="s">
        <v>2640</v>
      </c>
      <c r="L1360" s="825">
        <v>79.64</v>
      </c>
      <c r="M1360" s="825">
        <v>79.64</v>
      </c>
      <c r="N1360" s="822">
        <v>1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7</v>
      </c>
      <c r="B1361" s="822" t="s">
        <v>2342</v>
      </c>
      <c r="C1361" s="822" t="s">
        <v>2348</v>
      </c>
      <c r="D1361" s="823" t="s">
        <v>3942</v>
      </c>
      <c r="E1361" s="824" t="s">
        <v>2398</v>
      </c>
      <c r="F1361" s="822" t="s">
        <v>2343</v>
      </c>
      <c r="G1361" s="822" t="s">
        <v>2637</v>
      </c>
      <c r="H1361" s="822" t="s">
        <v>329</v>
      </c>
      <c r="I1361" s="822" t="s">
        <v>3296</v>
      </c>
      <c r="J1361" s="822" t="s">
        <v>3297</v>
      </c>
      <c r="K1361" s="822" t="s">
        <v>3298</v>
      </c>
      <c r="L1361" s="825">
        <v>79.64</v>
      </c>
      <c r="M1361" s="825">
        <v>159.28</v>
      </c>
      <c r="N1361" s="822">
        <v>2</v>
      </c>
      <c r="O1361" s="826">
        <v>0.5</v>
      </c>
      <c r="P1361" s="825">
        <v>159.28</v>
      </c>
      <c r="Q1361" s="827">
        <v>1</v>
      </c>
      <c r="R1361" s="822">
        <v>2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7</v>
      </c>
      <c r="B1362" s="822" t="s">
        <v>2342</v>
      </c>
      <c r="C1362" s="822" t="s">
        <v>2348</v>
      </c>
      <c r="D1362" s="823" t="s">
        <v>3942</v>
      </c>
      <c r="E1362" s="824" t="s">
        <v>2398</v>
      </c>
      <c r="F1362" s="822" t="s">
        <v>2343</v>
      </c>
      <c r="G1362" s="822" t="s">
        <v>2641</v>
      </c>
      <c r="H1362" s="822" t="s">
        <v>329</v>
      </c>
      <c r="I1362" s="822" t="s">
        <v>2642</v>
      </c>
      <c r="J1362" s="822" t="s">
        <v>1661</v>
      </c>
      <c r="K1362" s="822" t="s">
        <v>2643</v>
      </c>
      <c r="L1362" s="825">
        <v>42.14</v>
      </c>
      <c r="M1362" s="825">
        <v>84.28</v>
      </c>
      <c r="N1362" s="822">
        <v>2</v>
      </c>
      <c r="O1362" s="826">
        <v>0.5</v>
      </c>
      <c r="P1362" s="825">
        <v>84.28</v>
      </c>
      <c r="Q1362" s="827">
        <v>1</v>
      </c>
      <c r="R1362" s="822">
        <v>2</v>
      </c>
      <c r="S1362" s="827">
        <v>1</v>
      </c>
      <c r="T1362" s="826">
        <v>0.5</v>
      </c>
      <c r="U1362" s="828">
        <v>1</v>
      </c>
    </row>
    <row r="1363" spans="1:21" ht="14.45" customHeight="1" x14ac:dyDescent="0.2">
      <c r="A1363" s="821">
        <v>7</v>
      </c>
      <c r="B1363" s="822" t="s">
        <v>2342</v>
      </c>
      <c r="C1363" s="822" t="s">
        <v>2348</v>
      </c>
      <c r="D1363" s="823" t="s">
        <v>3942</v>
      </c>
      <c r="E1363" s="824" t="s">
        <v>2398</v>
      </c>
      <c r="F1363" s="822" t="s">
        <v>2343</v>
      </c>
      <c r="G1363" s="822" t="s">
        <v>3301</v>
      </c>
      <c r="H1363" s="822" t="s">
        <v>329</v>
      </c>
      <c r="I1363" s="822" t="s">
        <v>3302</v>
      </c>
      <c r="J1363" s="822" t="s">
        <v>917</v>
      </c>
      <c r="K1363" s="822" t="s">
        <v>3303</v>
      </c>
      <c r="L1363" s="825">
        <v>25.53</v>
      </c>
      <c r="M1363" s="825">
        <v>51.06</v>
      </c>
      <c r="N1363" s="822">
        <v>2</v>
      </c>
      <c r="O1363" s="826">
        <v>0.5</v>
      </c>
      <c r="P1363" s="825">
        <v>51.06</v>
      </c>
      <c r="Q1363" s="827">
        <v>1</v>
      </c>
      <c r="R1363" s="822">
        <v>2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7</v>
      </c>
      <c r="B1364" s="822" t="s">
        <v>2342</v>
      </c>
      <c r="C1364" s="822" t="s">
        <v>2348</v>
      </c>
      <c r="D1364" s="823" t="s">
        <v>3942</v>
      </c>
      <c r="E1364" s="824" t="s">
        <v>2398</v>
      </c>
      <c r="F1364" s="822" t="s">
        <v>2343</v>
      </c>
      <c r="G1364" s="822" t="s">
        <v>2565</v>
      </c>
      <c r="H1364" s="822" t="s">
        <v>329</v>
      </c>
      <c r="I1364" s="822" t="s">
        <v>3311</v>
      </c>
      <c r="J1364" s="822" t="s">
        <v>1331</v>
      </c>
      <c r="K1364" s="822" t="s">
        <v>2801</v>
      </c>
      <c r="L1364" s="825">
        <v>38.590000000000003</v>
      </c>
      <c r="M1364" s="825">
        <v>154.36000000000001</v>
      </c>
      <c r="N1364" s="822">
        <v>4</v>
      </c>
      <c r="O1364" s="826">
        <v>0.5</v>
      </c>
      <c r="P1364" s="825">
        <v>154.36000000000001</v>
      </c>
      <c r="Q1364" s="827">
        <v>1</v>
      </c>
      <c r="R1364" s="822">
        <v>4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7</v>
      </c>
      <c r="B1365" s="822" t="s">
        <v>2342</v>
      </c>
      <c r="C1365" s="822" t="s">
        <v>2348</v>
      </c>
      <c r="D1365" s="823" t="s">
        <v>3942</v>
      </c>
      <c r="E1365" s="824" t="s">
        <v>2398</v>
      </c>
      <c r="F1365" s="822" t="s">
        <v>2343</v>
      </c>
      <c r="G1365" s="822" t="s">
        <v>2568</v>
      </c>
      <c r="H1365" s="822" t="s">
        <v>329</v>
      </c>
      <c r="I1365" s="822" t="s">
        <v>2569</v>
      </c>
      <c r="J1365" s="822" t="s">
        <v>2570</v>
      </c>
      <c r="K1365" s="822" t="s">
        <v>2571</v>
      </c>
      <c r="L1365" s="825">
        <v>1561.8</v>
      </c>
      <c r="M1365" s="825">
        <v>9370.7999999999993</v>
      </c>
      <c r="N1365" s="822">
        <v>6</v>
      </c>
      <c r="O1365" s="826">
        <v>1</v>
      </c>
      <c r="P1365" s="825">
        <v>7809</v>
      </c>
      <c r="Q1365" s="827">
        <v>0.83333333333333337</v>
      </c>
      <c r="R1365" s="822">
        <v>5</v>
      </c>
      <c r="S1365" s="827">
        <v>0.83333333333333337</v>
      </c>
      <c r="T1365" s="826">
        <v>0.5</v>
      </c>
      <c r="U1365" s="828">
        <v>0.5</v>
      </c>
    </row>
    <row r="1366" spans="1:21" ht="14.45" customHeight="1" x14ac:dyDescent="0.2">
      <c r="A1366" s="821">
        <v>7</v>
      </c>
      <c r="B1366" s="822" t="s">
        <v>2342</v>
      </c>
      <c r="C1366" s="822" t="s">
        <v>2348</v>
      </c>
      <c r="D1366" s="823" t="s">
        <v>3942</v>
      </c>
      <c r="E1366" s="824" t="s">
        <v>2398</v>
      </c>
      <c r="F1366" s="822" t="s">
        <v>2343</v>
      </c>
      <c r="G1366" s="822" t="s">
        <v>2612</v>
      </c>
      <c r="H1366" s="822" t="s">
        <v>656</v>
      </c>
      <c r="I1366" s="822" t="s">
        <v>2613</v>
      </c>
      <c r="J1366" s="822" t="s">
        <v>2614</v>
      </c>
      <c r="K1366" s="822" t="s">
        <v>2615</v>
      </c>
      <c r="L1366" s="825">
        <v>70.48</v>
      </c>
      <c r="M1366" s="825">
        <v>281.92</v>
      </c>
      <c r="N1366" s="822">
        <v>4</v>
      </c>
      <c r="O1366" s="826">
        <v>2</v>
      </c>
      <c r="P1366" s="825">
        <v>281.92</v>
      </c>
      <c r="Q1366" s="827">
        <v>1</v>
      </c>
      <c r="R1366" s="822">
        <v>4</v>
      </c>
      <c r="S1366" s="827">
        <v>1</v>
      </c>
      <c r="T1366" s="826">
        <v>2</v>
      </c>
      <c r="U1366" s="828">
        <v>1</v>
      </c>
    </row>
    <row r="1367" spans="1:21" ht="14.45" customHeight="1" x14ac:dyDescent="0.2">
      <c r="A1367" s="821">
        <v>7</v>
      </c>
      <c r="B1367" s="822" t="s">
        <v>2342</v>
      </c>
      <c r="C1367" s="822" t="s">
        <v>2348</v>
      </c>
      <c r="D1367" s="823" t="s">
        <v>3942</v>
      </c>
      <c r="E1367" s="824" t="s">
        <v>2398</v>
      </c>
      <c r="F1367" s="822" t="s">
        <v>2343</v>
      </c>
      <c r="G1367" s="822" t="s">
        <v>2882</v>
      </c>
      <c r="H1367" s="822" t="s">
        <v>656</v>
      </c>
      <c r="I1367" s="822" t="s">
        <v>3318</v>
      </c>
      <c r="J1367" s="822" t="s">
        <v>3319</v>
      </c>
      <c r="K1367" s="822" t="s">
        <v>3320</v>
      </c>
      <c r="L1367" s="825">
        <v>161.06</v>
      </c>
      <c r="M1367" s="825">
        <v>644.24</v>
      </c>
      <c r="N1367" s="822">
        <v>4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7</v>
      </c>
      <c r="B1368" s="822" t="s">
        <v>2342</v>
      </c>
      <c r="C1368" s="822" t="s">
        <v>2348</v>
      </c>
      <c r="D1368" s="823" t="s">
        <v>3942</v>
      </c>
      <c r="E1368" s="824" t="s">
        <v>2398</v>
      </c>
      <c r="F1368" s="822" t="s">
        <v>2343</v>
      </c>
      <c r="G1368" s="822" t="s">
        <v>2524</v>
      </c>
      <c r="H1368" s="822" t="s">
        <v>329</v>
      </c>
      <c r="I1368" s="822" t="s">
        <v>2525</v>
      </c>
      <c r="J1368" s="822" t="s">
        <v>2526</v>
      </c>
      <c r="K1368" s="822" t="s">
        <v>803</v>
      </c>
      <c r="L1368" s="825">
        <v>208.18</v>
      </c>
      <c r="M1368" s="825">
        <v>1249.08</v>
      </c>
      <c r="N1368" s="822">
        <v>6</v>
      </c>
      <c r="O1368" s="826">
        <v>1</v>
      </c>
      <c r="P1368" s="825">
        <v>1249.08</v>
      </c>
      <c r="Q1368" s="827">
        <v>1</v>
      </c>
      <c r="R1368" s="822">
        <v>6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7</v>
      </c>
      <c r="B1369" s="822" t="s">
        <v>2342</v>
      </c>
      <c r="C1369" s="822" t="s">
        <v>2348</v>
      </c>
      <c r="D1369" s="823" t="s">
        <v>3942</v>
      </c>
      <c r="E1369" s="824" t="s">
        <v>2398</v>
      </c>
      <c r="F1369" s="822" t="s">
        <v>2343</v>
      </c>
      <c r="G1369" s="822" t="s">
        <v>2524</v>
      </c>
      <c r="H1369" s="822" t="s">
        <v>329</v>
      </c>
      <c r="I1369" s="822" t="s">
        <v>3079</v>
      </c>
      <c r="J1369" s="822" t="s">
        <v>2526</v>
      </c>
      <c r="K1369" s="822" t="s">
        <v>861</v>
      </c>
      <c r="L1369" s="825">
        <v>383.18</v>
      </c>
      <c r="M1369" s="825">
        <v>3831.8</v>
      </c>
      <c r="N1369" s="822">
        <v>10</v>
      </c>
      <c r="O1369" s="826"/>
      <c r="P1369" s="825"/>
      <c r="Q1369" s="827">
        <v>0</v>
      </c>
      <c r="R1369" s="822"/>
      <c r="S1369" s="827">
        <v>0</v>
      </c>
      <c r="T1369" s="826"/>
      <c r="U1369" s="828"/>
    </row>
    <row r="1370" spans="1:21" ht="14.45" customHeight="1" x14ac:dyDescent="0.2">
      <c r="A1370" s="821">
        <v>7</v>
      </c>
      <c r="B1370" s="822" t="s">
        <v>2342</v>
      </c>
      <c r="C1370" s="822" t="s">
        <v>2348</v>
      </c>
      <c r="D1370" s="823" t="s">
        <v>3942</v>
      </c>
      <c r="E1370" s="824" t="s">
        <v>2398</v>
      </c>
      <c r="F1370" s="822" t="s">
        <v>2343</v>
      </c>
      <c r="G1370" s="822" t="s">
        <v>2524</v>
      </c>
      <c r="H1370" s="822" t="s">
        <v>329</v>
      </c>
      <c r="I1370" s="822" t="s">
        <v>2698</v>
      </c>
      <c r="J1370" s="822" t="s">
        <v>2696</v>
      </c>
      <c r="K1370" s="822" t="s">
        <v>2699</v>
      </c>
      <c r="L1370" s="825">
        <v>233.95</v>
      </c>
      <c r="M1370" s="825">
        <v>1403.6999999999998</v>
      </c>
      <c r="N1370" s="822">
        <v>6</v>
      </c>
      <c r="O1370" s="826"/>
      <c r="P1370" s="825">
        <v>1403.6999999999998</v>
      </c>
      <c r="Q1370" s="827">
        <v>1</v>
      </c>
      <c r="R1370" s="822">
        <v>6</v>
      </c>
      <c r="S1370" s="827">
        <v>1</v>
      </c>
      <c r="T1370" s="826"/>
      <c r="U1370" s="828"/>
    </row>
    <row r="1371" spans="1:21" ht="14.45" customHeight="1" x14ac:dyDescent="0.2">
      <c r="A1371" s="821">
        <v>7</v>
      </c>
      <c r="B1371" s="822" t="s">
        <v>2342</v>
      </c>
      <c r="C1371" s="822" t="s">
        <v>2348</v>
      </c>
      <c r="D1371" s="823" t="s">
        <v>3942</v>
      </c>
      <c r="E1371" s="824" t="s">
        <v>2398</v>
      </c>
      <c r="F1371" s="822" t="s">
        <v>2343</v>
      </c>
      <c r="G1371" s="822" t="s">
        <v>3323</v>
      </c>
      <c r="H1371" s="822" t="s">
        <v>329</v>
      </c>
      <c r="I1371" s="822" t="s">
        <v>3324</v>
      </c>
      <c r="J1371" s="822" t="s">
        <v>3325</v>
      </c>
      <c r="K1371" s="822" t="s">
        <v>3326</v>
      </c>
      <c r="L1371" s="825">
        <v>88.07</v>
      </c>
      <c r="M1371" s="825">
        <v>616.49</v>
      </c>
      <c r="N1371" s="822">
        <v>7</v>
      </c>
      <c r="O1371" s="826">
        <v>1.5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7</v>
      </c>
      <c r="B1372" s="822" t="s">
        <v>2342</v>
      </c>
      <c r="C1372" s="822" t="s">
        <v>2348</v>
      </c>
      <c r="D1372" s="823" t="s">
        <v>3942</v>
      </c>
      <c r="E1372" s="824" t="s">
        <v>2398</v>
      </c>
      <c r="F1372" s="822" t="s">
        <v>2343</v>
      </c>
      <c r="G1372" s="822" t="s">
        <v>3323</v>
      </c>
      <c r="H1372" s="822" t="s">
        <v>329</v>
      </c>
      <c r="I1372" s="822" t="s">
        <v>3327</v>
      </c>
      <c r="J1372" s="822" t="s">
        <v>3325</v>
      </c>
      <c r="K1372" s="822" t="s">
        <v>3326</v>
      </c>
      <c r="L1372" s="825">
        <v>88.07</v>
      </c>
      <c r="M1372" s="825">
        <v>176.14</v>
      </c>
      <c r="N1372" s="822">
        <v>2</v>
      </c>
      <c r="O1372" s="826">
        <v>0.5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7</v>
      </c>
      <c r="B1373" s="822" t="s">
        <v>2342</v>
      </c>
      <c r="C1373" s="822" t="s">
        <v>2348</v>
      </c>
      <c r="D1373" s="823" t="s">
        <v>3942</v>
      </c>
      <c r="E1373" s="824" t="s">
        <v>2398</v>
      </c>
      <c r="F1373" s="822" t="s">
        <v>2343</v>
      </c>
      <c r="G1373" s="822" t="s">
        <v>3206</v>
      </c>
      <c r="H1373" s="822" t="s">
        <v>329</v>
      </c>
      <c r="I1373" s="822" t="s">
        <v>3207</v>
      </c>
      <c r="J1373" s="822" t="s">
        <v>3208</v>
      </c>
      <c r="K1373" s="822" t="s">
        <v>3209</v>
      </c>
      <c r="L1373" s="825">
        <v>0</v>
      </c>
      <c r="M1373" s="825">
        <v>0</v>
      </c>
      <c r="N1373" s="822">
        <v>2</v>
      </c>
      <c r="O1373" s="826">
        <v>0.5</v>
      </c>
      <c r="P1373" s="825">
        <v>0</v>
      </c>
      <c r="Q1373" s="827"/>
      <c r="R1373" s="822">
        <v>2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7</v>
      </c>
      <c r="B1374" s="822" t="s">
        <v>2342</v>
      </c>
      <c r="C1374" s="822" t="s">
        <v>2348</v>
      </c>
      <c r="D1374" s="823" t="s">
        <v>3942</v>
      </c>
      <c r="E1374" s="824" t="s">
        <v>2398</v>
      </c>
      <c r="F1374" s="822" t="s">
        <v>2343</v>
      </c>
      <c r="G1374" s="822" t="s">
        <v>2789</v>
      </c>
      <c r="H1374" s="822" t="s">
        <v>329</v>
      </c>
      <c r="I1374" s="822" t="s">
        <v>3001</v>
      </c>
      <c r="J1374" s="822" t="s">
        <v>765</v>
      </c>
      <c r="K1374" s="822" t="s">
        <v>3002</v>
      </c>
      <c r="L1374" s="825">
        <v>35.25</v>
      </c>
      <c r="M1374" s="825">
        <v>105.75</v>
      </c>
      <c r="N1374" s="822">
        <v>3</v>
      </c>
      <c r="O1374" s="826">
        <v>1</v>
      </c>
      <c r="P1374" s="825">
        <v>35.25</v>
      </c>
      <c r="Q1374" s="827">
        <v>0.33333333333333331</v>
      </c>
      <c r="R1374" s="822">
        <v>1</v>
      </c>
      <c r="S1374" s="827">
        <v>0.33333333333333331</v>
      </c>
      <c r="T1374" s="826">
        <v>0.5</v>
      </c>
      <c r="U1374" s="828">
        <v>0.5</v>
      </c>
    </row>
    <row r="1375" spans="1:21" ht="14.45" customHeight="1" x14ac:dyDescent="0.2">
      <c r="A1375" s="821">
        <v>7</v>
      </c>
      <c r="B1375" s="822" t="s">
        <v>2342</v>
      </c>
      <c r="C1375" s="822" t="s">
        <v>2348</v>
      </c>
      <c r="D1375" s="823" t="s">
        <v>3942</v>
      </c>
      <c r="E1375" s="824" t="s">
        <v>2398</v>
      </c>
      <c r="F1375" s="822" t="s">
        <v>2343</v>
      </c>
      <c r="G1375" s="822" t="s">
        <v>2658</v>
      </c>
      <c r="H1375" s="822" t="s">
        <v>329</v>
      </c>
      <c r="I1375" s="822" t="s">
        <v>2740</v>
      </c>
      <c r="J1375" s="822" t="s">
        <v>2660</v>
      </c>
      <c r="K1375" s="822" t="s">
        <v>2661</v>
      </c>
      <c r="L1375" s="825">
        <v>87.98</v>
      </c>
      <c r="M1375" s="825">
        <v>263.94</v>
      </c>
      <c r="N1375" s="822">
        <v>3</v>
      </c>
      <c r="O1375" s="826">
        <v>1.5</v>
      </c>
      <c r="P1375" s="825">
        <v>175.96</v>
      </c>
      <c r="Q1375" s="827">
        <v>0.66666666666666674</v>
      </c>
      <c r="R1375" s="822">
        <v>2</v>
      </c>
      <c r="S1375" s="827">
        <v>0.66666666666666663</v>
      </c>
      <c r="T1375" s="826">
        <v>1</v>
      </c>
      <c r="U1375" s="828">
        <v>0.66666666666666663</v>
      </c>
    </row>
    <row r="1376" spans="1:21" ht="14.45" customHeight="1" x14ac:dyDescent="0.2">
      <c r="A1376" s="821">
        <v>7</v>
      </c>
      <c r="B1376" s="822" t="s">
        <v>2342</v>
      </c>
      <c r="C1376" s="822" t="s">
        <v>2348</v>
      </c>
      <c r="D1376" s="823" t="s">
        <v>3942</v>
      </c>
      <c r="E1376" s="824" t="s">
        <v>2398</v>
      </c>
      <c r="F1376" s="822" t="s">
        <v>2343</v>
      </c>
      <c r="G1376" s="822" t="s">
        <v>2466</v>
      </c>
      <c r="H1376" s="822" t="s">
        <v>329</v>
      </c>
      <c r="I1376" s="822" t="s">
        <v>2470</v>
      </c>
      <c r="J1376" s="822" t="s">
        <v>2468</v>
      </c>
      <c r="K1376" s="822" t="s">
        <v>2471</v>
      </c>
      <c r="L1376" s="825">
        <v>355.79</v>
      </c>
      <c r="M1376" s="825">
        <v>711.58</v>
      </c>
      <c r="N1376" s="822">
        <v>2</v>
      </c>
      <c r="O1376" s="826"/>
      <c r="P1376" s="825"/>
      <c r="Q1376" s="827">
        <v>0</v>
      </c>
      <c r="R1376" s="822"/>
      <c r="S1376" s="827">
        <v>0</v>
      </c>
      <c r="T1376" s="826"/>
      <c r="U1376" s="828"/>
    </row>
    <row r="1377" spans="1:21" ht="14.45" customHeight="1" x14ac:dyDescent="0.2">
      <c r="A1377" s="821">
        <v>7</v>
      </c>
      <c r="B1377" s="822" t="s">
        <v>2342</v>
      </c>
      <c r="C1377" s="822" t="s">
        <v>2348</v>
      </c>
      <c r="D1377" s="823" t="s">
        <v>3942</v>
      </c>
      <c r="E1377" s="824" t="s">
        <v>2398</v>
      </c>
      <c r="F1377" s="822" t="s">
        <v>2343</v>
      </c>
      <c r="G1377" s="822" t="s">
        <v>2466</v>
      </c>
      <c r="H1377" s="822" t="s">
        <v>329</v>
      </c>
      <c r="I1377" s="822" t="s">
        <v>2530</v>
      </c>
      <c r="J1377" s="822" t="s">
        <v>2468</v>
      </c>
      <c r="K1377" s="822" t="s">
        <v>2531</v>
      </c>
      <c r="L1377" s="825">
        <v>1019.46</v>
      </c>
      <c r="M1377" s="825">
        <v>3058.38</v>
      </c>
      <c r="N1377" s="822">
        <v>3</v>
      </c>
      <c r="O1377" s="826"/>
      <c r="P1377" s="825"/>
      <c r="Q1377" s="827">
        <v>0</v>
      </c>
      <c r="R1377" s="822"/>
      <c r="S1377" s="827">
        <v>0</v>
      </c>
      <c r="T1377" s="826"/>
      <c r="U1377" s="828"/>
    </row>
    <row r="1378" spans="1:21" ht="14.45" customHeight="1" x14ac:dyDescent="0.2">
      <c r="A1378" s="821">
        <v>7</v>
      </c>
      <c r="B1378" s="822" t="s">
        <v>2342</v>
      </c>
      <c r="C1378" s="822" t="s">
        <v>2348</v>
      </c>
      <c r="D1378" s="823" t="s">
        <v>3942</v>
      </c>
      <c r="E1378" s="824" t="s">
        <v>2398</v>
      </c>
      <c r="F1378" s="822" t="s">
        <v>2343</v>
      </c>
      <c r="G1378" s="822" t="s">
        <v>2466</v>
      </c>
      <c r="H1378" s="822" t="s">
        <v>329</v>
      </c>
      <c r="I1378" s="822" t="s">
        <v>2818</v>
      </c>
      <c r="J1378" s="822" t="s">
        <v>2703</v>
      </c>
      <c r="K1378" s="822" t="s">
        <v>2531</v>
      </c>
      <c r="L1378" s="825">
        <v>1019.46</v>
      </c>
      <c r="M1378" s="825">
        <v>7136.22</v>
      </c>
      <c r="N1378" s="822">
        <v>7</v>
      </c>
      <c r="O1378" s="826"/>
      <c r="P1378" s="825">
        <v>7136.22</v>
      </c>
      <c r="Q1378" s="827">
        <v>1</v>
      </c>
      <c r="R1378" s="822">
        <v>7</v>
      </c>
      <c r="S1378" s="827">
        <v>1</v>
      </c>
      <c r="T1378" s="826"/>
      <c r="U1378" s="828"/>
    </row>
    <row r="1379" spans="1:21" ht="14.45" customHeight="1" x14ac:dyDescent="0.2">
      <c r="A1379" s="821">
        <v>7</v>
      </c>
      <c r="B1379" s="822" t="s">
        <v>2342</v>
      </c>
      <c r="C1379" s="822" t="s">
        <v>2348</v>
      </c>
      <c r="D1379" s="823" t="s">
        <v>3942</v>
      </c>
      <c r="E1379" s="824" t="s">
        <v>2398</v>
      </c>
      <c r="F1379" s="822" t="s">
        <v>2343</v>
      </c>
      <c r="G1379" s="822" t="s">
        <v>2466</v>
      </c>
      <c r="H1379" s="822" t="s">
        <v>329</v>
      </c>
      <c r="I1379" s="822" t="s">
        <v>3105</v>
      </c>
      <c r="J1379" s="822" t="s">
        <v>2703</v>
      </c>
      <c r="K1379" s="822" t="s">
        <v>2469</v>
      </c>
      <c r="L1379" s="825">
        <v>552.64</v>
      </c>
      <c r="M1379" s="825">
        <v>1657.92</v>
      </c>
      <c r="N1379" s="822">
        <v>3</v>
      </c>
      <c r="O1379" s="826"/>
      <c r="P1379" s="825">
        <v>1657.92</v>
      </c>
      <c r="Q1379" s="827">
        <v>1</v>
      </c>
      <c r="R1379" s="822">
        <v>3</v>
      </c>
      <c r="S1379" s="827">
        <v>1</v>
      </c>
      <c r="T1379" s="826"/>
      <c r="U1379" s="828"/>
    </row>
    <row r="1380" spans="1:21" ht="14.45" customHeight="1" x14ac:dyDescent="0.2">
      <c r="A1380" s="821">
        <v>7</v>
      </c>
      <c r="B1380" s="822" t="s">
        <v>2342</v>
      </c>
      <c r="C1380" s="822" t="s">
        <v>2348</v>
      </c>
      <c r="D1380" s="823" t="s">
        <v>3942</v>
      </c>
      <c r="E1380" s="824" t="s">
        <v>2398</v>
      </c>
      <c r="F1380" s="822" t="s">
        <v>2343</v>
      </c>
      <c r="G1380" s="822" t="s">
        <v>2466</v>
      </c>
      <c r="H1380" s="822" t="s">
        <v>656</v>
      </c>
      <c r="I1380" s="822" t="s">
        <v>2819</v>
      </c>
      <c r="J1380" s="822" t="s">
        <v>2533</v>
      </c>
      <c r="K1380" s="822" t="s">
        <v>2529</v>
      </c>
      <c r="L1380" s="825">
        <v>2038.93</v>
      </c>
      <c r="M1380" s="825">
        <v>24467.16</v>
      </c>
      <c r="N1380" s="822">
        <v>12</v>
      </c>
      <c r="O1380" s="826"/>
      <c r="P1380" s="825">
        <v>24467.16</v>
      </c>
      <c r="Q1380" s="827">
        <v>1</v>
      </c>
      <c r="R1380" s="822">
        <v>12</v>
      </c>
      <c r="S1380" s="827">
        <v>1</v>
      </c>
      <c r="T1380" s="826"/>
      <c r="U1380" s="828"/>
    </row>
    <row r="1381" spans="1:21" ht="14.45" customHeight="1" x14ac:dyDescent="0.2">
      <c r="A1381" s="821">
        <v>7</v>
      </c>
      <c r="B1381" s="822" t="s">
        <v>2342</v>
      </c>
      <c r="C1381" s="822" t="s">
        <v>2348</v>
      </c>
      <c r="D1381" s="823" t="s">
        <v>3942</v>
      </c>
      <c r="E1381" s="824" t="s">
        <v>2398</v>
      </c>
      <c r="F1381" s="822" t="s">
        <v>2343</v>
      </c>
      <c r="G1381" s="822" t="s">
        <v>2466</v>
      </c>
      <c r="H1381" s="822" t="s">
        <v>656</v>
      </c>
      <c r="I1381" s="822" t="s">
        <v>2532</v>
      </c>
      <c r="J1381" s="822" t="s">
        <v>2533</v>
      </c>
      <c r="K1381" s="822" t="s">
        <v>2471</v>
      </c>
      <c r="L1381" s="825">
        <v>355.79</v>
      </c>
      <c r="M1381" s="825">
        <v>4269.4800000000005</v>
      </c>
      <c r="N1381" s="822">
        <v>12</v>
      </c>
      <c r="O1381" s="826">
        <v>1</v>
      </c>
      <c r="P1381" s="825">
        <v>4269.4800000000005</v>
      </c>
      <c r="Q1381" s="827">
        <v>1</v>
      </c>
      <c r="R1381" s="822">
        <v>12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7</v>
      </c>
      <c r="B1382" s="822" t="s">
        <v>2342</v>
      </c>
      <c r="C1382" s="822" t="s">
        <v>2348</v>
      </c>
      <c r="D1382" s="823" t="s">
        <v>3942</v>
      </c>
      <c r="E1382" s="824" t="s">
        <v>2398</v>
      </c>
      <c r="F1382" s="822" t="s">
        <v>2343</v>
      </c>
      <c r="G1382" s="822" t="s">
        <v>2466</v>
      </c>
      <c r="H1382" s="822" t="s">
        <v>656</v>
      </c>
      <c r="I1382" s="822" t="s">
        <v>2700</v>
      </c>
      <c r="J1382" s="822" t="s">
        <v>2533</v>
      </c>
      <c r="K1382" s="822" t="s">
        <v>2469</v>
      </c>
      <c r="L1382" s="825">
        <v>552.64</v>
      </c>
      <c r="M1382" s="825">
        <v>7736.96</v>
      </c>
      <c r="N1382" s="822">
        <v>14</v>
      </c>
      <c r="O1382" s="826">
        <v>1</v>
      </c>
      <c r="P1382" s="825">
        <v>1105.28</v>
      </c>
      <c r="Q1382" s="827">
        <v>0.14285714285714285</v>
      </c>
      <c r="R1382" s="822">
        <v>2</v>
      </c>
      <c r="S1382" s="827">
        <v>0.14285714285714285</v>
      </c>
      <c r="T1382" s="826"/>
      <c r="U1382" s="828">
        <v>0</v>
      </c>
    </row>
    <row r="1383" spans="1:21" ht="14.45" customHeight="1" x14ac:dyDescent="0.2">
      <c r="A1383" s="821">
        <v>7</v>
      </c>
      <c r="B1383" s="822" t="s">
        <v>2342</v>
      </c>
      <c r="C1383" s="822" t="s">
        <v>2348</v>
      </c>
      <c r="D1383" s="823" t="s">
        <v>3942</v>
      </c>
      <c r="E1383" s="824" t="s">
        <v>2398</v>
      </c>
      <c r="F1383" s="822" t="s">
        <v>2343</v>
      </c>
      <c r="G1383" s="822" t="s">
        <v>2466</v>
      </c>
      <c r="H1383" s="822" t="s">
        <v>656</v>
      </c>
      <c r="I1383" s="822" t="s">
        <v>2701</v>
      </c>
      <c r="J1383" s="822" t="s">
        <v>2533</v>
      </c>
      <c r="K1383" s="822" t="s">
        <v>2531</v>
      </c>
      <c r="L1383" s="825">
        <v>1019.46</v>
      </c>
      <c r="M1383" s="825">
        <v>7136.22</v>
      </c>
      <c r="N1383" s="822">
        <v>7</v>
      </c>
      <c r="O1383" s="826"/>
      <c r="P1383" s="825">
        <v>1019.46</v>
      </c>
      <c r="Q1383" s="827">
        <v>0.14285714285714285</v>
      </c>
      <c r="R1383" s="822">
        <v>1</v>
      </c>
      <c r="S1383" s="827">
        <v>0.14285714285714285</v>
      </c>
      <c r="T1383" s="826"/>
      <c r="U1383" s="828"/>
    </row>
    <row r="1384" spans="1:21" ht="14.45" customHeight="1" x14ac:dyDescent="0.2">
      <c r="A1384" s="821">
        <v>7</v>
      </c>
      <c r="B1384" s="822" t="s">
        <v>2342</v>
      </c>
      <c r="C1384" s="822" t="s">
        <v>2348</v>
      </c>
      <c r="D1384" s="823" t="s">
        <v>3942</v>
      </c>
      <c r="E1384" s="824" t="s">
        <v>2398</v>
      </c>
      <c r="F1384" s="822" t="s">
        <v>2343</v>
      </c>
      <c r="G1384" s="822" t="s">
        <v>2466</v>
      </c>
      <c r="H1384" s="822" t="s">
        <v>329</v>
      </c>
      <c r="I1384" s="822" t="s">
        <v>3080</v>
      </c>
      <c r="J1384" s="822" t="s">
        <v>2473</v>
      </c>
      <c r="K1384" s="822" t="s">
        <v>3081</v>
      </c>
      <c r="L1384" s="825">
        <v>88.95</v>
      </c>
      <c r="M1384" s="825">
        <v>177.9</v>
      </c>
      <c r="N1384" s="822">
        <v>2</v>
      </c>
      <c r="O1384" s="826"/>
      <c r="P1384" s="825">
        <v>177.9</v>
      </c>
      <c r="Q1384" s="827">
        <v>1</v>
      </c>
      <c r="R1384" s="822">
        <v>2</v>
      </c>
      <c r="S1384" s="827">
        <v>1</v>
      </c>
      <c r="T1384" s="826"/>
      <c r="U1384" s="828"/>
    </row>
    <row r="1385" spans="1:21" ht="14.45" customHeight="1" x14ac:dyDescent="0.2">
      <c r="A1385" s="821">
        <v>7</v>
      </c>
      <c r="B1385" s="822" t="s">
        <v>2342</v>
      </c>
      <c r="C1385" s="822" t="s">
        <v>2348</v>
      </c>
      <c r="D1385" s="823" t="s">
        <v>3942</v>
      </c>
      <c r="E1385" s="824" t="s">
        <v>2398</v>
      </c>
      <c r="F1385" s="822" t="s">
        <v>2343</v>
      </c>
      <c r="G1385" s="822" t="s">
        <v>2475</v>
      </c>
      <c r="H1385" s="822" t="s">
        <v>329</v>
      </c>
      <c r="I1385" s="822" t="s">
        <v>3594</v>
      </c>
      <c r="J1385" s="822" t="s">
        <v>866</v>
      </c>
      <c r="K1385" s="822" t="s">
        <v>867</v>
      </c>
      <c r="L1385" s="825">
        <v>97.76</v>
      </c>
      <c r="M1385" s="825">
        <v>97.76</v>
      </c>
      <c r="N1385" s="822">
        <v>1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7</v>
      </c>
      <c r="B1386" s="822" t="s">
        <v>2342</v>
      </c>
      <c r="C1386" s="822" t="s">
        <v>2348</v>
      </c>
      <c r="D1386" s="823" t="s">
        <v>3942</v>
      </c>
      <c r="E1386" s="824" t="s">
        <v>2398</v>
      </c>
      <c r="F1386" s="822" t="s">
        <v>2343</v>
      </c>
      <c r="G1386" s="822" t="s">
        <v>2572</v>
      </c>
      <c r="H1386" s="822" t="s">
        <v>329</v>
      </c>
      <c r="I1386" s="822" t="s">
        <v>2573</v>
      </c>
      <c r="J1386" s="822" t="s">
        <v>697</v>
      </c>
      <c r="K1386" s="822" t="s">
        <v>2574</v>
      </c>
      <c r="L1386" s="825">
        <v>127.91</v>
      </c>
      <c r="M1386" s="825">
        <v>383.73</v>
      </c>
      <c r="N1386" s="822">
        <v>3</v>
      </c>
      <c r="O1386" s="826">
        <v>1.5</v>
      </c>
      <c r="P1386" s="825">
        <v>383.73</v>
      </c>
      <c r="Q1386" s="827">
        <v>1</v>
      </c>
      <c r="R1386" s="822">
        <v>3</v>
      </c>
      <c r="S1386" s="827">
        <v>1</v>
      </c>
      <c r="T1386" s="826">
        <v>1.5</v>
      </c>
      <c r="U1386" s="828">
        <v>1</v>
      </c>
    </row>
    <row r="1387" spans="1:21" ht="14.45" customHeight="1" x14ac:dyDescent="0.2">
      <c r="A1387" s="821">
        <v>7</v>
      </c>
      <c r="B1387" s="822" t="s">
        <v>2342</v>
      </c>
      <c r="C1387" s="822" t="s">
        <v>2348</v>
      </c>
      <c r="D1387" s="823" t="s">
        <v>3942</v>
      </c>
      <c r="E1387" s="824" t="s">
        <v>2398</v>
      </c>
      <c r="F1387" s="822" t="s">
        <v>2343</v>
      </c>
      <c r="G1387" s="822" t="s">
        <v>2575</v>
      </c>
      <c r="H1387" s="822" t="s">
        <v>329</v>
      </c>
      <c r="I1387" s="822" t="s">
        <v>3610</v>
      </c>
      <c r="J1387" s="822" t="s">
        <v>3329</v>
      </c>
      <c r="K1387" s="822" t="s">
        <v>3333</v>
      </c>
      <c r="L1387" s="825">
        <v>169.29</v>
      </c>
      <c r="M1387" s="825">
        <v>846.45</v>
      </c>
      <c r="N1387" s="822">
        <v>5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7</v>
      </c>
      <c r="B1388" s="822" t="s">
        <v>2342</v>
      </c>
      <c r="C1388" s="822" t="s">
        <v>2348</v>
      </c>
      <c r="D1388" s="823" t="s">
        <v>3942</v>
      </c>
      <c r="E1388" s="824" t="s">
        <v>2398</v>
      </c>
      <c r="F1388" s="822" t="s">
        <v>2343</v>
      </c>
      <c r="G1388" s="822" t="s">
        <v>2575</v>
      </c>
      <c r="H1388" s="822" t="s">
        <v>329</v>
      </c>
      <c r="I1388" s="822" t="s">
        <v>3457</v>
      </c>
      <c r="J1388" s="822" t="s">
        <v>3329</v>
      </c>
      <c r="K1388" s="822" t="s">
        <v>3348</v>
      </c>
      <c r="L1388" s="825">
        <v>338.58</v>
      </c>
      <c r="M1388" s="825">
        <v>677.16</v>
      </c>
      <c r="N1388" s="822">
        <v>2</v>
      </c>
      <c r="O1388" s="826">
        <v>0.5</v>
      </c>
      <c r="P1388" s="825">
        <v>677.16</v>
      </c>
      <c r="Q1388" s="827">
        <v>1</v>
      </c>
      <c r="R1388" s="822">
        <v>2</v>
      </c>
      <c r="S1388" s="827">
        <v>1</v>
      </c>
      <c r="T1388" s="826">
        <v>0.5</v>
      </c>
      <c r="U1388" s="828">
        <v>1</v>
      </c>
    </row>
    <row r="1389" spans="1:21" ht="14.45" customHeight="1" x14ac:dyDescent="0.2">
      <c r="A1389" s="821">
        <v>7</v>
      </c>
      <c r="B1389" s="822" t="s">
        <v>2342</v>
      </c>
      <c r="C1389" s="822" t="s">
        <v>2348</v>
      </c>
      <c r="D1389" s="823" t="s">
        <v>3942</v>
      </c>
      <c r="E1389" s="824" t="s">
        <v>2398</v>
      </c>
      <c r="F1389" s="822" t="s">
        <v>2343</v>
      </c>
      <c r="G1389" s="822" t="s">
        <v>2575</v>
      </c>
      <c r="H1389" s="822" t="s">
        <v>329</v>
      </c>
      <c r="I1389" s="822" t="s">
        <v>3328</v>
      </c>
      <c r="J1389" s="822" t="s">
        <v>3329</v>
      </c>
      <c r="K1389" s="822" t="s">
        <v>3330</v>
      </c>
      <c r="L1389" s="825">
        <v>131.22</v>
      </c>
      <c r="M1389" s="825">
        <v>131.22</v>
      </c>
      <c r="N1389" s="822">
        <v>1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7</v>
      </c>
      <c r="B1390" s="822" t="s">
        <v>2342</v>
      </c>
      <c r="C1390" s="822" t="s">
        <v>2348</v>
      </c>
      <c r="D1390" s="823" t="s">
        <v>3942</v>
      </c>
      <c r="E1390" s="824" t="s">
        <v>2398</v>
      </c>
      <c r="F1390" s="822" t="s">
        <v>2343</v>
      </c>
      <c r="G1390" s="822" t="s">
        <v>2575</v>
      </c>
      <c r="H1390" s="822" t="s">
        <v>329</v>
      </c>
      <c r="I1390" s="822" t="s">
        <v>3331</v>
      </c>
      <c r="J1390" s="822" t="s">
        <v>3332</v>
      </c>
      <c r="K1390" s="822" t="s">
        <v>3333</v>
      </c>
      <c r="L1390" s="825">
        <v>169.29</v>
      </c>
      <c r="M1390" s="825">
        <v>846.44999999999993</v>
      </c>
      <c r="N1390" s="822">
        <v>5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7</v>
      </c>
      <c r="B1391" s="822" t="s">
        <v>2342</v>
      </c>
      <c r="C1391" s="822" t="s">
        <v>2348</v>
      </c>
      <c r="D1391" s="823" t="s">
        <v>3942</v>
      </c>
      <c r="E1391" s="824" t="s">
        <v>2398</v>
      </c>
      <c r="F1391" s="822" t="s">
        <v>2343</v>
      </c>
      <c r="G1391" s="822" t="s">
        <v>2575</v>
      </c>
      <c r="H1391" s="822" t="s">
        <v>329</v>
      </c>
      <c r="I1391" s="822" t="s">
        <v>3739</v>
      </c>
      <c r="J1391" s="822" t="s">
        <v>3329</v>
      </c>
      <c r="K1391" s="822" t="s">
        <v>3338</v>
      </c>
      <c r="L1391" s="825">
        <v>677.17</v>
      </c>
      <c r="M1391" s="825">
        <v>2031.5099999999998</v>
      </c>
      <c r="N1391" s="822">
        <v>3</v>
      </c>
      <c r="O1391" s="826">
        <v>0.5</v>
      </c>
      <c r="P1391" s="825">
        <v>2031.5099999999998</v>
      </c>
      <c r="Q1391" s="827">
        <v>1</v>
      </c>
      <c r="R1391" s="822">
        <v>3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7</v>
      </c>
      <c r="B1392" s="822" t="s">
        <v>2342</v>
      </c>
      <c r="C1392" s="822" t="s">
        <v>2348</v>
      </c>
      <c r="D1392" s="823" t="s">
        <v>3942</v>
      </c>
      <c r="E1392" s="824" t="s">
        <v>2398</v>
      </c>
      <c r="F1392" s="822" t="s">
        <v>2343</v>
      </c>
      <c r="G1392" s="822" t="s">
        <v>2575</v>
      </c>
      <c r="H1392" s="822" t="s">
        <v>329</v>
      </c>
      <c r="I1392" s="822" t="s">
        <v>3336</v>
      </c>
      <c r="J1392" s="822" t="s">
        <v>3337</v>
      </c>
      <c r="K1392" s="822" t="s">
        <v>3338</v>
      </c>
      <c r="L1392" s="825">
        <v>677.17</v>
      </c>
      <c r="M1392" s="825">
        <v>6771.7</v>
      </c>
      <c r="N1392" s="822">
        <v>10</v>
      </c>
      <c r="O1392" s="826">
        <v>1</v>
      </c>
      <c r="P1392" s="825">
        <v>6771.7</v>
      </c>
      <c r="Q1392" s="827">
        <v>1</v>
      </c>
      <c r="R1392" s="822">
        <v>10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7</v>
      </c>
      <c r="B1393" s="822" t="s">
        <v>2342</v>
      </c>
      <c r="C1393" s="822" t="s">
        <v>2348</v>
      </c>
      <c r="D1393" s="823" t="s">
        <v>3942</v>
      </c>
      <c r="E1393" s="824" t="s">
        <v>2398</v>
      </c>
      <c r="F1393" s="822" t="s">
        <v>2343</v>
      </c>
      <c r="G1393" s="822" t="s">
        <v>2575</v>
      </c>
      <c r="H1393" s="822" t="s">
        <v>656</v>
      </c>
      <c r="I1393" s="822" t="s">
        <v>3339</v>
      </c>
      <c r="J1393" s="822" t="s">
        <v>2577</v>
      </c>
      <c r="K1393" s="822" t="s">
        <v>3340</v>
      </c>
      <c r="L1393" s="825">
        <v>1286.6199999999999</v>
      </c>
      <c r="M1393" s="825">
        <v>36025.359999999993</v>
      </c>
      <c r="N1393" s="822">
        <v>28</v>
      </c>
      <c r="O1393" s="826">
        <v>10.5</v>
      </c>
      <c r="P1393" s="825">
        <v>11579.579999999998</v>
      </c>
      <c r="Q1393" s="827">
        <v>0.32142857142857145</v>
      </c>
      <c r="R1393" s="822">
        <v>9</v>
      </c>
      <c r="S1393" s="827">
        <v>0.32142857142857145</v>
      </c>
      <c r="T1393" s="826">
        <v>3</v>
      </c>
      <c r="U1393" s="828">
        <v>0.2857142857142857</v>
      </c>
    </row>
    <row r="1394" spans="1:21" ht="14.45" customHeight="1" x14ac:dyDescent="0.2">
      <c r="A1394" s="821">
        <v>7</v>
      </c>
      <c r="B1394" s="822" t="s">
        <v>2342</v>
      </c>
      <c r="C1394" s="822" t="s">
        <v>2348</v>
      </c>
      <c r="D1394" s="823" t="s">
        <v>3942</v>
      </c>
      <c r="E1394" s="824" t="s">
        <v>2398</v>
      </c>
      <c r="F1394" s="822" t="s">
        <v>2343</v>
      </c>
      <c r="G1394" s="822" t="s">
        <v>2575</v>
      </c>
      <c r="H1394" s="822" t="s">
        <v>656</v>
      </c>
      <c r="I1394" s="822" t="s">
        <v>3341</v>
      </c>
      <c r="J1394" s="822" t="s">
        <v>2577</v>
      </c>
      <c r="K1394" s="822" t="s">
        <v>3338</v>
      </c>
      <c r="L1394" s="825">
        <v>677.17</v>
      </c>
      <c r="M1394" s="825">
        <v>5417.3599999999988</v>
      </c>
      <c r="N1394" s="822">
        <v>8</v>
      </c>
      <c r="O1394" s="826">
        <v>1.5</v>
      </c>
      <c r="P1394" s="825">
        <v>3385.8499999999995</v>
      </c>
      <c r="Q1394" s="827">
        <v>0.625</v>
      </c>
      <c r="R1394" s="822">
        <v>5</v>
      </c>
      <c r="S1394" s="827">
        <v>0.625</v>
      </c>
      <c r="T1394" s="826">
        <v>1</v>
      </c>
      <c r="U1394" s="828">
        <v>0.66666666666666663</v>
      </c>
    </row>
    <row r="1395" spans="1:21" ht="14.45" customHeight="1" x14ac:dyDescent="0.2">
      <c r="A1395" s="821">
        <v>7</v>
      </c>
      <c r="B1395" s="822" t="s">
        <v>2342</v>
      </c>
      <c r="C1395" s="822" t="s">
        <v>2348</v>
      </c>
      <c r="D1395" s="823" t="s">
        <v>3942</v>
      </c>
      <c r="E1395" s="824" t="s">
        <v>2398</v>
      </c>
      <c r="F1395" s="822" t="s">
        <v>2343</v>
      </c>
      <c r="G1395" s="822" t="s">
        <v>2575</v>
      </c>
      <c r="H1395" s="822" t="s">
        <v>656</v>
      </c>
      <c r="I1395" s="822" t="s">
        <v>2576</v>
      </c>
      <c r="J1395" s="822" t="s">
        <v>2577</v>
      </c>
      <c r="K1395" s="822" t="s">
        <v>2578</v>
      </c>
      <c r="L1395" s="825">
        <v>2573.2199999999998</v>
      </c>
      <c r="M1395" s="825">
        <v>51464.399999999994</v>
      </c>
      <c r="N1395" s="822">
        <v>20</v>
      </c>
      <c r="O1395" s="826">
        <v>5.5</v>
      </c>
      <c r="P1395" s="825">
        <v>15439.32</v>
      </c>
      <c r="Q1395" s="827">
        <v>0.30000000000000004</v>
      </c>
      <c r="R1395" s="822">
        <v>6</v>
      </c>
      <c r="S1395" s="827">
        <v>0.3</v>
      </c>
      <c r="T1395" s="826">
        <v>1.5</v>
      </c>
      <c r="U1395" s="828">
        <v>0.27272727272727271</v>
      </c>
    </row>
    <row r="1396" spans="1:21" ht="14.45" customHeight="1" x14ac:dyDescent="0.2">
      <c r="A1396" s="821">
        <v>7</v>
      </c>
      <c r="B1396" s="822" t="s">
        <v>2342</v>
      </c>
      <c r="C1396" s="822" t="s">
        <v>2348</v>
      </c>
      <c r="D1396" s="823" t="s">
        <v>3942</v>
      </c>
      <c r="E1396" s="824" t="s">
        <v>2398</v>
      </c>
      <c r="F1396" s="822" t="s">
        <v>2343</v>
      </c>
      <c r="G1396" s="822" t="s">
        <v>2575</v>
      </c>
      <c r="H1396" s="822" t="s">
        <v>329</v>
      </c>
      <c r="I1396" s="822" t="s">
        <v>3830</v>
      </c>
      <c r="J1396" s="822" t="s">
        <v>3831</v>
      </c>
      <c r="K1396" s="822" t="s">
        <v>3333</v>
      </c>
      <c r="L1396" s="825">
        <v>169.29</v>
      </c>
      <c r="M1396" s="825">
        <v>507.87</v>
      </c>
      <c r="N1396" s="822">
        <v>3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7</v>
      </c>
      <c r="B1397" s="822" t="s">
        <v>2342</v>
      </c>
      <c r="C1397" s="822" t="s">
        <v>2348</v>
      </c>
      <c r="D1397" s="823" t="s">
        <v>3942</v>
      </c>
      <c r="E1397" s="824" t="s">
        <v>2398</v>
      </c>
      <c r="F1397" s="822" t="s">
        <v>2343</v>
      </c>
      <c r="G1397" s="822" t="s">
        <v>2575</v>
      </c>
      <c r="H1397" s="822" t="s">
        <v>329</v>
      </c>
      <c r="I1397" s="822" t="s">
        <v>3740</v>
      </c>
      <c r="J1397" s="822" t="s">
        <v>3345</v>
      </c>
      <c r="K1397" s="822" t="s">
        <v>3348</v>
      </c>
      <c r="L1397" s="825">
        <v>1715.48</v>
      </c>
      <c r="M1397" s="825">
        <v>10292.880000000001</v>
      </c>
      <c r="N1397" s="822">
        <v>6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7</v>
      </c>
      <c r="B1398" s="822" t="s">
        <v>2342</v>
      </c>
      <c r="C1398" s="822" t="s">
        <v>2348</v>
      </c>
      <c r="D1398" s="823" t="s">
        <v>3942</v>
      </c>
      <c r="E1398" s="824" t="s">
        <v>2398</v>
      </c>
      <c r="F1398" s="822" t="s">
        <v>2343</v>
      </c>
      <c r="G1398" s="822" t="s">
        <v>2575</v>
      </c>
      <c r="H1398" s="822" t="s">
        <v>329</v>
      </c>
      <c r="I1398" s="822" t="s">
        <v>3612</v>
      </c>
      <c r="J1398" s="822" t="s">
        <v>3329</v>
      </c>
      <c r="K1398" s="822" t="s">
        <v>3613</v>
      </c>
      <c r="L1398" s="825">
        <v>1929.92</v>
      </c>
      <c r="M1398" s="825">
        <v>1929.92</v>
      </c>
      <c r="N1398" s="822">
        <v>1</v>
      </c>
      <c r="O1398" s="826">
        <v>1</v>
      </c>
      <c r="P1398" s="825">
        <v>1929.92</v>
      </c>
      <c r="Q1398" s="827">
        <v>1</v>
      </c>
      <c r="R1398" s="822">
        <v>1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7</v>
      </c>
      <c r="B1399" s="822" t="s">
        <v>2342</v>
      </c>
      <c r="C1399" s="822" t="s">
        <v>2348</v>
      </c>
      <c r="D1399" s="823" t="s">
        <v>3942</v>
      </c>
      <c r="E1399" s="824" t="s">
        <v>2398</v>
      </c>
      <c r="F1399" s="822" t="s">
        <v>2343</v>
      </c>
      <c r="G1399" s="822" t="s">
        <v>2575</v>
      </c>
      <c r="H1399" s="822" t="s">
        <v>329</v>
      </c>
      <c r="I1399" s="822" t="s">
        <v>3344</v>
      </c>
      <c r="J1399" s="822" t="s">
        <v>3345</v>
      </c>
      <c r="K1399" s="822" t="s">
        <v>3333</v>
      </c>
      <c r="L1399" s="825">
        <v>1286.19</v>
      </c>
      <c r="M1399" s="825">
        <v>3858.57</v>
      </c>
      <c r="N1399" s="822">
        <v>3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7</v>
      </c>
      <c r="B1400" s="822" t="s">
        <v>2342</v>
      </c>
      <c r="C1400" s="822" t="s">
        <v>2348</v>
      </c>
      <c r="D1400" s="823" t="s">
        <v>3942</v>
      </c>
      <c r="E1400" s="824" t="s">
        <v>2398</v>
      </c>
      <c r="F1400" s="822" t="s">
        <v>2343</v>
      </c>
      <c r="G1400" s="822" t="s">
        <v>2575</v>
      </c>
      <c r="H1400" s="822" t="s">
        <v>329</v>
      </c>
      <c r="I1400" s="822" t="s">
        <v>3344</v>
      </c>
      <c r="J1400" s="822" t="s">
        <v>3345</v>
      </c>
      <c r="K1400" s="822" t="s">
        <v>3333</v>
      </c>
      <c r="L1400" s="825">
        <v>169.29</v>
      </c>
      <c r="M1400" s="825">
        <v>507.87</v>
      </c>
      <c r="N1400" s="822">
        <v>3</v>
      </c>
      <c r="O1400" s="826">
        <v>1</v>
      </c>
      <c r="P1400" s="825">
        <v>507.87</v>
      </c>
      <c r="Q1400" s="827">
        <v>1</v>
      </c>
      <c r="R1400" s="822">
        <v>3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7</v>
      </c>
      <c r="B1401" s="822" t="s">
        <v>2342</v>
      </c>
      <c r="C1401" s="822" t="s">
        <v>2348</v>
      </c>
      <c r="D1401" s="823" t="s">
        <v>3942</v>
      </c>
      <c r="E1401" s="824" t="s">
        <v>2398</v>
      </c>
      <c r="F1401" s="822" t="s">
        <v>2343</v>
      </c>
      <c r="G1401" s="822" t="s">
        <v>2575</v>
      </c>
      <c r="H1401" s="822" t="s">
        <v>329</v>
      </c>
      <c r="I1401" s="822" t="s">
        <v>3346</v>
      </c>
      <c r="J1401" s="822" t="s">
        <v>3347</v>
      </c>
      <c r="K1401" s="822" t="s">
        <v>3348</v>
      </c>
      <c r="L1401" s="825">
        <v>338.58</v>
      </c>
      <c r="M1401" s="825">
        <v>2031.48</v>
      </c>
      <c r="N1401" s="822">
        <v>6</v>
      </c>
      <c r="O1401" s="826">
        <v>0.5</v>
      </c>
      <c r="P1401" s="825">
        <v>2031.48</v>
      </c>
      <c r="Q1401" s="827">
        <v>1</v>
      </c>
      <c r="R1401" s="822">
        <v>6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7</v>
      </c>
      <c r="B1402" s="822" t="s">
        <v>2342</v>
      </c>
      <c r="C1402" s="822" t="s">
        <v>2348</v>
      </c>
      <c r="D1402" s="823" t="s">
        <v>3942</v>
      </c>
      <c r="E1402" s="824" t="s">
        <v>2398</v>
      </c>
      <c r="F1402" s="822" t="s">
        <v>2343</v>
      </c>
      <c r="G1402" s="822" t="s">
        <v>2575</v>
      </c>
      <c r="H1402" s="822" t="s">
        <v>656</v>
      </c>
      <c r="I1402" s="822" t="s">
        <v>3458</v>
      </c>
      <c r="J1402" s="822" t="s">
        <v>2577</v>
      </c>
      <c r="K1402" s="822" t="s">
        <v>3459</v>
      </c>
      <c r="L1402" s="825">
        <v>84.96</v>
      </c>
      <c r="M1402" s="825">
        <v>169.92</v>
      </c>
      <c r="N1402" s="822">
        <v>2</v>
      </c>
      <c r="O1402" s="826">
        <v>0.5</v>
      </c>
      <c r="P1402" s="825">
        <v>169.92</v>
      </c>
      <c r="Q1402" s="827">
        <v>1</v>
      </c>
      <c r="R1402" s="822">
        <v>2</v>
      </c>
      <c r="S1402" s="827">
        <v>1</v>
      </c>
      <c r="T1402" s="826">
        <v>0.5</v>
      </c>
      <c r="U1402" s="828">
        <v>1</v>
      </c>
    </row>
    <row r="1403" spans="1:21" ht="14.45" customHeight="1" x14ac:dyDescent="0.2">
      <c r="A1403" s="821">
        <v>7</v>
      </c>
      <c r="B1403" s="822" t="s">
        <v>2342</v>
      </c>
      <c r="C1403" s="822" t="s">
        <v>2348</v>
      </c>
      <c r="D1403" s="823" t="s">
        <v>3942</v>
      </c>
      <c r="E1403" s="824" t="s">
        <v>2398</v>
      </c>
      <c r="F1403" s="822" t="s">
        <v>2343</v>
      </c>
      <c r="G1403" s="822" t="s">
        <v>2575</v>
      </c>
      <c r="H1403" s="822" t="s">
        <v>329</v>
      </c>
      <c r="I1403" s="822" t="s">
        <v>3832</v>
      </c>
      <c r="J1403" s="822" t="s">
        <v>3345</v>
      </c>
      <c r="K1403" s="822" t="s">
        <v>3340</v>
      </c>
      <c r="L1403" s="825">
        <v>1286.6199999999999</v>
      </c>
      <c r="M1403" s="825">
        <v>2573.2399999999998</v>
      </c>
      <c r="N1403" s="822">
        <v>2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7</v>
      </c>
      <c r="B1404" s="822" t="s">
        <v>2342</v>
      </c>
      <c r="C1404" s="822" t="s">
        <v>2348</v>
      </c>
      <c r="D1404" s="823" t="s">
        <v>3942</v>
      </c>
      <c r="E1404" s="824" t="s">
        <v>2398</v>
      </c>
      <c r="F1404" s="822" t="s">
        <v>2343</v>
      </c>
      <c r="G1404" s="822" t="s">
        <v>3172</v>
      </c>
      <c r="H1404" s="822" t="s">
        <v>329</v>
      </c>
      <c r="I1404" s="822" t="s">
        <v>3173</v>
      </c>
      <c r="J1404" s="822" t="s">
        <v>3174</v>
      </c>
      <c r="K1404" s="822" t="s">
        <v>3175</v>
      </c>
      <c r="L1404" s="825">
        <v>108.88</v>
      </c>
      <c r="M1404" s="825">
        <v>108.88</v>
      </c>
      <c r="N1404" s="822">
        <v>1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7</v>
      </c>
      <c r="B1405" s="822" t="s">
        <v>2342</v>
      </c>
      <c r="C1405" s="822" t="s">
        <v>2348</v>
      </c>
      <c r="D1405" s="823" t="s">
        <v>3942</v>
      </c>
      <c r="E1405" s="824" t="s">
        <v>2398</v>
      </c>
      <c r="F1405" s="822" t="s">
        <v>2343</v>
      </c>
      <c r="G1405" s="822" t="s">
        <v>2579</v>
      </c>
      <c r="H1405" s="822" t="s">
        <v>656</v>
      </c>
      <c r="I1405" s="822" t="s">
        <v>2580</v>
      </c>
      <c r="J1405" s="822" t="s">
        <v>659</v>
      </c>
      <c r="K1405" s="822" t="s">
        <v>2581</v>
      </c>
      <c r="L1405" s="825">
        <v>0</v>
      </c>
      <c r="M1405" s="825">
        <v>0</v>
      </c>
      <c r="N1405" s="822">
        <v>16</v>
      </c>
      <c r="O1405" s="826">
        <v>3.5</v>
      </c>
      <c r="P1405" s="825">
        <v>0</v>
      </c>
      <c r="Q1405" s="827"/>
      <c r="R1405" s="822">
        <v>11</v>
      </c>
      <c r="S1405" s="827">
        <v>0.6875</v>
      </c>
      <c r="T1405" s="826">
        <v>2.5</v>
      </c>
      <c r="U1405" s="828">
        <v>0.7142857142857143</v>
      </c>
    </row>
    <row r="1406" spans="1:21" ht="14.45" customHeight="1" x14ac:dyDescent="0.2">
      <c r="A1406" s="821">
        <v>7</v>
      </c>
      <c r="B1406" s="822" t="s">
        <v>2342</v>
      </c>
      <c r="C1406" s="822" t="s">
        <v>2348</v>
      </c>
      <c r="D1406" s="823" t="s">
        <v>3942</v>
      </c>
      <c r="E1406" s="824" t="s">
        <v>2398</v>
      </c>
      <c r="F1406" s="822" t="s">
        <v>2343</v>
      </c>
      <c r="G1406" s="822" t="s">
        <v>2579</v>
      </c>
      <c r="H1406" s="822" t="s">
        <v>329</v>
      </c>
      <c r="I1406" s="822" t="s">
        <v>3833</v>
      </c>
      <c r="J1406" s="822" t="s">
        <v>659</v>
      </c>
      <c r="K1406" s="822" t="s">
        <v>3834</v>
      </c>
      <c r="L1406" s="825">
        <v>0</v>
      </c>
      <c r="M1406" s="825">
        <v>0</v>
      </c>
      <c r="N1406" s="822">
        <v>4</v>
      </c>
      <c r="O1406" s="826">
        <v>1</v>
      </c>
      <c r="P1406" s="825">
        <v>0</v>
      </c>
      <c r="Q1406" s="827"/>
      <c r="R1406" s="822">
        <v>4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7</v>
      </c>
      <c r="B1407" s="822" t="s">
        <v>2342</v>
      </c>
      <c r="C1407" s="822" t="s">
        <v>2348</v>
      </c>
      <c r="D1407" s="823" t="s">
        <v>3942</v>
      </c>
      <c r="E1407" s="824" t="s">
        <v>2398</v>
      </c>
      <c r="F1407" s="822" t="s">
        <v>2343</v>
      </c>
      <c r="G1407" s="822" t="s">
        <v>2537</v>
      </c>
      <c r="H1407" s="822" t="s">
        <v>329</v>
      </c>
      <c r="I1407" s="822" t="s">
        <v>2538</v>
      </c>
      <c r="J1407" s="822" t="s">
        <v>2539</v>
      </c>
      <c r="K1407" s="822" t="s">
        <v>2540</v>
      </c>
      <c r="L1407" s="825">
        <v>552.64</v>
      </c>
      <c r="M1407" s="825">
        <v>3315.84</v>
      </c>
      <c r="N1407" s="822">
        <v>6</v>
      </c>
      <c r="O1407" s="826"/>
      <c r="P1407" s="825">
        <v>1657.92</v>
      </c>
      <c r="Q1407" s="827">
        <v>0.5</v>
      </c>
      <c r="R1407" s="822">
        <v>3</v>
      </c>
      <c r="S1407" s="827">
        <v>0.5</v>
      </c>
      <c r="T1407" s="826"/>
      <c r="U1407" s="828"/>
    </row>
    <row r="1408" spans="1:21" ht="14.45" customHeight="1" x14ac:dyDescent="0.2">
      <c r="A1408" s="821">
        <v>7</v>
      </c>
      <c r="B1408" s="822" t="s">
        <v>2342</v>
      </c>
      <c r="C1408" s="822" t="s">
        <v>2348</v>
      </c>
      <c r="D1408" s="823" t="s">
        <v>3942</v>
      </c>
      <c r="E1408" s="824" t="s">
        <v>2398</v>
      </c>
      <c r="F1408" s="822" t="s">
        <v>2343</v>
      </c>
      <c r="G1408" s="822" t="s">
        <v>2537</v>
      </c>
      <c r="H1408" s="822" t="s">
        <v>329</v>
      </c>
      <c r="I1408" s="822" t="s">
        <v>2545</v>
      </c>
      <c r="J1408" s="822" t="s">
        <v>2546</v>
      </c>
      <c r="K1408" s="822" t="s">
        <v>2547</v>
      </c>
      <c r="L1408" s="825">
        <v>127.43</v>
      </c>
      <c r="M1408" s="825">
        <v>509.72</v>
      </c>
      <c r="N1408" s="822">
        <v>4</v>
      </c>
      <c r="O1408" s="826">
        <v>1</v>
      </c>
      <c r="P1408" s="825">
        <v>509.72</v>
      </c>
      <c r="Q1408" s="827">
        <v>1</v>
      </c>
      <c r="R1408" s="822">
        <v>4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7</v>
      </c>
      <c r="B1409" s="822" t="s">
        <v>2342</v>
      </c>
      <c r="C1409" s="822" t="s">
        <v>2348</v>
      </c>
      <c r="D1409" s="823" t="s">
        <v>3942</v>
      </c>
      <c r="E1409" s="824" t="s">
        <v>2398</v>
      </c>
      <c r="F1409" s="822" t="s">
        <v>2343</v>
      </c>
      <c r="G1409" s="822" t="s">
        <v>3775</v>
      </c>
      <c r="H1409" s="822" t="s">
        <v>656</v>
      </c>
      <c r="I1409" s="822" t="s">
        <v>3776</v>
      </c>
      <c r="J1409" s="822" t="s">
        <v>2034</v>
      </c>
      <c r="K1409" s="822" t="s">
        <v>3777</v>
      </c>
      <c r="L1409" s="825">
        <v>102.85</v>
      </c>
      <c r="M1409" s="825">
        <v>617.09999999999991</v>
      </c>
      <c r="N1409" s="822">
        <v>6</v>
      </c>
      <c r="O1409" s="826">
        <v>2</v>
      </c>
      <c r="P1409" s="825">
        <v>617.09999999999991</v>
      </c>
      <c r="Q1409" s="827">
        <v>1</v>
      </c>
      <c r="R1409" s="822">
        <v>6</v>
      </c>
      <c r="S1409" s="827">
        <v>1</v>
      </c>
      <c r="T1409" s="826">
        <v>2</v>
      </c>
      <c r="U1409" s="828">
        <v>1</v>
      </c>
    </row>
    <row r="1410" spans="1:21" ht="14.45" customHeight="1" x14ac:dyDescent="0.2">
      <c r="A1410" s="821">
        <v>7</v>
      </c>
      <c r="B1410" s="822" t="s">
        <v>2342</v>
      </c>
      <c r="C1410" s="822" t="s">
        <v>2348</v>
      </c>
      <c r="D1410" s="823" t="s">
        <v>3942</v>
      </c>
      <c r="E1410" s="824" t="s">
        <v>2398</v>
      </c>
      <c r="F1410" s="822" t="s">
        <v>2343</v>
      </c>
      <c r="G1410" s="822" t="s">
        <v>3634</v>
      </c>
      <c r="H1410" s="822" t="s">
        <v>329</v>
      </c>
      <c r="I1410" s="822" t="s">
        <v>3635</v>
      </c>
      <c r="J1410" s="822" t="s">
        <v>1428</v>
      </c>
      <c r="K1410" s="822" t="s">
        <v>3636</v>
      </c>
      <c r="L1410" s="825">
        <v>98.2</v>
      </c>
      <c r="M1410" s="825">
        <v>98.2</v>
      </c>
      <c r="N1410" s="822">
        <v>1</v>
      </c>
      <c r="O1410" s="826">
        <v>0.5</v>
      </c>
      <c r="P1410" s="825">
        <v>98.2</v>
      </c>
      <c r="Q1410" s="827">
        <v>1</v>
      </c>
      <c r="R1410" s="822">
        <v>1</v>
      </c>
      <c r="S1410" s="827">
        <v>1</v>
      </c>
      <c r="T1410" s="826">
        <v>0.5</v>
      </c>
      <c r="U1410" s="828">
        <v>1</v>
      </c>
    </row>
    <row r="1411" spans="1:21" ht="14.45" customHeight="1" x14ac:dyDescent="0.2">
      <c r="A1411" s="821">
        <v>7</v>
      </c>
      <c r="B1411" s="822" t="s">
        <v>2342</v>
      </c>
      <c r="C1411" s="822" t="s">
        <v>2348</v>
      </c>
      <c r="D1411" s="823" t="s">
        <v>3942</v>
      </c>
      <c r="E1411" s="824" t="s">
        <v>2398</v>
      </c>
      <c r="F1411" s="822" t="s">
        <v>2343</v>
      </c>
      <c r="G1411" s="822" t="s">
        <v>2582</v>
      </c>
      <c r="H1411" s="822" t="s">
        <v>329</v>
      </c>
      <c r="I1411" s="822" t="s">
        <v>3638</v>
      </c>
      <c r="J1411" s="822" t="s">
        <v>3367</v>
      </c>
      <c r="K1411" s="822" t="s">
        <v>2697</v>
      </c>
      <c r="L1411" s="825">
        <v>100.17</v>
      </c>
      <c r="M1411" s="825">
        <v>601.02</v>
      </c>
      <c r="N1411" s="822">
        <v>6</v>
      </c>
      <c r="O1411" s="826">
        <v>0.5</v>
      </c>
      <c r="P1411" s="825">
        <v>601.02</v>
      </c>
      <c r="Q1411" s="827">
        <v>1</v>
      </c>
      <c r="R1411" s="822">
        <v>6</v>
      </c>
      <c r="S1411" s="827">
        <v>1</v>
      </c>
      <c r="T1411" s="826">
        <v>0.5</v>
      </c>
      <c r="U1411" s="828">
        <v>1</v>
      </c>
    </row>
    <row r="1412" spans="1:21" ht="14.45" customHeight="1" x14ac:dyDescent="0.2">
      <c r="A1412" s="821">
        <v>7</v>
      </c>
      <c r="B1412" s="822" t="s">
        <v>2342</v>
      </c>
      <c r="C1412" s="822" t="s">
        <v>2348</v>
      </c>
      <c r="D1412" s="823" t="s">
        <v>3942</v>
      </c>
      <c r="E1412" s="824" t="s">
        <v>2398</v>
      </c>
      <c r="F1412" s="822" t="s">
        <v>2343</v>
      </c>
      <c r="G1412" s="822" t="s">
        <v>2582</v>
      </c>
      <c r="H1412" s="822" t="s">
        <v>329</v>
      </c>
      <c r="I1412" s="822" t="s">
        <v>3198</v>
      </c>
      <c r="J1412" s="822" t="s">
        <v>3199</v>
      </c>
      <c r="K1412" s="822" t="s">
        <v>3200</v>
      </c>
      <c r="L1412" s="825">
        <v>100.17</v>
      </c>
      <c r="M1412" s="825">
        <v>1702.8899999999999</v>
      </c>
      <c r="N1412" s="822">
        <v>17</v>
      </c>
      <c r="O1412" s="826">
        <v>3.5</v>
      </c>
      <c r="P1412" s="825">
        <v>601.02</v>
      </c>
      <c r="Q1412" s="827">
        <v>0.35294117647058826</v>
      </c>
      <c r="R1412" s="822">
        <v>6</v>
      </c>
      <c r="S1412" s="827">
        <v>0.35294117647058826</v>
      </c>
      <c r="T1412" s="826">
        <v>0.5</v>
      </c>
      <c r="U1412" s="828">
        <v>0.14285714285714285</v>
      </c>
    </row>
    <row r="1413" spans="1:21" ht="14.45" customHeight="1" x14ac:dyDescent="0.2">
      <c r="A1413" s="821">
        <v>7</v>
      </c>
      <c r="B1413" s="822" t="s">
        <v>2342</v>
      </c>
      <c r="C1413" s="822" t="s">
        <v>2348</v>
      </c>
      <c r="D1413" s="823" t="s">
        <v>3942</v>
      </c>
      <c r="E1413" s="824" t="s">
        <v>2398</v>
      </c>
      <c r="F1413" s="822" t="s">
        <v>2343</v>
      </c>
      <c r="G1413" s="822" t="s">
        <v>2582</v>
      </c>
      <c r="H1413" s="822" t="s">
        <v>329</v>
      </c>
      <c r="I1413" s="822" t="s">
        <v>3818</v>
      </c>
      <c r="J1413" s="822" t="s">
        <v>1804</v>
      </c>
      <c r="K1413" s="822" t="s">
        <v>3819</v>
      </c>
      <c r="L1413" s="825">
        <v>33.4</v>
      </c>
      <c r="M1413" s="825">
        <v>33.4</v>
      </c>
      <c r="N1413" s="822">
        <v>1</v>
      </c>
      <c r="O1413" s="826">
        <v>0.5</v>
      </c>
      <c r="P1413" s="825">
        <v>33.4</v>
      </c>
      <c r="Q1413" s="827">
        <v>1</v>
      </c>
      <c r="R1413" s="822">
        <v>1</v>
      </c>
      <c r="S1413" s="827">
        <v>1</v>
      </c>
      <c r="T1413" s="826">
        <v>0.5</v>
      </c>
      <c r="U1413" s="828">
        <v>1</v>
      </c>
    </row>
    <row r="1414" spans="1:21" ht="14.45" customHeight="1" x14ac:dyDescent="0.2">
      <c r="A1414" s="821">
        <v>7</v>
      </c>
      <c r="B1414" s="822" t="s">
        <v>2342</v>
      </c>
      <c r="C1414" s="822" t="s">
        <v>2348</v>
      </c>
      <c r="D1414" s="823" t="s">
        <v>3942</v>
      </c>
      <c r="E1414" s="824" t="s">
        <v>2398</v>
      </c>
      <c r="F1414" s="822" t="s">
        <v>2343</v>
      </c>
      <c r="G1414" s="822" t="s">
        <v>2582</v>
      </c>
      <c r="H1414" s="822" t="s">
        <v>329</v>
      </c>
      <c r="I1414" s="822" t="s">
        <v>3511</v>
      </c>
      <c r="J1414" s="822" t="s">
        <v>3512</v>
      </c>
      <c r="K1414" s="822" t="s">
        <v>3513</v>
      </c>
      <c r="L1414" s="825">
        <v>400.68</v>
      </c>
      <c r="M1414" s="825">
        <v>3205.44</v>
      </c>
      <c r="N1414" s="822">
        <v>8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7</v>
      </c>
      <c r="B1415" s="822" t="s">
        <v>2342</v>
      </c>
      <c r="C1415" s="822" t="s">
        <v>2348</v>
      </c>
      <c r="D1415" s="823" t="s">
        <v>3942</v>
      </c>
      <c r="E1415" s="824" t="s">
        <v>2398</v>
      </c>
      <c r="F1415" s="822" t="s">
        <v>2343</v>
      </c>
      <c r="G1415" s="822" t="s">
        <v>2582</v>
      </c>
      <c r="H1415" s="822" t="s">
        <v>329</v>
      </c>
      <c r="I1415" s="822" t="s">
        <v>3514</v>
      </c>
      <c r="J1415" s="822" t="s">
        <v>3199</v>
      </c>
      <c r="K1415" s="822" t="s">
        <v>3515</v>
      </c>
      <c r="L1415" s="825">
        <v>150.26</v>
      </c>
      <c r="M1415" s="825">
        <v>300.52</v>
      </c>
      <c r="N1415" s="822">
        <v>2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7</v>
      </c>
      <c r="B1416" s="822" t="s">
        <v>2342</v>
      </c>
      <c r="C1416" s="822" t="s">
        <v>2348</v>
      </c>
      <c r="D1416" s="823" t="s">
        <v>3942</v>
      </c>
      <c r="E1416" s="824" t="s">
        <v>2398</v>
      </c>
      <c r="F1416" s="822" t="s">
        <v>2343</v>
      </c>
      <c r="G1416" s="822" t="s">
        <v>2582</v>
      </c>
      <c r="H1416" s="822" t="s">
        <v>329</v>
      </c>
      <c r="I1416" s="822" t="s">
        <v>3469</v>
      </c>
      <c r="J1416" s="822" t="s">
        <v>1804</v>
      </c>
      <c r="K1416" s="822" t="s">
        <v>1815</v>
      </c>
      <c r="L1416" s="825">
        <v>47.35</v>
      </c>
      <c r="M1416" s="825">
        <v>189.4</v>
      </c>
      <c r="N1416" s="822">
        <v>4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7</v>
      </c>
      <c r="B1417" s="822" t="s">
        <v>2342</v>
      </c>
      <c r="C1417" s="822" t="s">
        <v>2348</v>
      </c>
      <c r="D1417" s="823" t="s">
        <v>3942</v>
      </c>
      <c r="E1417" s="824" t="s">
        <v>2398</v>
      </c>
      <c r="F1417" s="822" t="s">
        <v>2343</v>
      </c>
      <c r="G1417" s="822" t="s">
        <v>2582</v>
      </c>
      <c r="H1417" s="822" t="s">
        <v>329</v>
      </c>
      <c r="I1417" s="822" t="s">
        <v>3820</v>
      </c>
      <c r="J1417" s="822" t="s">
        <v>3199</v>
      </c>
      <c r="K1417" s="822" t="s">
        <v>3821</v>
      </c>
      <c r="L1417" s="825">
        <v>100.17</v>
      </c>
      <c r="M1417" s="825">
        <v>1001.7</v>
      </c>
      <c r="N1417" s="822">
        <v>10</v>
      </c>
      <c r="O1417" s="826">
        <v>1</v>
      </c>
      <c r="P1417" s="825">
        <v>400.68</v>
      </c>
      <c r="Q1417" s="827">
        <v>0.39999999999999997</v>
      </c>
      <c r="R1417" s="822">
        <v>4</v>
      </c>
      <c r="S1417" s="827">
        <v>0.4</v>
      </c>
      <c r="T1417" s="826">
        <v>0.5</v>
      </c>
      <c r="U1417" s="828">
        <v>0.5</v>
      </c>
    </row>
    <row r="1418" spans="1:21" ht="14.45" customHeight="1" x14ac:dyDescent="0.2">
      <c r="A1418" s="821">
        <v>7</v>
      </c>
      <c r="B1418" s="822" t="s">
        <v>2342</v>
      </c>
      <c r="C1418" s="822" t="s">
        <v>2348</v>
      </c>
      <c r="D1418" s="823" t="s">
        <v>3942</v>
      </c>
      <c r="E1418" s="824" t="s">
        <v>2398</v>
      </c>
      <c r="F1418" s="822" t="s">
        <v>2343</v>
      </c>
      <c r="G1418" s="822" t="s">
        <v>2582</v>
      </c>
      <c r="H1418" s="822" t="s">
        <v>329</v>
      </c>
      <c r="I1418" s="822" t="s">
        <v>2583</v>
      </c>
      <c r="J1418" s="822" t="s">
        <v>2584</v>
      </c>
      <c r="K1418" s="822" t="s">
        <v>2585</v>
      </c>
      <c r="L1418" s="825">
        <v>150.26</v>
      </c>
      <c r="M1418" s="825">
        <v>3005.2</v>
      </c>
      <c r="N1418" s="822">
        <v>20</v>
      </c>
      <c r="O1418" s="826">
        <v>3.5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7</v>
      </c>
      <c r="B1419" s="822" t="s">
        <v>2342</v>
      </c>
      <c r="C1419" s="822" t="s">
        <v>2348</v>
      </c>
      <c r="D1419" s="823" t="s">
        <v>3942</v>
      </c>
      <c r="E1419" s="824" t="s">
        <v>2398</v>
      </c>
      <c r="F1419" s="822" t="s">
        <v>2343</v>
      </c>
      <c r="G1419" s="822" t="s">
        <v>2582</v>
      </c>
      <c r="H1419" s="822" t="s">
        <v>329</v>
      </c>
      <c r="I1419" s="822" t="s">
        <v>3374</v>
      </c>
      <c r="J1419" s="822" t="s">
        <v>2584</v>
      </c>
      <c r="K1419" s="822" t="s">
        <v>3368</v>
      </c>
      <c r="L1419" s="825">
        <v>166.96</v>
      </c>
      <c r="M1419" s="825">
        <v>500.88</v>
      </c>
      <c r="N1419" s="822">
        <v>3</v>
      </c>
      <c r="O1419" s="826">
        <v>0.5</v>
      </c>
      <c r="P1419" s="825">
        <v>500.88</v>
      </c>
      <c r="Q1419" s="827">
        <v>1</v>
      </c>
      <c r="R1419" s="822">
        <v>3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7</v>
      </c>
      <c r="B1420" s="822" t="s">
        <v>2342</v>
      </c>
      <c r="C1420" s="822" t="s">
        <v>2348</v>
      </c>
      <c r="D1420" s="823" t="s">
        <v>3942</v>
      </c>
      <c r="E1420" s="824" t="s">
        <v>2398</v>
      </c>
      <c r="F1420" s="822" t="s">
        <v>2343</v>
      </c>
      <c r="G1420" s="822" t="s">
        <v>2582</v>
      </c>
      <c r="H1420" s="822" t="s">
        <v>329</v>
      </c>
      <c r="I1420" s="822" t="s">
        <v>3376</v>
      </c>
      <c r="J1420" s="822" t="s">
        <v>2584</v>
      </c>
      <c r="K1420" s="822" t="s">
        <v>2697</v>
      </c>
      <c r="L1420" s="825">
        <v>100.17</v>
      </c>
      <c r="M1420" s="825">
        <v>1702.8899999999999</v>
      </c>
      <c r="N1420" s="822">
        <v>17</v>
      </c>
      <c r="O1420" s="826">
        <v>1.5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7</v>
      </c>
      <c r="B1421" s="822" t="s">
        <v>2342</v>
      </c>
      <c r="C1421" s="822" t="s">
        <v>2348</v>
      </c>
      <c r="D1421" s="823" t="s">
        <v>3942</v>
      </c>
      <c r="E1421" s="824" t="s">
        <v>2398</v>
      </c>
      <c r="F1421" s="822" t="s">
        <v>2343</v>
      </c>
      <c r="G1421" s="822" t="s">
        <v>2582</v>
      </c>
      <c r="H1421" s="822" t="s">
        <v>329</v>
      </c>
      <c r="I1421" s="822" t="s">
        <v>3835</v>
      </c>
      <c r="J1421" s="822" t="s">
        <v>3836</v>
      </c>
      <c r="K1421" s="822" t="s">
        <v>3837</v>
      </c>
      <c r="L1421" s="825">
        <v>31.32</v>
      </c>
      <c r="M1421" s="825">
        <v>125.28</v>
      </c>
      <c r="N1421" s="822">
        <v>4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7</v>
      </c>
      <c r="B1422" s="822" t="s">
        <v>2342</v>
      </c>
      <c r="C1422" s="822" t="s">
        <v>2348</v>
      </c>
      <c r="D1422" s="823" t="s">
        <v>3942</v>
      </c>
      <c r="E1422" s="824" t="s">
        <v>2398</v>
      </c>
      <c r="F1422" s="822" t="s">
        <v>2343</v>
      </c>
      <c r="G1422" s="822" t="s">
        <v>3377</v>
      </c>
      <c r="H1422" s="822" t="s">
        <v>329</v>
      </c>
      <c r="I1422" s="822" t="s">
        <v>3378</v>
      </c>
      <c r="J1422" s="822" t="s">
        <v>3379</v>
      </c>
      <c r="K1422" s="822" t="s">
        <v>3380</v>
      </c>
      <c r="L1422" s="825">
        <v>65.989999999999995</v>
      </c>
      <c r="M1422" s="825">
        <v>197.96999999999997</v>
      </c>
      <c r="N1422" s="822">
        <v>3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7</v>
      </c>
      <c r="B1423" s="822" t="s">
        <v>2342</v>
      </c>
      <c r="C1423" s="822" t="s">
        <v>2348</v>
      </c>
      <c r="D1423" s="823" t="s">
        <v>3942</v>
      </c>
      <c r="E1423" s="824" t="s">
        <v>2398</v>
      </c>
      <c r="F1423" s="822" t="s">
        <v>2343</v>
      </c>
      <c r="G1423" s="822" t="s">
        <v>2586</v>
      </c>
      <c r="H1423" s="822" t="s">
        <v>329</v>
      </c>
      <c r="I1423" s="822" t="s">
        <v>3838</v>
      </c>
      <c r="J1423" s="822" t="s">
        <v>3839</v>
      </c>
      <c r="K1423" s="822" t="s">
        <v>3840</v>
      </c>
      <c r="L1423" s="825">
        <v>150.32</v>
      </c>
      <c r="M1423" s="825">
        <v>150.32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7</v>
      </c>
      <c r="B1424" s="822" t="s">
        <v>2342</v>
      </c>
      <c r="C1424" s="822" t="s">
        <v>2348</v>
      </c>
      <c r="D1424" s="823" t="s">
        <v>3942</v>
      </c>
      <c r="E1424" s="824" t="s">
        <v>2398</v>
      </c>
      <c r="F1424" s="822" t="s">
        <v>2343</v>
      </c>
      <c r="G1424" s="822" t="s">
        <v>2586</v>
      </c>
      <c r="H1424" s="822" t="s">
        <v>656</v>
      </c>
      <c r="I1424" s="822" t="s">
        <v>2587</v>
      </c>
      <c r="J1424" s="822" t="s">
        <v>2268</v>
      </c>
      <c r="K1424" s="822" t="s">
        <v>2588</v>
      </c>
      <c r="L1424" s="825">
        <v>80.53</v>
      </c>
      <c r="M1424" s="825">
        <v>724.77</v>
      </c>
      <c r="N1424" s="822">
        <v>9</v>
      </c>
      <c r="O1424" s="826">
        <v>2.5</v>
      </c>
      <c r="P1424" s="825">
        <v>161.06</v>
      </c>
      <c r="Q1424" s="827">
        <v>0.22222222222222224</v>
      </c>
      <c r="R1424" s="822">
        <v>2</v>
      </c>
      <c r="S1424" s="827">
        <v>0.22222222222222221</v>
      </c>
      <c r="T1424" s="826">
        <v>1</v>
      </c>
      <c r="U1424" s="828">
        <v>0.4</v>
      </c>
    </row>
    <row r="1425" spans="1:21" ht="14.45" customHeight="1" x14ac:dyDescent="0.2">
      <c r="A1425" s="821">
        <v>7</v>
      </c>
      <c r="B1425" s="822" t="s">
        <v>2342</v>
      </c>
      <c r="C1425" s="822" t="s">
        <v>2348</v>
      </c>
      <c r="D1425" s="823" t="s">
        <v>3942</v>
      </c>
      <c r="E1425" s="824" t="s">
        <v>2398</v>
      </c>
      <c r="F1425" s="822" t="s">
        <v>2343</v>
      </c>
      <c r="G1425" s="822" t="s">
        <v>2586</v>
      </c>
      <c r="H1425" s="822" t="s">
        <v>656</v>
      </c>
      <c r="I1425" s="822" t="s">
        <v>3388</v>
      </c>
      <c r="J1425" s="822" t="s">
        <v>2268</v>
      </c>
      <c r="K1425" s="822" t="s">
        <v>3389</v>
      </c>
      <c r="L1425" s="825">
        <v>533.42999999999995</v>
      </c>
      <c r="M1425" s="825">
        <v>1600.29</v>
      </c>
      <c r="N1425" s="822">
        <v>3</v>
      </c>
      <c r="O1425" s="826">
        <v>1</v>
      </c>
      <c r="P1425" s="825">
        <v>1066.8599999999999</v>
      </c>
      <c r="Q1425" s="827">
        <v>0.66666666666666663</v>
      </c>
      <c r="R1425" s="822">
        <v>2</v>
      </c>
      <c r="S1425" s="827">
        <v>0.66666666666666663</v>
      </c>
      <c r="T1425" s="826">
        <v>0.5</v>
      </c>
      <c r="U1425" s="828">
        <v>0.5</v>
      </c>
    </row>
    <row r="1426" spans="1:21" ht="14.45" customHeight="1" x14ac:dyDescent="0.2">
      <c r="A1426" s="821">
        <v>7</v>
      </c>
      <c r="B1426" s="822" t="s">
        <v>2342</v>
      </c>
      <c r="C1426" s="822" t="s">
        <v>2348</v>
      </c>
      <c r="D1426" s="823" t="s">
        <v>3942</v>
      </c>
      <c r="E1426" s="824" t="s">
        <v>2398</v>
      </c>
      <c r="F1426" s="822" t="s">
        <v>2343</v>
      </c>
      <c r="G1426" s="822" t="s">
        <v>2586</v>
      </c>
      <c r="H1426" s="822" t="s">
        <v>656</v>
      </c>
      <c r="I1426" s="822" t="s">
        <v>2267</v>
      </c>
      <c r="J1426" s="822" t="s">
        <v>2268</v>
      </c>
      <c r="K1426" s="822" t="s">
        <v>1459</v>
      </c>
      <c r="L1426" s="825">
        <v>400.17</v>
      </c>
      <c r="M1426" s="825">
        <v>800.34</v>
      </c>
      <c r="N1426" s="822">
        <v>2</v>
      </c>
      <c r="O1426" s="826">
        <v>2</v>
      </c>
      <c r="P1426" s="825">
        <v>400.17</v>
      </c>
      <c r="Q1426" s="827">
        <v>0.5</v>
      </c>
      <c r="R1426" s="822">
        <v>1</v>
      </c>
      <c r="S1426" s="827">
        <v>0.5</v>
      </c>
      <c r="T1426" s="826">
        <v>1</v>
      </c>
      <c r="U1426" s="828">
        <v>0.5</v>
      </c>
    </row>
    <row r="1427" spans="1:21" ht="14.45" customHeight="1" x14ac:dyDescent="0.2">
      <c r="A1427" s="821">
        <v>7</v>
      </c>
      <c r="B1427" s="822" t="s">
        <v>2342</v>
      </c>
      <c r="C1427" s="822" t="s">
        <v>2348</v>
      </c>
      <c r="D1427" s="823" t="s">
        <v>3942</v>
      </c>
      <c r="E1427" s="824" t="s">
        <v>2398</v>
      </c>
      <c r="F1427" s="822" t="s">
        <v>2343</v>
      </c>
      <c r="G1427" s="822" t="s">
        <v>2586</v>
      </c>
      <c r="H1427" s="822" t="s">
        <v>656</v>
      </c>
      <c r="I1427" s="822" t="s">
        <v>3390</v>
      </c>
      <c r="J1427" s="822" t="s">
        <v>2268</v>
      </c>
      <c r="K1427" s="822" t="s">
        <v>2588</v>
      </c>
      <c r="L1427" s="825">
        <v>80.53</v>
      </c>
      <c r="M1427" s="825">
        <v>80.53</v>
      </c>
      <c r="N1427" s="822">
        <v>1</v>
      </c>
      <c r="O1427" s="826">
        <v>0.5</v>
      </c>
      <c r="P1427" s="825">
        <v>80.53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7</v>
      </c>
      <c r="B1428" s="822" t="s">
        <v>2342</v>
      </c>
      <c r="C1428" s="822" t="s">
        <v>2348</v>
      </c>
      <c r="D1428" s="823" t="s">
        <v>3942</v>
      </c>
      <c r="E1428" s="824" t="s">
        <v>2398</v>
      </c>
      <c r="F1428" s="822" t="s">
        <v>2343</v>
      </c>
      <c r="G1428" s="822" t="s">
        <v>3183</v>
      </c>
      <c r="H1428" s="822" t="s">
        <v>329</v>
      </c>
      <c r="I1428" s="822" t="s">
        <v>3746</v>
      </c>
      <c r="J1428" s="822" t="s">
        <v>3647</v>
      </c>
      <c r="K1428" s="822" t="s">
        <v>3747</v>
      </c>
      <c r="L1428" s="825">
        <v>0</v>
      </c>
      <c r="M1428" s="825">
        <v>0</v>
      </c>
      <c r="N1428" s="822">
        <v>1</v>
      </c>
      <c r="O1428" s="826">
        <v>0.5</v>
      </c>
      <c r="P1428" s="825"/>
      <c r="Q1428" s="827"/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7</v>
      </c>
      <c r="B1429" s="822" t="s">
        <v>2342</v>
      </c>
      <c r="C1429" s="822" t="s">
        <v>2348</v>
      </c>
      <c r="D1429" s="823" t="s">
        <v>3942</v>
      </c>
      <c r="E1429" s="824" t="s">
        <v>2398</v>
      </c>
      <c r="F1429" s="822" t="s">
        <v>2343</v>
      </c>
      <c r="G1429" s="822" t="s">
        <v>2616</v>
      </c>
      <c r="H1429" s="822" t="s">
        <v>656</v>
      </c>
      <c r="I1429" s="822" t="s">
        <v>2249</v>
      </c>
      <c r="J1429" s="822" t="s">
        <v>1496</v>
      </c>
      <c r="K1429" s="822" t="s">
        <v>2250</v>
      </c>
      <c r="L1429" s="825">
        <v>0</v>
      </c>
      <c r="M1429" s="825">
        <v>0</v>
      </c>
      <c r="N1429" s="822">
        <v>2</v>
      </c>
      <c r="O1429" s="826">
        <v>1</v>
      </c>
      <c r="P1429" s="825">
        <v>0</v>
      </c>
      <c r="Q1429" s="827"/>
      <c r="R1429" s="822">
        <v>1</v>
      </c>
      <c r="S1429" s="827">
        <v>0.5</v>
      </c>
      <c r="T1429" s="826">
        <v>0.5</v>
      </c>
      <c r="U1429" s="828">
        <v>0.5</v>
      </c>
    </row>
    <row r="1430" spans="1:21" ht="14.45" customHeight="1" x14ac:dyDescent="0.2">
      <c r="A1430" s="821">
        <v>7</v>
      </c>
      <c r="B1430" s="822" t="s">
        <v>2342</v>
      </c>
      <c r="C1430" s="822" t="s">
        <v>2348</v>
      </c>
      <c r="D1430" s="823" t="s">
        <v>3942</v>
      </c>
      <c r="E1430" s="824" t="s">
        <v>2398</v>
      </c>
      <c r="F1430" s="822" t="s">
        <v>2343</v>
      </c>
      <c r="G1430" s="822" t="s">
        <v>3841</v>
      </c>
      <c r="H1430" s="822" t="s">
        <v>329</v>
      </c>
      <c r="I1430" s="822" t="s">
        <v>3842</v>
      </c>
      <c r="J1430" s="822" t="s">
        <v>3843</v>
      </c>
      <c r="K1430" s="822" t="s">
        <v>3844</v>
      </c>
      <c r="L1430" s="825">
        <v>0</v>
      </c>
      <c r="M1430" s="825">
        <v>0</v>
      </c>
      <c r="N1430" s="822">
        <v>1</v>
      </c>
      <c r="O1430" s="826">
        <v>1</v>
      </c>
      <c r="P1430" s="825"/>
      <c r="Q1430" s="827"/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7</v>
      </c>
      <c r="B1431" s="822" t="s">
        <v>2342</v>
      </c>
      <c r="C1431" s="822" t="s">
        <v>2348</v>
      </c>
      <c r="D1431" s="823" t="s">
        <v>3942</v>
      </c>
      <c r="E1431" s="824" t="s">
        <v>2398</v>
      </c>
      <c r="F1431" s="822" t="s">
        <v>2343</v>
      </c>
      <c r="G1431" s="822" t="s">
        <v>2589</v>
      </c>
      <c r="H1431" s="822" t="s">
        <v>656</v>
      </c>
      <c r="I1431" s="822" t="s">
        <v>2590</v>
      </c>
      <c r="J1431" s="822" t="s">
        <v>2591</v>
      </c>
      <c r="K1431" s="822" t="s">
        <v>2592</v>
      </c>
      <c r="L1431" s="825">
        <v>50.32</v>
      </c>
      <c r="M1431" s="825">
        <v>100.64</v>
      </c>
      <c r="N1431" s="822">
        <v>2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7</v>
      </c>
      <c r="B1432" s="822" t="s">
        <v>2342</v>
      </c>
      <c r="C1432" s="822" t="s">
        <v>2348</v>
      </c>
      <c r="D1432" s="823" t="s">
        <v>3942</v>
      </c>
      <c r="E1432" s="824" t="s">
        <v>2398</v>
      </c>
      <c r="F1432" s="822" t="s">
        <v>2343</v>
      </c>
      <c r="G1432" s="822" t="s">
        <v>2589</v>
      </c>
      <c r="H1432" s="822" t="s">
        <v>329</v>
      </c>
      <c r="I1432" s="822" t="s">
        <v>2593</v>
      </c>
      <c r="J1432" s="822" t="s">
        <v>2591</v>
      </c>
      <c r="K1432" s="822" t="s">
        <v>2594</v>
      </c>
      <c r="L1432" s="825">
        <v>99.94</v>
      </c>
      <c r="M1432" s="825">
        <v>1099.3400000000001</v>
      </c>
      <c r="N1432" s="822">
        <v>11</v>
      </c>
      <c r="O1432" s="826">
        <v>1.5</v>
      </c>
      <c r="P1432" s="825">
        <v>199.88</v>
      </c>
      <c r="Q1432" s="827">
        <v>0.1818181818181818</v>
      </c>
      <c r="R1432" s="822">
        <v>2</v>
      </c>
      <c r="S1432" s="827">
        <v>0.18181818181818182</v>
      </c>
      <c r="T1432" s="826">
        <v>0.5</v>
      </c>
      <c r="U1432" s="828">
        <v>0.33333333333333331</v>
      </c>
    </row>
    <row r="1433" spans="1:21" ht="14.45" customHeight="1" x14ac:dyDescent="0.2">
      <c r="A1433" s="821">
        <v>7</v>
      </c>
      <c r="B1433" s="822" t="s">
        <v>2342</v>
      </c>
      <c r="C1433" s="822" t="s">
        <v>2348</v>
      </c>
      <c r="D1433" s="823" t="s">
        <v>3942</v>
      </c>
      <c r="E1433" s="824" t="s">
        <v>2398</v>
      </c>
      <c r="F1433" s="822" t="s">
        <v>2343</v>
      </c>
      <c r="G1433" s="822" t="s">
        <v>2589</v>
      </c>
      <c r="H1433" s="822" t="s">
        <v>329</v>
      </c>
      <c r="I1433" s="822" t="s">
        <v>3391</v>
      </c>
      <c r="J1433" s="822" t="s">
        <v>2591</v>
      </c>
      <c r="K1433" s="822" t="s">
        <v>3392</v>
      </c>
      <c r="L1433" s="825">
        <v>299.83999999999997</v>
      </c>
      <c r="M1433" s="825">
        <v>15291.84</v>
      </c>
      <c r="N1433" s="822">
        <v>51</v>
      </c>
      <c r="O1433" s="826">
        <v>13.5</v>
      </c>
      <c r="P1433" s="825">
        <v>4497.5999999999995</v>
      </c>
      <c r="Q1433" s="827">
        <v>0.29411764705882348</v>
      </c>
      <c r="R1433" s="822">
        <v>15</v>
      </c>
      <c r="S1433" s="827">
        <v>0.29411764705882354</v>
      </c>
      <c r="T1433" s="826">
        <v>4.5</v>
      </c>
      <c r="U1433" s="828">
        <v>0.33333333333333331</v>
      </c>
    </row>
    <row r="1434" spans="1:21" ht="14.45" customHeight="1" x14ac:dyDescent="0.2">
      <c r="A1434" s="821">
        <v>7</v>
      </c>
      <c r="B1434" s="822" t="s">
        <v>2342</v>
      </c>
      <c r="C1434" s="822" t="s">
        <v>2348</v>
      </c>
      <c r="D1434" s="823" t="s">
        <v>3942</v>
      </c>
      <c r="E1434" s="824" t="s">
        <v>2398</v>
      </c>
      <c r="F1434" s="822" t="s">
        <v>2343</v>
      </c>
      <c r="G1434" s="822" t="s">
        <v>2589</v>
      </c>
      <c r="H1434" s="822" t="s">
        <v>329</v>
      </c>
      <c r="I1434" s="822" t="s">
        <v>3516</v>
      </c>
      <c r="J1434" s="822" t="s">
        <v>3399</v>
      </c>
      <c r="K1434" s="822" t="s">
        <v>2592</v>
      </c>
      <c r="L1434" s="825">
        <v>50.32</v>
      </c>
      <c r="M1434" s="825">
        <v>100.64</v>
      </c>
      <c r="N1434" s="822">
        <v>2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7</v>
      </c>
      <c r="B1435" s="822" t="s">
        <v>2342</v>
      </c>
      <c r="C1435" s="822" t="s">
        <v>2348</v>
      </c>
      <c r="D1435" s="823" t="s">
        <v>3942</v>
      </c>
      <c r="E1435" s="824" t="s">
        <v>2398</v>
      </c>
      <c r="F1435" s="822" t="s">
        <v>2343</v>
      </c>
      <c r="G1435" s="822" t="s">
        <v>2589</v>
      </c>
      <c r="H1435" s="822" t="s">
        <v>656</v>
      </c>
      <c r="I1435" s="822" t="s">
        <v>3393</v>
      </c>
      <c r="J1435" s="822" t="s">
        <v>2591</v>
      </c>
      <c r="K1435" s="822" t="s">
        <v>3394</v>
      </c>
      <c r="L1435" s="825">
        <v>150.94</v>
      </c>
      <c r="M1435" s="825">
        <v>1660.3400000000001</v>
      </c>
      <c r="N1435" s="822">
        <v>11</v>
      </c>
      <c r="O1435" s="826">
        <v>3.5</v>
      </c>
      <c r="P1435" s="825">
        <v>1509.4</v>
      </c>
      <c r="Q1435" s="827">
        <v>0.90909090909090906</v>
      </c>
      <c r="R1435" s="822">
        <v>10</v>
      </c>
      <c r="S1435" s="827">
        <v>0.90909090909090906</v>
      </c>
      <c r="T1435" s="826">
        <v>3</v>
      </c>
      <c r="U1435" s="828">
        <v>0.8571428571428571</v>
      </c>
    </row>
    <row r="1436" spans="1:21" ht="14.45" customHeight="1" x14ac:dyDescent="0.2">
      <c r="A1436" s="821">
        <v>7</v>
      </c>
      <c r="B1436" s="822" t="s">
        <v>2342</v>
      </c>
      <c r="C1436" s="822" t="s">
        <v>2348</v>
      </c>
      <c r="D1436" s="823" t="s">
        <v>3942</v>
      </c>
      <c r="E1436" s="824" t="s">
        <v>2398</v>
      </c>
      <c r="F1436" s="822" t="s">
        <v>2343</v>
      </c>
      <c r="G1436" s="822" t="s">
        <v>2589</v>
      </c>
      <c r="H1436" s="822" t="s">
        <v>329</v>
      </c>
      <c r="I1436" s="822" t="s">
        <v>2824</v>
      </c>
      <c r="J1436" s="822" t="s">
        <v>1485</v>
      </c>
      <c r="K1436" s="822" t="s">
        <v>1487</v>
      </c>
      <c r="L1436" s="825">
        <v>50.32</v>
      </c>
      <c r="M1436" s="825">
        <v>2365.04</v>
      </c>
      <c r="N1436" s="822">
        <v>47</v>
      </c>
      <c r="O1436" s="826">
        <v>8</v>
      </c>
      <c r="P1436" s="825">
        <v>956.07999999999993</v>
      </c>
      <c r="Q1436" s="827">
        <v>0.40425531914893614</v>
      </c>
      <c r="R1436" s="822">
        <v>19</v>
      </c>
      <c r="S1436" s="827">
        <v>0.40425531914893614</v>
      </c>
      <c r="T1436" s="826">
        <v>2</v>
      </c>
      <c r="U1436" s="828">
        <v>0.25</v>
      </c>
    </row>
    <row r="1437" spans="1:21" ht="14.45" customHeight="1" x14ac:dyDescent="0.2">
      <c r="A1437" s="821">
        <v>7</v>
      </c>
      <c r="B1437" s="822" t="s">
        <v>2342</v>
      </c>
      <c r="C1437" s="822" t="s">
        <v>2348</v>
      </c>
      <c r="D1437" s="823" t="s">
        <v>3942</v>
      </c>
      <c r="E1437" s="824" t="s">
        <v>2398</v>
      </c>
      <c r="F1437" s="822" t="s">
        <v>2343</v>
      </c>
      <c r="G1437" s="822" t="s">
        <v>2589</v>
      </c>
      <c r="H1437" s="822" t="s">
        <v>329</v>
      </c>
      <c r="I1437" s="822" t="s">
        <v>3395</v>
      </c>
      <c r="J1437" s="822" t="s">
        <v>3396</v>
      </c>
      <c r="K1437" s="822" t="s">
        <v>3397</v>
      </c>
      <c r="L1437" s="825">
        <v>99.94</v>
      </c>
      <c r="M1437" s="825">
        <v>699.57999999999993</v>
      </c>
      <c r="N1437" s="822">
        <v>7</v>
      </c>
      <c r="O1437" s="826">
        <v>1.5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7</v>
      </c>
      <c r="B1438" s="822" t="s">
        <v>2342</v>
      </c>
      <c r="C1438" s="822" t="s">
        <v>2348</v>
      </c>
      <c r="D1438" s="823" t="s">
        <v>3942</v>
      </c>
      <c r="E1438" s="824" t="s">
        <v>2398</v>
      </c>
      <c r="F1438" s="822" t="s">
        <v>2343</v>
      </c>
      <c r="G1438" s="822" t="s">
        <v>2589</v>
      </c>
      <c r="H1438" s="822" t="s">
        <v>329</v>
      </c>
      <c r="I1438" s="822" t="s">
        <v>3398</v>
      </c>
      <c r="J1438" s="822" t="s">
        <v>3399</v>
      </c>
      <c r="K1438" s="822" t="s">
        <v>3400</v>
      </c>
      <c r="L1438" s="825">
        <v>50.32</v>
      </c>
      <c r="M1438" s="825">
        <v>50.32</v>
      </c>
      <c r="N1438" s="822">
        <v>1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7</v>
      </c>
      <c r="B1439" s="822" t="s">
        <v>2342</v>
      </c>
      <c r="C1439" s="822" t="s">
        <v>2348</v>
      </c>
      <c r="D1439" s="823" t="s">
        <v>3942</v>
      </c>
      <c r="E1439" s="824" t="s">
        <v>2398</v>
      </c>
      <c r="F1439" s="822" t="s">
        <v>2343</v>
      </c>
      <c r="G1439" s="822" t="s">
        <v>3063</v>
      </c>
      <c r="H1439" s="822" t="s">
        <v>329</v>
      </c>
      <c r="I1439" s="822" t="s">
        <v>3401</v>
      </c>
      <c r="J1439" s="822" t="s">
        <v>3402</v>
      </c>
      <c r="K1439" s="822" t="s">
        <v>3403</v>
      </c>
      <c r="L1439" s="825">
        <v>65.36</v>
      </c>
      <c r="M1439" s="825">
        <v>980.39999999999986</v>
      </c>
      <c r="N1439" s="822">
        <v>15</v>
      </c>
      <c r="O1439" s="826">
        <v>4</v>
      </c>
      <c r="P1439" s="825">
        <v>326.8</v>
      </c>
      <c r="Q1439" s="827">
        <v>0.33333333333333337</v>
      </c>
      <c r="R1439" s="822">
        <v>5</v>
      </c>
      <c r="S1439" s="827">
        <v>0.33333333333333331</v>
      </c>
      <c r="T1439" s="826">
        <v>2.5</v>
      </c>
      <c r="U1439" s="828">
        <v>0.625</v>
      </c>
    </row>
    <row r="1440" spans="1:21" ht="14.45" customHeight="1" x14ac:dyDescent="0.2">
      <c r="A1440" s="821">
        <v>7</v>
      </c>
      <c r="B1440" s="822" t="s">
        <v>2342</v>
      </c>
      <c r="C1440" s="822" t="s">
        <v>2348</v>
      </c>
      <c r="D1440" s="823" t="s">
        <v>3942</v>
      </c>
      <c r="E1440" s="824" t="s">
        <v>2398</v>
      </c>
      <c r="F1440" s="822" t="s">
        <v>2343</v>
      </c>
      <c r="G1440" s="822" t="s">
        <v>2484</v>
      </c>
      <c r="H1440" s="822" t="s">
        <v>329</v>
      </c>
      <c r="I1440" s="822" t="s">
        <v>2827</v>
      </c>
      <c r="J1440" s="822" t="s">
        <v>2486</v>
      </c>
      <c r="K1440" s="822" t="s">
        <v>2828</v>
      </c>
      <c r="L1440" s="825">
        <v>1391.97</v>
      </c>
      <c r="M1440" s="825">
        <v>4175.91</v>
      </c>
      <c r="N1440" s="822">
        <v>3</v>
      </c>
      <c r="O1440" s="826"/>
      <c r="P1440" s="825">
        <v>4175.91</v>
      </c>
      <c r="Q1440" s="827">
        <v>1</v>
      </c>
      <c r="R1440" s="822">
        <v>3</v>
      </c>
      <c r="S1440" s="827">
        <v>1</v>
      </c>
      <c r="T1440" s="826"/>
      <c r="U1440" s="828"/>
    </row>
    <row r="1441" spans="1:21" ht="14.45" customHeight="1" x14ac:dyDescent="0.2">
      <c r="A1441" s="821">
        <v>7</v>
      </c>
      <c r="B1441" s="822" t="s">
        <v>2342</v>
      </c>
      <c r="C1441" s="822" t="s">
        <v>2348</v>
      </c>
      <c r="D1441" s="823" t="s">
        <v>3942</v>
      </c>
      <c r="E1441" s="824" t="s">
        <v>2398</v>
      </c>
      <c r="F1441" s="822" t="s">
        <v>2343</v>
      </c>
      <c r="G1441" s="822" t="s">
        <v>2484</v>
      </c>
      <c r="H1441" s="822" t="s">
        <v>329</v>
      </c>
      <c r="I1441" s="822" t="s">
        <v>2485</v>
      </c>
      <c r="J1441" s="822" t="s">
        <v>2486</v>
      </c>
      <c r="K1441" s="822" t="s">
        <v>2487</v>
      </c>
      <c r="L1441" s="825">
        <v>2620.2600000000002</v>
      </c>
      <c r="M1441" s="825">
        <v>31443.120000000003</v>
      </c>
      <c r="N1441" s="822">
        <v>12</v>
      </c>
      <c r="O1441" s="826"/>
      <c r="P1441" s="825"/>
      <c r="Q1441" s="827">
        <v>0</v>
      </c>
      <c r="R1441" s="822"/>
      <c r="S1441" s="827">
        <v>0</v>
      </c>
      <c r="T1441" s="826"/>
      <c r="U1441" s="828"/>
    </row>
    <row r="1442" spans="1:21" ht="14.45" customHeight="1" x14ac:dyDescent="0.2">
      <c r="A1442" s="821">
        <v>7</v>
      </c>
      <c r="B1442" s="822" t="s">
        <v>2342</v>
      </c>
      <c r="C1442" s="822" t="s">
        <v>2348</v>
      </c>
      <c r="D1442" s="823" t="s">
        <v>3942</v>
      </c>
      <c r="E1442" s="824" t="s">
        <v>2398</v>
      </c>
      <c r="F1442" s="822" t="s">
        <v>2343</v>
      </c>
      <c r="G1442" s="822" t="s">
        <v>2939</v>
      </c>
      <c r="H1442" s="822" t="s">
        <v>656</v>
      </c>
      <c r="I1442" s="822" t="s">
        <v>2056</v>
      </c>
      <c r="J1442" s="822" t="s">
        <v>968</v>
      </c>
      <c r="K1442" s="822" t="s">
        <v>974</v>
      </c>
      <c r="L1442" s="825">
        <v>74.08</v>
      </c>
      <c r="M1442" s="825">
        <v>74.08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7</v>
      </c>
      <c r="B1443" s="822" t="s">
        <v>2342</v>
      </c>
      <c r="C1443" s="822" t="s">
        <v>2348</v>
      </c>
      <c r="D1443" s="823" t="s">
        <v>3942</v>
      </c>
      <c r="E1443" s="824" t="s">
        <v>2398</v>
      </c>
      <c r="F1443" s="822" t="s">
        <v>2343</v>
      </c>
      <c r="G1443" s="822" t="s">
        <v>2681</v>
      </c>
      <c r="H1443" s="822" t="s">
        <v>329</v>
      </c>
      <c r="I1443" s="822" t="s">
        <v>2682</v>
      </c>
      <c r="J1443" s="822" t="s">
        <v>1182</v>
      </c>
      <c r="K1443" s="822" t="s">
        <v>1183</v>
      </c>
      <c r="L1443" s="825">
        <v>121.92</v>
      </c>
      <c r="M1443" s="825">
        <v>487.68</v>
      </c>
      <c r="N1443" s="822">
        <v>4</v>
      </c>
      <c r="O1443" s="826">
        <v>1.5</v>
      </c>
      <c r="P1443" s="825">
        <v>487.68</v>
      </c>
      <c r="Q1443" s="827">
        <v>1</v>
      </c>
      <c r="R1443" s="822">
        <v>4</v>
      </c>
      <c r="S1443" s="827">
        <v>1</v>
      </c>
      <c r="T1443" s="826">
        <v>1.5</v>
      </c>
      <c r="U1443" s="828">
        <v>1</v>
      </c>
    </row>
    <row r="1444" spans="1:21" ht="14.45" customHeight="1" x14ac:dyDescent="0.2">
      <c r="A1444" s="821">
        <v>7</v>
      </c>
      <c r="B1444" s="822" t="s">
        <v>2342</v>
      </c>
      <c r="C1444" s="822" t="s">
        <v>2348</v>
      </c>
      <c r="D1444" s="823" t="s">
        <v>3942</v>
      </c>
      <c r="E1444" s="824" t="s">
        <v>2398</v>
      </c>
      <c r="F1444" s="822" t="s">
        <v>2343</v>
      </c>
      <c r="G1444" s="822" t="s">
        <v>2681</v>
      </c>
      <c r="H1444" s="822" t="s">
        <v>329</v>
      </c>
      <c r="I1444" s="822" t="s">
        <v>3408</v>
      </c>
      <c r="J1444" s="822" t="s">
        <v>1182</v>
      </c>
      <c r="K1444" s="822" t="s">
        <v>1183</v>
      </c>
      <c r="L1444" s="825">
        <v>121.92</v>
      </c>
      <c r="M1444" s="825">
        <v>487.68</v>
      </c>
      <c r="N1444" s="822">
        <v>4</v>
      </c>
      <c r="O1444" s="826">
        <v>1</v>
      </c>
      <c r="P1444" s="825">
        <v>243.84</v>
      </c>
      <c r="Q1444" s="827">
        <v>0.5</v>
      </c>
      <c r="R1444" s="822">
        <v>2</v>
      </c>
      <c r="S1444" s="827">
        <v>0.5</v>
      </c>
      <c r="T1444" s="826">
        <v>0.5</v>
      </c>
      <c r="U1444" s="828">
        <v>0.5</v>
      </c>
    </row>
    <row r="1445" spans="1:21" ht="14.45" customHeight="1" x14ac:dyDescent="0.2">
      <c r="A1445" s="821">
        <v>7</v>
      </c>
      <c r="B1445" s="822" t="s">
        <v>2342</v>
      </c>
      <c r="C1445" s="822" t="s">
        <v>2348</v>
      </c>
      <c r="D1445" s="823" t="s">
        <v>3942</v>
      </c>
      <c r="E1445" s="824" t="s">
        <v>2398</v>
      </c>
      <c r="F1445" s="822" t="s">
        <v>2343</v>
      </c>
      <c r="G1445" s="822" t="s">
        <v>3409</v>
      </c>
      <c r="H1445" s="822" t="s">
        <v>329</v>
      </c>
      <c r="I1445" s="822" t="s">
        <v>3410</v>
      </c>
      <c r="J1445" s="822" t="s">
        <v>1210</v>
      </c>
      <c r="K1445" s="822" t="s">
        <v>3411</v>
      </c>
      <c r="L1445" s="825">
        <v>1933.92</v>
      </c>
      <c r="M1445" s="825">
        <v>5801.76</v>
      </c>
      <c r="N1445" s="822">
        <v>3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7</v>
      </c>
      <c r="B1446" s="822" t="s">
        <v>2342</v>
      </c>
      <c r="C1446" s="822" t="s">
        <v>2348</v>
      </c>
      <c r="D1446" s="823" t="s">
        <v>3942</v>
      </c>
      <c r="E1446" s="824" t="s">
        <v>2398</v>
      </c>
      <c r="F1446" s="822" t="s">
        <v>2343</v>
      </c>
      <c r="G1446" s="822" t="s">
        <v>3409</v>
      </c>
      <c r="H1446" s="822" t="s">
        <v>329</v>
      </c>
      <c r="I1446" s="822" t="s">
        <v>3667</v>
      </c>
      <c r="J1446" s="822" t="s">
        <v>1210</v>
      </c>
      <c r="K1446" s="822" t="s">
        <v>3668</v>
      </c>
      <c r="L1446" s="825">
        <v>5801.76</v>
      </c>
      <c r="M1446" s="825">
        <v>5801.76</v>
      </c>
      <c r="N1446" s="822">
        <v>1</v>
      </c>
      <c r="O1446" s="826">
        <v>1</v>
      </c>
      <c r="P1446" s="825">
        <v>5801.76</v>
      </c>
      <c r="Q1446" s="827">
        <v>1</v>
      </c>
      <c r="R1446" s="822">
        <v>1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7</v>
      </c>
      <c r="B1447" s="822" t="s">
        <v>2342</v>
      </c>
      <c r="C1447" s="822" t="s">
        <v>2348</v>
      </c>
      <c r="D1447" s="823" t="s">
        <v>3942</v>
      </c>
      <c r="E1447" s="824" t="s">
        <v>2398</v>
      </c>
      <c r="F1447" s="822" t="s">
        <v>2344</v>
      </c>
      <c r="G1447" s="822" t="s">
        <v>2706</v>
      </c>
      <c r="H1447" s="822" t="s">
        <v>329</v>
      </c>
      <c r="I1447" s="822" t="s">
        <v>2707</v>
      </c>
      <c r="J1447" s="822" t="s">
        <v>2708</v>
      </c>
      <c r="K1447" s="822"/>
      <c r="L1447" s="825">
        <v>0</v>
      </c>
      <c r="M1447" s="825">
        <v>0</v>
      </c>
      <c r="N1447" s="822">
        <v>1</v>
      </c>
      <c r="O1447" s="826"/>
      <c r="P1447" s="825">
        <v>0</v>
      </c>
      <c r="Q1447" s="827"/>
      <c r="R1447" s="822">
        <v>1</v>
      </c>
      <c r="S1447" s="827">
        <v>1</v>
      </c>
      <c r="T1447" s="826"/>
      <c r="U1447" s="828"/>
    </row>
    <row r="1448" spans="1:21" ht="14.45" customHeight="1" x14ac:dyDescent="0.2">
      <c r="A1448" s="821">
        <v>7</v>
      </c>
      <c r="B1448" s="822" t="s">
        <v>2342</v>
      </c>
      <c r="C1448" s="822" t="s">
        <v>2348</v>
      </c>
      <c r="D1448" s="823" t="s">
        <v>3942</v>
      </c>
      <c r="E1448" s="824" t="s">
        <v>2381</v>
      </c>
      <c r="F1448" s="822" t="s">
        <v>2343</v>
      </c>
      <c r="G1448" s="822" t="s">
        <v>2931</v>
      </c>
      <c r="H1448" s="822" t="s">
        <v>329</v>
      </c>
      <c r="I1448" s="822" t="s">
        <v>2932</v>
      </c>
      <c r="J1448" s="822" t="s">
        <v>2933</v>
      </c>
      <c r="K1448" s="822" t="s">
        <v>2934</v>
      </c>
      <c r="L1448" s="825">
        <v>23.49</v>
      </c>
      <c r="M1448" s="825">
        <v>70.47</v>
      </c>
      <c r="N1448" s="822">
        <v>3</v>
      </c>
      <c r="O1448" s="826">
        <v>1.5</v>
      </c>
      <c r="P1448" s="825">
        <v>23.49</v>
      </c>
      <c r="Q1448" s="827">
        <v>0.33333333333333331</v>
      </c>
      <c r="R1448" s="822">
        <v>1</v>
      </c>
      <c r="S1448" s="827">
        <v>0.33333333333333331</v>
      </c>
      <c r="T1448" s="826">
        <v>0.5</v>
      </c>
      <c r="U1448" s="828">
        <v>0.33333333333333331</v>
      </c>
    </row>
    <row r="1449" spans="1:21" ht="14.45" customHeight="1" x14ac:dyDescent="0.2">
      <c r="A1449" s="821">
        <v>7</v>
      </c>
      <c r="B1449" s="822" t="s">
        <v>2342</v>
      </c>
      <c r="C1449" s="822" t="s">
        <v>2348</v>
      </c>
      <c r="D1449" s="823" t="s">
        <v>3942</v>
      </c>
      <c r="E1449" s="824" t="s">
        <v>2381</v>
      </c>
      <c r="F1449" s="822" t="s">
        <v>2343</v>
      </c>
      <c r="G1449" s="822" t="s">
        <v>2931</v>
      </c>
      <c r="H1449" s="822" t="s">
        <v>329</v>
      </c>
      <c r="I1449" s="822" t="s">
        <v>2935</v>
      </c>
      <c r="J1449" s="822" t="s">
        <v>2933</v>
      </c>
      <c r="K1449" s="822" t="s">
        <v>1324</v>
      </c>
      <c r="L1449" s="825">
        <v>70.48</v>
      </c>
      <c r="M1449" s="825">
        <v>4228.8</v>
      </c>
      <c r="N1449" s="822">
        <v>60</v>
      </c>
      <c r="O1449" s="826">
        <v>19.5</v>
      </c>
      <c r="P1449" s="825">
        <v>1762.0000000000002</v>
      </c>
      <c r="Q1449" s="827">
        <v>0.41666666666666669</v>
      </c>
      <c r="R1449" s="822">
        <v>25</v>
      </c>
      <c r="S1449" s="827">
        <v>0.41666666666666669</v>
      </c>
      <c r="T1449" s="826">
        <v>9.5</v>
      </c>
      <c r="U1449" s="828">
        <v>0.48717948717948717</v>
      </c>
    </row>
    <row r="1450" spans="1:21" ht="14.45" customHeight="1" x14ac:dyDescent="0.2">
      <c r="A1450" s="821">
        <v>7</v>
      </c>
      <c r="B1450" s="822" t="s">
        <v>2342</v>
      </c>
      <c r="C1450" s="822" t="s">
        <v>2348</v>
      </c>
      <c r="D1450" s="823" t="s">
        <v>3942</v>
      </c>
      <c r="E1450" s="824" t="s">
        <v>2381</v>
      </c>
      <c r="F1450" s="822" t="s">
        <v>2343</v>
      </c>
      <c r="G1450" s="822" t="s">
        <v>2931</v>
      </c>
      <c r="H1450" s="822" t="s">
        <v>329</v>
      </c>
      <c r="I1450" s="822" t="s">
        <v>3427</v>
      </c>
      <c r="J1450" s="822" t="s">
        <v>2933</v>
      </c>
      <c r="K1450" s="822" t="s">
        <v>3428</v>
      </c>
      <c r="L1450" s="825">
        <v>0</v>
      </c>
      <c r="M1450" s="825">
        <v>0</v>
      </c>
      <c r="N1450" s="822">
        <v>2</v>
      </c>
      <c r="O1450" s="826">
        <v>1</v>
      </c>
      <c r="P1450" s="825"/>
      <c r="Q1450" s="827"/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7</v>
      </c>
      <c r="B1451" s="822" t="s">
        <v>2342</v>
      </c>
      <c r="C1451" s="822" t="s">
        <v>2348</v>
      </c>
      <c r="D1451" s="823" t="s">
        <v>3942</v>
      </c>
      <c r="E1451" s="824" t="s">
        <v>2381</v>
      </c>
      <c r="F1451" s="822" t="s">
        <v>2343</v>
      </c>
      <c r="G1451" s="822" t="s">
        <v>2931</v>
      </c>
      <c r="H1451" s="822" t="s">
        <v>329</v>
      </c>
      <c r="I1451" s="822" t="s">
        <v>3259</v>
      </c>
      <c r="J1451" s="822" t="s">
        <v>2933</v>
      </c>
      <c r="K1451" s="822" t="s">
        <v>1324</v>
      </c>
      <c r="L1451" s="825">
        <v>70.48</v>
      </c>
      <c r="M1451" s="825">
        <v>211.44</v>
      </c>
      <c r="N1451" s="822">
        <v>3</v>
      </c>
      <c r="O1451" s="826">
        <v>1.5</v>
      </c>
      <c r="P1451" s="825">
        <v>211.44</v>
      </c>
      <c r="Q1451" s="827">
        <v>1</v>
      </c>
      <c r="R1451" s="822">
        <v>3</v>
      </c>
      <c r="S1451" s="827">
        <v>1</v>
      </c>
      <c r="T1451" s="826">
        <v>1.5</v>
      </c>
      <c r="U1451" s="828">
        <v>1</v>
      </c>
    </row>
    <row r="1452" spans="1:21" ht="14.45" customHeight="1" x14ac:dyDescent="0.2">
      <c r="A1452" s="821">
        <v>7</v>
      </c>
      <c r="B1452" s="822" t="s">
        <v>2342</v>
      </c>
      <c r="C1452" s="822" t="s">
        <v>2348</v>
      </c>
      <c r="D1452" s="823" t="s">
        <v>3942</v>
      </c>
      <c r="E1452" s="824" t="s">
        <v>2381</v>
      </c>
      <c r="F1452" s="822" t="s">
        <v>2343</v>
      </c>
      <c r="G1452" s="822" t="s">
        <v>3260</v>
      </c>
      <c r="H1452" s="822" t="s">
        <v>329</v>
      </c>
      <c r="I1452" s="822" t="s">
        <v>3261</v>
      </c>
      <c r="J1452" s="822" t="s">
        <v>3262</v>
      </c>
      <c r="K1452" s="822" t="s">
        <v>3263</v>
      </c>
      <c r="L1452" s="825">
        <v>55.77</v>
      </c>
      <c r="M1452" s="825">
        <v>1282.71</v>
      </c>
      <c r="N1452" s="822">
        <v>23</v>
      </c>
      <c r="O1452" s="826">
        <v>4.5</v>
      </c>
      <c r="P1452" s="825">
        <v>334.62</v>
      </c>
      <c r="Q1452" s="827">
        <v>0.2608695652173913</v>
      </c>
      <c r="R1452" s="822">
        <v>6</v>
      </c>
      <c r="S1452" s="827">
        <v>0.2608695652173913</v>
      </c>
      <c r="T1452" s="826">
        <v>1.5</v>
      </c>
      <c r="U1452" s="828">
        <v>0.33333333333333331</v>
      </c>
    </row>
    <row r="1453" spans="1:21" ht="14.45" customHeight="1" x14ac:dyDescent="0.2">
      <c r="A1453" s="821">
        <v>7</v>
      </c>
      <c r="B1453" s="822" t="s">
        <v>2342</v>
      </c>
      <c r="C1453" s="822" t="s">
        <v>2348</v>
      </c>
      <c r="D1453" s="823" t="s">
        <v>3942</v>
      </c>
      <c r="E1453" s="824" t="s">
        <v>2381</v>
      </c>
      <c r="F1453" s="822" t="s">
        <v>2343</v>
      </c>
      <c r="G1453" s="822" t="s">
        <v>3260</v>
      </c>
      <c r="H1453" s="822" t="s">
        <v>329</v>
      </c>
      <c r="I1453" s="822" t="s">
        <v>3264</v>
      </c>
      <c r="J1453" s="822" t="s">
        <v>3265</v>
      </c>
      <c r="K1453" s="822" t="s">
        <v>3263</v>
      </c>
      <c r="L1453" s="825">
        <v>55.77</v>
      </c>
      <c r="M1453" s="825">
        <v>557.70000000000005</v>
      </c>
      <c r="N1453" s="822">
        <v>10</v>
      </c>
      <c r="O1453" s="826">
        <v>3.5</v>
      </c>
      <c r="P1453" s="825">
        <v>446.16</v>
      </c>
      <c r="Q1453" s="827">
        <v>0.79999999999999993</v>
      </c>
      <c r="R1453" s="822">
        <v>8</v>
      </c>
      <c r="S1453" s="827">
        <v>0.8</v>
      </c>
      <c r="T1453" s="826">
        <v>3</v>
      </c>
      <c r="U1453" s="828">
        <v>0.8571428571428571</v>
      </c>
    </row>
    <row r="1454" spans="1:21" ht="14.45" customHeight="1" x14ac:dyDescent="0.2">
      <c r="A1454" s="821">
        <v>7</v>
      </c>
      <c r="B1454" s="822" t="s">
        <v>2342</v>
      </c>
      <c r="C1454" s="822" t="s">
        <v>2348</v>
      </c>
      <c r="D1454" s="823" t="s">
        <v>3942</v>
      </c>
      <c r="E1454" s="824" t="s">
        <v>2381</v>
      </c>
      <c r="F1454" s="822" t="s">
        <v>2343</v>
      </c>
      <c r="G1454" s="822" t="s">
        <v>2438</v>
      </c>
      <c r="H1454" s="822" t="s">
        <v>656</v>
      </c>
      <c r="I1454" s="822" t="s">
        <v>2439</v>
      </c>
      <c r="J1454" s="822" t="s">
        <v>2440</v>
      </c>
      <c r="K1454" s="822" t="s">
        <v>2441</v>
      </c>
      <c r="L1454" s="825">
        <v>505.86</v>
      </c>
      <c r="M1454" s="825">
        <v>11634.779999999999</v>
      </c>
      <c r="N1454" s="822">
        <v>23</v>
      </c>
      <c r="O1454" s="826">
        <v>4</v>
      </c>
      <c r="P1454" s="825">
        <v>11634.779999999999</v>
      </c>
      <c r="Q1454" s="827">
        <v>1</v>
      </c>
      <c r="R1454" s="822">
        <v>23</v>
      </c>
      <c r="S1454" s="827">
        <v>1</v>
      </c>
      <c r="T1454" s="826">
        <v>4</v>
      </c>
      <c r="U1454" s="828">
        <v>1</v>
      </c>
    </row>
    <row r="1455" spans="1:21" ht="14.45" customHeight="1" x14ac:dyDescent="0.2">
      <c r="A1455" s="821">
        <v>7</v>
      </c>
      <c r="B1455" s="822" t="s">
        <v>2342</v>
      </c>
      <c r="C1455" s="822" t="s">
        <v>2348</v>
      </c>
      <c r="D1455" s="823" t="s">
        <v>3942</v>
      </c>
      <c r="E1455" s="824" t="s">
        <v>2381</v>
      </c>
      <c r="F1455" s="822" t="s">
        <v>2343</v>
      </c>
      <c r="G1455" s="822" t="s">
        <v>2438</v>
      </c>
      <c r="H1455" s="822" t="s">
        <v>656</v>
      </c>
      <c r="I1455" s="822" t="s">
        <v>2811</v>
      </c>
      <c r="J1455" s="822" t="s">
        <v>2440</v>
      </c>
      <c r="K1455" s="822" t="s">
        <v>2812</v>
      </c>
      <c r="L1455" s="825">
        <v>758.79</v>
      </c>
      <c r="M1455" s="825">
        <v>4552.74</v>
      </c>
      <c r="N1455" s="822">
        <v>6</v>
      </c>
      <c r="O1455" s="826">
        <v>1</v>
      </c>
      <c r="P1455" s="825">
        <v>4552.74</v>
      </c>
      <c r="Q1455" s="827">
        <v>1</v>
      </c>
      <c r="R1455" s="822">
        <v>6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7</v>
      </c>
      <c r="B1456" s="822" t="s">
        <v>2342</v>
      </c>
      <c r="C1456" s="822" t="s">
        <v>2348</v>
      </c>
      <c r="D1456" s="823" t="s">
        <v>3942</v>
      </c>
      <c r="E1456" s="824" t="s">
        <v>2381</v>
      </c>
      <c r="F1456" s="822" t="s">
        <v>2343</v>
      </c>
      <c r="G1456" s="822" t="s">
        <v>2438</v>
      </c>
      <c r="H1456" s="822" t="s">
        <v>656</v>
      </c>
      <c r="I1456" s="822" t="s">
        <v>2683</v>
      </c>
      <c r="J1456" s="822" t="s">
        <v>2440</v>
      </c>
      <c r="K1456" s="822" t="s">
        <v>2684</v>
      </c>
      <c r="L1456" s="825">
        <v>1011.73</v>
      </c>
      <c r="M1456" s="825">
        <v>10117.299999999999</v>
      </c>
      <c r="N1456" s="822">
        <v>10</v>
      </c>
      <c r="O1456" s="826">
        <v>3</v>
      </c>
      <c r="P1456" s="825">
        <v>10117.299999999999</v>
      </c>
      <c r="Q1456" s="827">
        <v>1</v>
      </c>
      <c r="R1456" s="822">
        <v>10</v>
      </c>
      <c r="S1456" s="827">
        <v>1</v>
      </c>
      <c r="T1456" s="826">
        <v>3</v>
      </c>
      <c r="U1456" s="828">
        <v>1</v>
      </c>
    </row>
    <row r="1457" spans="1:21" ht="14.45" customHeight="1" x14ac:dyDescent="0.2">
      <c r="A1457" s="821">
        <v>7</v>
      </c>
      <c r="B1457" s="822" t="s">
        <v>2342</v>
      </c>
      <c r="C1457" s="822" t="s">
        <v>2348</v>
      </c>
      <c r="D1457" s="823" t="s">
        <v>3942</v>
      </c>
      <c r="E1457" s="824" t="s">
        <v>2381</v>
      </c>
      <c r="F1457" s="822" t="s">
        <v>2343</v>
      </c>
      <c r="G1457" s="822" t="s">
        <v>2438</v>
      </c>
      <c r="H1457" s="822" t="s">
        <v>329</v>
      </c>
      <c r="I1457" s="822" t="s">
        <v>3071</v>
      </c>
      <c r="J1457" s="822" t="s">
        <v>3072</v>
      </c>
      <c r="K1457" s="822" t="s">
        <v>2441</v>
      </c>
      <c r="L1457" s="825">
        <v>505.86</v>
      </c>
      <c r="M1457" s="825">
        <v>3035.16</v>
      </c>
      <c r="N1457" s="822">
        <v>6</v>
      </c>
      <c r="O1457" s="826">
        <v>1</v>
      </c>
      <c r="P1457" s="825">
        <v>3035.16</v>
      </c>
      <c r="Q1457" s="827">
        <v>1</v>
      </c>
      <c r="R1457" s="822">
        <v>6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7</v>
      </c>
      <c r="B1458" s="822" t="s">
        <v>2342</v>
      </c>
      <c r="C1458" s="822" t="s">
        <v>2348</v>
      </c>
      <c r="D1458" s="823" t="s">
        <v>3942</v>
      </c>
      <c r="E1458" s="824" t="s">
        <v>2381</v>
      </c>
      <c r="F1458" s="822" t="s">
        <v>2343</v>
      </c>
      <c r="G1458" s="822" t="s">
        <v>2438</v>
      </c>
      <c r="H1458" s="822" t="s">
        <v>329</v>
      </c>
      <c r="I1458" s="822" t="s">
        <v>3272</v>
      </c>
      <c r="J1458" s="822" t="s">
        <v>3072</v>
      </c>
      <c r="K1458" s="822" t="s">
        <v>2812</v>
      </c>
      <c r="L1458" s="825">
        <v>758.79</v>
      </c>
      <c r="M1458" s="825">
        <v>3793.95</v>
      </c>
      <c r="N1458" s="822">
        <v>5</v>
      </c>
      <c r="O1458" s="826">
        <v>1</v>
      </c>
      <c r="P1458" s="825">
        <v>3793.95</v>
      </c>
      <c r="Q1458" s="827">
        <v>1</v>
      </c>
      <c r="R1458" s="822">
        <v>5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7</v>
      </c>
      <c r="B1459" s="822" t="s">
        <v>2342</v>
      </c>
      <c r="C1459" s="822" t="s">
        <v>2348</v>
      </c>
      <c r="D1459" s="823" t="s">
        <v>3942</v>
      </c>
      <c r="E1459" s="824" t="s">
        <v>2381</v>
      </c>
      <c r="F1459" s="822" t="s">
        <v>2343</v>
      </c>
      <c r="G1459" s="822" t="s">
        <v>2595</v>
      </c>
      <c r="H1459" s="822" t="s">
        <v>656</v>
      </c>
      <c r="I1459" s="822" t="s">
        <v>2596</v>
      </c>
      <c r="J1459" s="822" t="s">
        <v>857</v>
      </c>
      <c r="K1459" s="822" t="s">
        <v>861</v>
      </c>
      <c r="L1459" s="825">
        <v>132</v>
      </c>
      <c r="M1459" s="825">
        <v>792</v>
      </c>
      <c r="N1459" s="822">
        <v>6</v>
      </c>
      <c r="O1459" s="826">
        <v>1</v>
      </c>
      <c r="P1459" s="825">
        <v>792</v>
      </c>
      <c r="Q1459" s="827">
        <v>1</v>
      </c>
      <c r="R1459" s="822">
        <v>6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7</v>
      </c>
      <c r="B1460" s="822" t="s">
        <v>2342</v>
      </c>
      <c r="C1460" s="822" t="s">
        <v>2348</v>
      </c>
      <c r="D1460" s="823" t="s">
        <v>3942</v>
      </c>
      <c r="E1460" s="824" t="s">
        <v>2381</v>
      </c>
      <c r="F1460" s="822" t="s">
        <v>2343</v>
      </c>
      <c r="G1460" s="822" t="s">
        <v>2595</v>
      </c>
      <c r="H1460" s="822" t="s">
        <v>329</v>
      </c>
      <c r="I1460" s="822" t="s">
        <v>3273</v>
      </c>
      <c r="J1460" s="822" t="s">
        <v>857</v>
      </c>
      <c r="K1460" s="822" t="s">
        <v>803</v>
      </c>
      <c r="L1460" s="825">
        <v>65.989999999999995</v>
      </c>
      <c r="M1460" s="825">
        <v>659.89999999999986</v>
      </c>
      <c r="N1460" s="822">
        <v>10</v>
      </c>
      <c r="O1460" s="826">
        <v>2</v>
      </c>
      <c r="P1460" s="825">
        <v>395.93999999999994</v>
      </c>
      <c r="Q1460" s="827">
        <v>0.60000000000000009</v>
      </c>
      <c r="R1460" s="822">
        <v>6</v>
      </c>
      <c r="S1460" s="827">
        <v>0.6</v>
      </c>
      <c r="T1460" s="826">
        <v>1</v>
      </c>
      <c r="U1460" s="828">
        <v>0.5</v>
      </c>
    </row>
    <row r="1461" spans="1:21" ht="14.45" customHeight="1" x14ac:dyDescent="0.2">
      <c r="A1461" s="821">
        <v>7</v>
      </c>
      <c r="B1461" s="822" t="s">
        <v>2342</v>
      </c>
      <c r="C1461" s="822" t="s">
        <v>2348</v>
      </c>
      <c r="D1461" s="823" t="s">
        <v>3942</v>
      </c>
      <c r="E1461" s="824" t="s">
        <v>2381</v>
      </c>
      <c r="F1461" s="822" t="s">
        <v>2343</v>
      </c>
      <c r="G1461" s="822" t="s">
        <v>2595</v>
      </c>
      <c r="H1461" s="822" t="s">
        <v>329</v>
      </c>
      <c r="I1461" s="822" t="s">
        <v>3084</v>
      </c>
      <c r="J1461" s="822" t="s">
        <v>857</v>
      </c>
      <c r="K1461" s="822" t="s">
        <v>2717</v>
      </c>
      <c r="L1461" s="825">
        <v>131.97999999999999</v>
      </c>
      <c r="M1461" s="825">
        <v>131.97999999999999</v>
      </c>
      <c r="N1461" s="822">
        <v>1</v>
      </c>
      <c r="O1461" s="826">
        <v>1</v>
      </c>
      <c r="P1461" s="825">
        <v>131.97999999999999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7</v>
      </c>
      <c r="B1462" s="822" t="s">
        <v>2342</v>
      </c>
      <c r="C1462" s="822" t="s">
        <v>2348</v>
      </c>
      <c r="D1462" s="823" t="s">
        <v>3942</v>
      </c>
      <c r="E1462" s="824" t="s">
        <v>2381</v>
      </c>
      <c r="F1462" s="822" t="s">
        <v>2343</v>
      </c>
      <c r="G1462" s="822" t="s">
        <v>3073</v>
      </c>
      <c r="H1462" s="822" t="s">
        <v>329</v>
      </c>
      <c r="I1462" s="822" t="s">
        <v>3708</v>
      </c>
      <c r="J1462" s="822" t="s">
        <v>3485</v>
      </c>
      <c r="K1462" s="822" t="s">
        <v>3709</v>
      </c>
      <c r="L1462" s="825">
        <v>23.51</v>
      </c>
      <c r="M1462" s="825">
        <v>47.02</v>
      </c>
      <c r="N1462" s="822">
        <v>2</v>
      </c>
      <c r="O1462" s="826">
        <v>0.5</v>
      </c>
      <c r="P1462" s="825">
        <v>47.02</v>
      </c>
      <c r="Q1462" s="827">
        <v>1</v>
      </c>
      <c r="R1462" s="822">
        <v>2</v>
      </c>
      <c r="S1462" s="827">
        <v>1</v>
      </c>
      <c r="T1462" s="826">
        <v>0.5</v>
      </c>
      <c r="U1462" s="828">
        <v>1</v>
      </c>
    </row>
    <row r="1463" spans="1:21" ht="14.45" customHeight="1" x14ac:dyDescent="0.2">
      <c r="A1463" s="821">
        <v>7</v>
      </c>
      <c r="B1463" s="822" t="s">
        <v>2342</v>
      </c>
      <c r="C1463" s="822" t="s">
        <v>2348</v>
      </c>
      <c r="D1463" s="823" t="s">
        <v>3942</v>
      </c>
      <c r="E1463" s="824" t="s">
        <v>2381</v>
      </c>
      <c r="F1463" s="822" t="s">
        <v>2343</v>
      </c>
      <c r="G1463" s="822" t="s">
        <v>2496</v>
      </c>
      <c r="H1463" s="822" t="s">
        <v>329</v>
      </c>
      <c r="I1463" s="822" t="s">
        <v>3558</v>
      </c>
      <c r="J1463" s="822" t="s">
        <v>986</v>
      </c>
      <c r="K1463" s="822" t="s">
        <v>1294</v>
      </c>
      <c r="L1463" s="825">
        <v>354.04</v>
      </c>
      <c r="M1463" s="825">
        <v>1416.16</v>
      </c>
      <c r="N1463" s="822">
        <v>4</v>
      </c>
      <c r="O1463" s="826">
        <v>1</v>
      </c>
      <c r="P1463" s="825">
        <v>1416.16</v>
      </c>
      <c r="Q1463" s="827">
        <v>1</v>
      </c>
      <c r="R1463" s="822">
        <v>4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7</v>
      </c>
      <c r="B1464" s="822" t="s">
        <v>2342</v>
      </c>
      <c r="C1464" s="822" t="s">
        <v>2348</v>
      </c>
      <c r="D1464" s="823" t="s">
        <v>3942</v>
      </c>
      <c r="E1464" s="824" t="s">
        <v>2381</v>
      </c>
      <c r="F1464" s="822" t="s">
        <v>2343</v>
      </c>
      <c r="G1464" s="822" t="s">
        <v>2496</v>
      </c>
      <c r="H1464" s="822" t="s">
        <v>329</v>
      </c>
      <c r="I1464" s="822" t="s">
        <v>3845</v>
      </c>
      <c r="J1464" s="822" t="s">
        <v>3846</v>
      </c>
      <c r="K1464" s="822" t="s">
        <v>1294</v>
      </c>
      <c r="L1464" s="825">
        <v>354.04</v>
      </c>
      <c r="M1464" s="825">
        <v>354.04</v>
      </c>
      <c r="N1464" s="822">
        <v>1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7</v>
      </c>
      <c r="B1465" s="822" t="s">
        <v>2342</v>
      </c>
      <c r="C1465" s="822" t="s">
        <v>2348</v>
      </c>
      <c r="D1465" s="823" t="s">
        <v>3942</v>
      </c>
      <c r="E1465" s="824" t="s">
        <v>2381</v>
      </c>
      <c r="F1465" s="822" t="s">
        <v>2343</v>
      </c>
      <c r="G1465" s="822" t="s">
        <v>2446</v>
      </c>
      <c r="H1465" s="822" t="s">
        <v>329</v>
      </c>
      <c r="I1465" s="822" t="s">
        <v>3274</v>
      </c>
      <c r="J1465" s="822" t="s">
        <v>2448</v>
      </c>
      <c r="K1465" s="822" t="s">
        <v>3275</v>
      </c>
      <c r="L1465" s="825">
        <v>150.26</v>
      </c>
      <c r="M1465" s="825">
        <v>1502.6</v>
      </c>
      <c r="N1465" s="822">
        <v>10</v>
      </c>
      <c r="O1465" s="826">
        <v>2.5</v>
      </c>
      <c r="P1465" s="825">
        <v>751.3</v>
      </c>
      <c r="Q1465" s="827">
        <v>0.5</v>
      </c>
      <c r="R1465" s="822">
        <v>5</v>
      </c>
      <c r="S1465" s="827">
        <v>0.5</v>
      </c>
      <c r="T1465" s="826">
        <v>1.5</v>
      </c>
      <c r="U1465" s="828">
        <v>0.6</v>
      </c>
    </row>
    <row r="1466" spans="1:21" ht="14.45" customHeight="1" x14ac:dyDescent="0.2">
      <c r="A1466" s="821">
        <v>7</v>
      </c>
      <c r="B1466" s="822" t="s">
        <v>2342</v>
      </c>
      <c r="C1466" s="822" t="s">
        <v>2348</v>
      </c>
      <c r="D1466" s="823" t="s">
        <v>3942</v>
      </c>
      <c r="E1466" s="824" t="s">
        <v>2381</v>
      </c>
      <c r="F1466" s="822" t="s">
        <v>2343</v>
      </c>
      <c r="G1466" s="822" t="s">
        <v>2446</v>
      </c>
      <c r="H1466" s="822" t="s">
        <v>329</v>
      </c>
      <c r="I1466" s="822" t="s">
        <v>2447</v>
      </c>
      <c r="J1466" s="822" t="s">
        <v>2448</v>
      </c>
      <c r="K1466" s="822" t="s">
        <v>2449</v>
      </c>
      <c r="L1466" s="825">
        <v>225.39</v>
      </c>
      <c r="M1466" s="825">
        <v>2028.5099999999998</v>
      </c>
      <c r="N1466" s="822">
        <v>9</v>
      </c>
      <c r="O1466" s="826">
        <v>2</v>
      </c>
      <c r="P1466" s="825">
        <v>225.39</v>
      </c>
      <c r="Q1466" s="827">
        <v>0.11111111111111112</v>
      </c>
      <c r="R1466" s="822">
        <v>1</v>
      </c>
      <c r="S1466" s="827">
        <v>0.1111111111111111</v>
      </c>
      <c r="T1466" s="826">
        <v>0.5</v>
      </c>
      <c r="U1466" s="828">
        <v>0.25</v>
      </c>
    </row>
    <row r="1467" spans="1:21" ht="14.45" customHeight="1" x14ac:dyDescent="0.2">
      <c r="A1467" s="821">
        <v>7</v>
      </c>
      <c r="B1467" s="822" t="s">
        <v>2342</v>
      </c>
      <c r="C1467" s="822" t="s">
        <v>2348</v>
      </c>
      <c r="D1467" s="823" t="s">
        <v>3942</v>
      </c>
      <c r="E1467" s="824" t="s">
        <v>2381</v>
      </c>
      <c r="F1467" s="822" t="s">
        <v>2343</v>
      </c>
      <c r="G1467" s="822" t="s">
        <v>2446</v>
      </c>
      <c r="H1467" s="822" t="s">
        <v>329</v>
      </c>
      <c r="I1467" s="822" t="s">
        <v>2759</v>
      </c>
      <c r="J1467" s="822" t="s">
        <v>2448</v>
      </c>
      <c r="K1467" s="822" t="s">
        <v>2760</v>
      </c>
      <c r="L1467" s="825">
        <v>300.51</v>
      </c>
      <c r="M1467" s="825">
        <v>2103.5699999999997</v>
      </c>
      <c r="N1467" s="822">
        <v>7</v>
      </c>
      <c r="O1467" s="826">
        <v>2</v>
      </c>
      <c r="P1467" s="825">
        <v>901.53</v>
      </c>
      <c r="Q1467" s="827">
        <v>0.4285714285714286</v>
      </c>
      <c r="R1467" s="822">
        <v>3</v>
      </c>
      <c r="S1467" s="827">
        <v>0.42857142857142855</v>
      </c>
      <c r="T1467" s="826">
        <v>0.5</v>
      </c>
      <c r="U1467" s="828">
        <v>0.25</v>
      </c>
    </row>
    <row r="1468" spans="1:21" ht="14.45" customHeight="1" x14ac:dyDescent="0.2">
      <c r="A1468" s="821">
        <v>7</v>
      </c>
      <c r="B1468" s="822" t="s">
        <v>2342</v>
      </c>
      <c r="C1468" s="822" t="s">
        <v>2348</v>
      </c>
      <c r="D1468" s="823" t="s">
        <v>3942</v>
      </c>
      <c r="E1468" s="824" t="s">
        <v>2381</v>
      </c>
      <c r="F1468" s="822" t="s">
        <v>2343</v>
      </c>
      <c r="G1468" s="822" t="s">
        <v>2718</v>
      </c>
      <c r="H1468" s="822" t="s">
        <v>329</v>
      </c>
      <c r="I1468" s="822" t="s">
        <v>3559</v>
      </c>
      <c r="J1468" s="822" t="s">
        <v>3560</v>
      </c>
      <c r="K1468" s="822" t="s">
        <v>3561</v>
      </c>
      <c r="L1468" s="825">
        <v>234.94</v>
      </c>
      <c r="M1468" s="825">
        <v>234.94</v>
      </c>
      <c r="N1468" s="822">
        <v>1</v>
      </c>
      <c r="O1468" s="826">
        <v>0.5</v>
      </c>
      <c r="P1468" s="825">
        <v>234.94</v>
      </c>
      <c r="Q1468" s="827">
        <v>1</v>
      </c>
      <c r="R1468" s="822">
        <v>1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7</v>
      </c>
      <c r="B1469" s="822" t="s">
        <v>2342</v>
      </c>
      <c r="C1469" s="822" t="s">
        <v>2348</v>
      </c>
      <c r="D1469" s="823" t="s">
        <v>3942</v>
      </c>
      <c r="E1469" s="824" t="s">
        <v>2381</v>
      </c>
      <c r="F1469" s="822" t="s">
        <v>2343</v>
      </c>
      <c r="G1469" s="822" t="s">
        <v>2718</v>
      </c>
      <c r="H1469" s="822" t="s">
        <v>329</v>
      </c>
      <c r="I1469" s="822" t="s">
        <v>3847</v>
      </c>
      <c r="J1469" s="822" t="s">
        <v>3848</v>
      </c>
      <c r="K1469" s="822" t="s">
        <v>3849</v>
      </c>
      <c r="L1469" s="825">
        <v>46.99</v>
      </c>
      <c r="M1469" s="825">
        <v>187.96</v>
      </c>
      <c r="N1469" s="822">
        <v>4</v>
      </c>
      <c r="O1469" s="826">
        <v>1.5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7</v>
      </c>
      <c r="B1470" s="822" t="s">
        <v>2342</v>
      </c>
      <c r="C1470" s="822" t="s">
        <v>2348</v>
      </c>
      <c r="D1470" s="823" t="s">
        <v>3942</v>
      </c>
      <c r="E1470" s="824" t="s">
        <v>2381</v>
      </c>
      <c r="F1470" s="822" t="s">
        <v>2343</v>
      </c>
      <c r="G1470" s="822" t="s">
        <v>2718</v>
      </c>
      <c r="H1470" s="822" t="s">
        <v>329</v>
      </c>
      <c r="I1470" s="822" t="s">
        <v>3437</v>
      </c>
      <c r="J1470" s="822" t="s">
        <v>899</v>
      </c>
      <c r="K1470" s="822" t="s">
        <v>900</v>
      </c>
      <c r="L1470" s="825">
        <v>52.87</v>
      </c>
      <c r="M1470" s="825">
        <v>52.87</v>
      </c>
      <c r="N1470" s="822">
        <v>1</v>
      </c>
      <c r="O1470" s="826">
        <v>0.5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7</v>
      </c>
      <c r="B1471" s="822" t="s">
        <v>2342</v>
      </c>
      <c r="C1471" s="822" t="s">
        <v>2348</v>
      </c>
      <c r="D1471" s="823" t="s">
        <v>3942</v>
      </c>
      <c r="E1471" s="824" t="s">
        <v>2381</v>
      </c>
      <c r="F1471" s="822" t="s">
        <v>2343</v>
      </c>
      <c r="G1471" s="822" t="s">
        <v>2552</v>
      </c>
      <c r="H1471" s="822" t="s">
        <v>329</v>
      </c>
      <c r="I1471" s="822" t="s">
        <v>2600</v>
      </c>
      <c r="J1471" s="822" t="s">
        <v>1317</v>
      </c>
      <c r="K1471" s="822" t="s">
        <v>2601</v>
      </c>
      <c r="L1471" s="825">
        <v>29.13</v>
      </c>
      <c r="M1471" s="825">
        <v>1980.8400000000001</v>
      </c>
      <c r="N1471" s="822">
        <v>68</v>
      </c>
      <c r="O1471" s="826">
        <v>19</v>
      </c>
      <c r="P1471" s="825">
        <v>1106.94</v>
      </c>
      <c r="Q1471" s="827">
        <v>0.55882352941176472</v>
      </c>
      <c r="R1471" s="822">
        <v>38</v>
      </c>
      <c r="S1471" s="827">
        <v>0.55882352941176472</v>
      </c>
      <c r="T1471" s="826">
        <v>9.5</v>
      </c>
      <c r="U1471" s="828">
        <v>0.5</v>
      </c>
    </row>
    <row r="1472" spans="1:21" ht="14.45" customHeight="1" x14ac:dyDescent="0.2">
      <c r="A1472" s="821">
        <v>7</v>
      </c>
      <c r="B1472" s="822" t="s">
        <v>2342</v>
      </c>
      <c r="C1472" s="822" t="s">
        <v>2348</v>
      </c>
      <c r="D1472" s="823" t="s">
        <v>3942</v>
      </c>
      <c r="E1472" s="824" t="s">
        <v>2381</v>
      </c>
      <c r="F1472" s="822" t="s">
        <v>2343</v>
      </c>
      <c r="G1472" s="822" t="s">
        <v>2552</v>
      </c>
      <c r="H1472" s="822" t="s">
        <v>329</v>
      </c>
      <c r="I1472" s="822" t="s">
        <v>2553</v>
      </c>
      <c r="J1472" s="822" t="s">
        <v>1317</v>
      </c>
      <c r="K1472" s="822" t="s">
        <v>2554</v>
      </c>
      <c r="L1472" s="825">
        <v>80.319999999999993</v>
      </c>
      <c r="M1472" s="825">
        <v>3775.04</v>
      </c>
      <c r="N1472" s="822">
        <v>47</v>
      </c>
      <c r="O1472" s="826">
        <v>12</v>
      </c>
      <c r="P1472" s="825">
        <v>1365.44</v>
      </c>
      <c r="Q1472" s="827">
        <v>0.36170212765957449</v>
      </c>
      <c r="R1472" s="822">
        <v>17</v>
      </c>
      <c r="S1472" s="827">
        <v>0.36170212765957449</v>
      </c>
      <c r="T1472" s="826">
        <v>5</v>
      </c>
      <c r="U1472" s="828">
        <v>0.41666666666666669</v>
      </c>
    </row>
    <row r="1473" spans="1:21" ht="14.45" customHeight="1" x14ac:dyDescent="0.2">
      <c r="A1473" s="821">
        <v>7</v>
      </c>
      <c r="B1473" s="822" t="s">
        <v>2342</v>
      </c>
      <c r="C1473" s="822" t="s">
        <v>2348</v>
      </c>
      <c r="D1473" s="823" t="s">
        <v>3942</v>
      </c>
      <c r="E1473" s="824" t="s">
        <v>2381</v>
      </c>
      <c r="F1473" s="822" t="s">
        <v>2343</v>
      </c>
      <c r="G1473" s="822" t="s">
        <v>3276</v>
      </c>
      <c r="H1473" s="822" t="s">
        <v>329</v>
      </c>
      <c r="I1473" s="822" t="s">
        <v>3277</v>
      </c>
      <c r="J1473" s="822" t="s">
        <v>3278</v>
      </c>
      <c r="K1473" s="822" t="s">
        <v>3279</v>
      </c>
      <c r="L1473" s="825">
        <v>561.76</v>
      </c>
      <c r="M1473" s="825">
        <v>8426.4</v>
      </c>
      <c r="N1473" s="822">
        <v>15</v>
      </c>
      <c r="O1473" s="826">
        <v>2.5</v>
      </c>
      <c r="P1473" s="825">
        <v>5055.84</v>
      </c>
      <c r="Q1473" s="827">
        <v>0.60000000000000009</v>
      </c>
      <c r="R1473" s="822">
        <v>9</v>
      </c>
      <c r="S1473" s="827">
        <v>0.6</v>
      </c>
      <c r="T1473" s="826">
        <v>1.5</v>
      </c>
      <c r="U1473" s="828">
        <v>0.6</v>
      </c>
    </row>
    <row r="1474" spans="1:21" ht="14.45" customHeight="1" x14ac:dyDescent="0.2">
      <c r="A1474" s="821">
        <v>7</v>
      </c>
      <c r="B1474" s="822" t="s">
        <v>2342</v>
      </c>
      <c r="C1474" s="822" t="s">
        <v>2348</v>
      </c>
      <c r="D1474" s="823" t="s">
        <v>3942</v>
      </c>
      <c r="E1474" s="824" t="s">
        <v>2381</v>
      </c>
      <c r="F1474" s="822" t="s">
        <v>2343</v>
      </c>
      <c r="G1474" s="822" t="s">
        <v>3276</v>
      </c>
      <c r="H1474" s="822" t="s">
        <v>329</v>
      </c>
      <c r="I1474" s="822" t="s">
        <v>3277</v>
      </c>
      <c r="J1474" s="822" t="s">
        <v>3278</v>
      </c>
      <c r="K1474" s="822" t="s">
        <v>3279</v>
      </c>
      <c r="L1474" s="825">
        <v>150.31</v>
      </c>
      <c r="M1474" s="825">
        <v>901.86</v>
      </c>
      <c r="N1474" s="822">
        <v>6</v>
      </c>
      <c r="O1474" s="826">
        <v>1</v>
      </c>
      <c r="P1474" s="825">
        <v>450.93</v>
      </c>
      <c r="Q1474" s="827">
        <v>0.5</v>
      </c>
      <c r="R1474" s="822">
        <v>3</v>
      </c>
      <c r="S1474" s="827">
        <v>0.5</v>
      </c>
      <c r="T1474" s="826">
        <v>0.5</v>
      </c>
      <c r="U1474" s="828">
        <v>0.5</v>
      </c>
    </row>
    <row r="1475" spans="1:21" ht="14.45" customHeight="1" x14ac:dyDescent="0.2">
      <c r="A1475" s="821">
        <v>7</v>
      </c>
      <c r="B1475" s="822" t="s">
        <v>2342</v>
      </c>
      <c r="C1475" s="822" t="s">
        <v>2348</v>
      </c>
      <c r="D1475" s="823" t="s">
        <v>3942</v>
      </c>
      <c r="E1475" s="824" t="s">
        <v>2381</v>
      </c>
      <c r="F1475" s="822" t="s">
        <v>2343</v>
      </c>
      <c r="G1475" s="822" t="s">
        <v>3276</v>
      </c>
      <c r="H1475" s="822" t="s">
        <v>329</v>
      </c>
      <c r="I1475" s="822" t="s">
        <v>3850</v>
      </c>
      <c r="J1475" s="822" t="s">
        <v>3278</v>
      </c>
      <c r="K1475" s="822" t="s">
        <v>3851</v>
      </c>
      <c r="L1475" s="825">
        <v>18.79</v>
      </c>
      <c r="M1475" s="825">
        <v>75.16</v>
      </c>
      <c r="N1475" s="822">
        <v>4</v>
      </c>
      <c r="O1475" s="826">
        <v>0.5</v>
      </c>
      <c r="P1475" s="825">
        <v>75.16</v>
      </c>
      <c r="Q1475" s="827">
        <v>1</v>
      </c>
      <c r="R1475" s="822">
        <v>4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7</v>
      </c>
      <c r="B1476" s="822" t="s">
        <v>2342</v>
      </c>
      <c r="C1476" s="822" t="s">
        <v>2348</v>
      </c>
      <c r="D1476" s="823" t="s">
        <v>3942</v>
      </c>
      <c r="E1476" s="824" t="s">
        <v>2381</v>
      </c>
      <c r="F1476" s="822" t="s">
        <v>2343</v>
      </c>
      <c r="G1476" s="822" t="s">
        <v>2454</v>
      </c>
      <c r="H1476" s="822" t="s">
        <v>656</v>
      </c>
      <c r="I1476" s="822" t="s">
        <v>3715</v>
      </c>
      <c r="J1476" s="822" t="s">
        <v>2558</v>
      </c>
      <c r="K1476" s="822" t="s">
        <v>2504</v>
      </c>
      <c r="L1476" s="825">
        <v>650.4</v>
      </c>
      <c r="M1476" s="825">
        <v>3902.3999999999996</v>
      </c>
      <c r="N1476" s="822">
        <v>6</v>
      </c>
      <c r="O1476" s="826">
        <v>1</v>
      </c>
      <c r="P1476" s="825">
        <v>3902.3999999999996</v>
      </c>
      <c r="Q1476" s="827">
        <v>1</v>
      </c>
      <c r="R1476" s="822">
        <v>6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7</v>
      </c>
      <c r="B1477" s="822" t="s">
        <v>2342</v>
      </c>
      <c r="C1477" s="822" t="s">
        <v>2348</v>
      </c>
      <c r="D1477" s="823" t="s">
        <v>3942</v>
      </c>
      <c r="E1477" s="824" t="s">
        <v>2381</v>
      </c>
      <c r="F1477" s="822" t="s">
        <v>2343</v>
      </c>
      <c r="G1477" s="822" t="s">
        <v>2454</v>
      </c>
      <c r="H1477" s="822" t="s">
        <v>656</v>
      </c>
      <c r="I1477" s="822" t="s">
        <v>2557</v>
      </c>
      <c r="J1477" s="822" t="s">
        <v>2558</v>
      </c>
      <c r="K1477" s="822" t="s">
        <v>2457</v>
      </c>
      <c r="L1477" s="825">
        <v>975.59</v>
      </c>
      <c r="M1477" s="825">
        <v>5853.54</v>
      </c>
      <c r="N1477" s="822">
        <v>6</v>
      </c>
      <c r="O1477" s="826">
        <v>1</v>
      </c>
      <c r="P1477" s="825">
        <v>5853.54</v>
      </c>
      <c r="Q1477" s="827">
        <v>1</v>
      </c>
      <c r="R1477" s="822">
        <v>6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7</v>
      </c>
      <c r="B1478" s="822" t="s">
        <v>2342</v>
      </c>
      <c r="C1478" s="822" t="s">
        <v>2348</v>
      </c>
      <c r="D1478" s="823" t="s">
        <v>3942</v>
      </c>
      <c r="E1478" s="824" t="s">
        <v>2381</v>
      </c>
      <c r="F1478" s="822" t="s">
        <v>2343</v>
      </c>
      <c r="G1478" s="822" t="s">
        <v>2454</v>
      </c>
      <c r="H1478" s="822" t="s">
        <v>656</v>
      </c>
      <c r="I1478" s="822" t="s">
        <v>3281</v>
      </c>
      <c r="J1478" s="822" t="s">
        <v>2558</v>
      </c>
      <c r="K1478" s="822" t="s">
        <v>3282</v>
      </c>
      <c r="L1478" s="825">
        <v>1300.79</v>
      </c>
      <c r="M1478" s="825">
        <v>15609.48</v>
      </c>
      <c r="N1478" s="822">
        <v>12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7</v>
      </c>
      <c r="B1479" s="822" t="s">
        <v>2342</v>
      </c>
      <c r="C1479" s="822" t="s">
        <v>2348</v>
      </c>
      <c r="D1479" s="823" t="s">
        <v>3942</v>
      </c>
      <c r="E1479" s="824" t="s">
        <v>2381</v>
      </c>
      <c r="F1479" s="822" t="s">
        <v>2343</v>
      </c>
      <c r="G1479" s="822" t="s">
        <v>2454</v>
      </c>
      <c r="H1479" s="822" t="s">
        <v>656</v>
      </c>
      <c r="I1479" s="822" t="s">
        <v>2559</v>
      </c>
      <c r="J1479" s="822" t="s">
        <v>2195</v>
      </c>
      <c r="K1479" s="822" t="s">
        <v>2560</v>
      </c>
      <c r="L1479" s="825">
        <v>1300.79</v>
      </c>
      <c r="M1479" s="825">
        <v>7804.74</v>
      </c>
      <c r="N1479" s="822">
        <v>6</v>
      </c>
      <c r="O1479" s="826">
        <v>1</v>
      </c>
      <c r="P1479" s="825">
        <v>7804.74</v>
      </c>
      <c r="Q1479" s="827">
        <v>1</v>
      </c>
      <c r="R1479" s="822">
        <v>6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7</v>
      </c>
      <c r="B1480" s="822" t="s">
        <v>2342</v>
      </c>
      <c r="C1480" s="822" t="s">
        <v>2348</v>
      </c>
      <c r="D1480" s="823" t="s">
        <v>3942</v>
      </c>
      <c r="E1480" s="824" t="s">
        <v>2381</v>
      </c>
      <c r="F1480" s="822" t="s">
        <v>2343</v>
      </c>
      <c r="G1480" s="822" t="s">
        <v>2454</v>
      </c>
      <c r="H1480" s="822" t="s">
        <v>656</v>
      </c>
      <c r="I1480" s="822" t="s">
        <v>2561</v>
      </c>
      <c r="J1480" s="822" t="s">
        <v>2195</v>
      </c>
      <c r="K1480" s="822" t="s">
        <v>2562</v>
      </c>
      <c r="L1480" s="825">
        <v>325.2</v>
      </c>
      <c r="M1480" s="825">
        <v>8780.4</v>
      </c>
      <c r="N1480" s="822">
        <v>27</v>
      </c>
      <c r="O1480" s="826">
        <v>5</v>
      </c>
      <c r="P1480" s="825">
        <v>8130</v>
      </c>
      <c r="Q1480" s="827">
        <v>0.92592592592592593</v>
      </c>
      <c r="R1480" s="822">
        <v>25</v>
      </c>
      <c r="S1480" s="827">
        <v>0.92592592592592593</v>
      </c>
      <c r="T1480" s="826">
        <v>4</v>
      </c>
      <c r="U1480" s="828">
        <v>0.8</v>
      </c>
    </row>
    <row r="1481" spans="1:21" ht="14.45" customHeight="1" x14ac:dyDescent="0.2">
      <c r="A1481" s="821">
        <v>7</v>
      </c>
      <c r="B1481" s="822" t="s">
        <v>2342</v>
      </c>
      <c r="C1481" s="822" t="s">
        <v>2348</v>
      </c>
      <c r="D1481" s="823" t="s">
        <v>3942</v>
      </c>
      <c r="E1481" s="824" t="s">
        <v>2381</v>
      </c>
      <c r="F1481" s="822" t="s">
        <v>2343</v>
      </c>
      <c r="G1481" s="822" t="s">
        <v>2454</v>
      </c>
      <c r="H1481" s="822" t="s">
        <v>656</v>
      </c>
      <c r="I1481" s="822" t="s">
        <v>2563</v>
      </c>
      <c r="J1481" s="822" t="s">
        <v>2195</v>
      </c>
      <c r="K1481" s="822" t="s">
        <v>2564</v>
      </c>
      <c r="L1481" s="825">
        <v>650.4</v>
      </c>
      <c r="M1481" s="825">
        <v>1300.8</v>
      </c>
      <c r="N1481" s="822">
        <v>2</v>
      </c>
      <c r="O1481" s="826">
        <v>1</v>
      </c>
      <c r="P1481" s="825">
        <v>1300.8</v>
      </c>
      <c r="Q1481" s="827">
        <v>1</v>
      </c>
      <c r="R1481" s="822">
        <v>2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7</v>
      </c>
      <c r="B1482" s="822" t="s">
        <v>2342</v>
      </c>
      <c r="C1482" s="822" t="s">
        <v>2348</v>
      </c>
      <c r="D1482" s="823" t="s">
        <v>3942</v>
      </c>
      <c r="E1482" s="824" t="s">
        <v>2381</v>
      </c>
      <c r="F1482" s="822" t="s">
        <v>2343</v>
      </c>
      <c r="G1482" s="822" t="s">
        <v>2454</v>
      </c>
      <c r="H1482" s="822" t="s">
        <v>656</v>
      </c>
      <c r="I1482" s="822" t="s">
        <v>2694</v>
      </c>
      <c r="J1482" s="822" t="s">
        <v>2456</v>
      </c>
      <c r="K1482" s="822" t="s">
        <v>2689</v>
      </c>
      <c r="L1482" s="825">
        <v>325.2</v>
      </c>
      <c r="M1482" s="825">
        <v>5853.5999999999995</v>
      </c>
      <c r="N1482" s="822">
        <v>18</v>
      </c>
      <c r="O1482" s="826">
        <v>3</v>
      </c>
      <c r="P1482" s="825">
        <v>3902.3999999999996</v>
      </c>
      <c r="Q1482" s="827">
        <v>0.66666666666666663</v>
      </c>
      <c r="R1482" s="822">
        <v>12</v>
      </c>
      <c r="S1482" s="827">
        <v>0.66666666666666663</v>
      </c>
      <c r="T1482" s="826">
        <v>2</v>
      </c>
      <c r="U1482" s="828">
        <v>0.66666666666666663</v>
      </c>
    </row>
    <row r="1483" spans="1:21" ht="14.45" customHeight="1" x14ac:dyDescent="0.2">
      <c r="A1483" s="821">
        <v>7</v>
      </c>
      <c r="B1483" s="822" t="s">
        <v>2342</v>
      </c>
      <c r="C1483" s="822" t="s">
        <v>2348</v>
      </c>
      <c r="D1483" s="823" t="s">
        <v>3942</v>
      </c>
      <c r="E1483" s="824" t="s">
        <v>2381</v>
      </c>
      <c r="F1483" s="822" t="s">
        <v>2343</v>
      </c>
      <c r="G1483" s="822" t="s">
        <v>2454</v>
      </c>
      <c r="H1483" s="822" t="s">
        <v>656</v>
      </c>
      <c r="I1483" s="822" t="s">
        <v>2503</v>
      </c>
      <c r="J1483" s="822" t="s">
        <v>2456</v>
      </c>
      <c r="K1483" s="822" t="s">
        <v>2504</v>
      </c>
      <c r="L1483" s="825">
        <v>650.4</v>
      </c>
      <c r="M1483" s="825">
        <v>3902.3999999999996</v>
      </c>
      <c r="N1483" s="822">
        <v>6</v>
      </c>
      <c r="O1483" s="826">
        <v>1</v>
      </c>
      <c r="P1483" s="825">
        <v>3902.3999999999996</v>
      </c>
      <c r="Q1483" s="827">
        <v>1</v>
      </c>
      <c r="R1483" s="822">
        <v>6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7</v>
      </c>
      <c r="B1484" s="822" t="s">
        <v>2342</v>
      </c>
      <c r="C1484" s="822" t="s">
        <v>2348</v>
      </c>
      <c r="D1484" s="823" t="s">
        <v>3942</v>
      </c>
      <c r="E1484" s="824" t="s">
        <v>2381</v>
      </c>
      <c r="F1484" s="822" t="s">
        <v>2343</v>
      </c>
      <c r="G1484" s="822" t="s">
        <v>2454</v>
      </c>
      <c r="H1484" s="822" t="s">
        <v>656</v>
      </c>
      <c r="I1484" s="822" t="s">
        <v>3283</v>
      </c>
      <c r="J1484" s="822" t="s">
        <v>2456</v>
      </c>
      <c r="K1484" s="822" t="s">
        <v>3282</v>
      </c>
      <c r="L1484" s="825">
        <v>1300.79</v>
      </c>
      <c r="M1484" s="825">
        <v>2601.58</v>
      </c>
      <c r="N1484" s="822">
        <v>2</v>
      </c>
      <c r="O1484" s="826">
        <v>1</v>
      </c>
      <c r="P1484" s="825">
        <v>2601.58</v>
      </c>
      <c r="Q1484" s="827">
        <v>1</v>
      </c>
      <c r="R1484" s="822">
        <v>2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7</v>
      </c>
      <c r="B1485" s="822" t="s">
        <v>2342</v>
      </c>
      <c r="C1485" s="822" t="s">
        <v>2348</v>
      </c>
      <c r="D1485" s="823" t="s">
        <v>3942</v>
      </c>
      <c r="E1485" s="824" t="s">
        <v>2381</v>
      </c>
      <c r="F1485" s="822" t="s">
        <v>2343</v>
      </c>
      <c r="G1485" s="822" t="s">
        <v>2454</v>
      </c>
      <c r="H1485" s="822" t="s">
        <v>656</v>
      </c>
      <c r="I1485" s="822" t="s">
        <v>2505</v>
      </c>
      <c r="J1485" s="822" t="s">
        <v>2456</v>
      </c>
      <c r="K1485" s="822" t="s">
        <v>2506</v>
      </c>
      <c r="L1485" s="825">
        <v>162.61000000000001</v>
      </c>
      <c r="M1485" s="825">
        <v>975.66000000000008</v>
      </c>
      <c r="N1485" s="822">
        <v>6</v>
      </c>
      <c r="O1485" s="826">
        <v>1</v>
      </c>
      <c r="P1485" s="825">
        <v>975.66000000000008</v>
      </c>
      <c r="Q1485" s="827">
        <v>1</v>
      </c>
      <c r="R1485" s="822">
        <v>6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7</v>
      </c>
      <c r="B1486" s="822" t="s">
        <v>2342</v>
      </c>
      <c r="C1486" s="822" t="s">
        <v>2348</v>
      </c>
      <c r="D1486" s="823" t="s">
        <v>3942</v>
      </c>
      <c r="E1486" s="824" t="s">
        <v>2381</v>
      </c>
      <c r="F1486" s="822" t="s">
        <v>2343</v>
      </c>
      <c r="G1486" s="822" t="s">
        <v>2454</v>
      </c>
      <c r="H1486" s="822" t="s">
        <v>656</v>
      </c>
      <c r="I1486" s="822" t="s">
        <v>2455</v>
      </c>
      <c r="J1486" s="822" t="s">
        <v>2456</v>
      </c>
      <c r="K1486" s="822" t="s">
        <v>2457</v>
      </c>
      <c r="L1486" s="825">
        <v>975.59</v>
      </c>
      <c r="M1486" s="825">
        <v>17560.62</v>
      </c>
      <c r="N1486" s="822">
        <v>18</v>
      </c>
      <c r="O1486" s="826">
        <v>3</v>
      </c>
      <c r="P1486" s="825">
        <v>17560.62</v>
      </c>
      <c r="Q1486" s="827">
        <v>1</v>
      </c>
      <c r="R1486" s="822">
        <v>18</v>
      </c>
      <c r="S1486" s="827">
        <v>1</v>
      </c>
      <c r="T1486" s="826">
        <v>3</v>
      </c>
      <c r="U1486" s="828">
        <v>1</v>
      </c>
    </row>
    <row r="1487" spans="1:21" ht="14.45" customHeight="1" x14ac:dyDescent="0.2">
      <c r="A1487" s="821">
        <v>7</v>
      </c>
      <c r="B1487" s="822" t="s">
        <v>2342</v>
      </c>
      <c r="C1487" s="822" t="s">
        <v>2348</v>
      </c>
      <c r="D1487" s="823" t="s">
        <v>3942</v>
      </c>
      <c r="E1487" s="824" t="s">
        <v>2381</v>
      </c>
      <c r="F1487" s="822" t="s">
        <v>2343</v>
      </c>
      <c r="G1487" s="822" t="s">
        <v>2454</v>
      </c>
      <c r="H1487" s="822" t="s">
        <v>329</v>
      </c>
      <c r="I1487" s="822" t="s">
        <v>3805</v>
      </c>
      <c r="J1487" s="822" t="s">
        <v>2686</v>
      </c>
      <c r="K1487" s="822" t="s">
        <v>3806</v>
      </c>
      <c r="L1487" s="825">
        <v>1300.79</v>
      </c>
      <c r="M1487" s="825">
        <v>7804.74</v>
      </c>
      <c r="N1487" s="822">
        <v>6</v>
      </c>
      <c r="O1487" s="826">
        <v>1</v>
      </c>
      <c r="P1487" s="825">
        <v>7804.74</v>
      </c>
      <c r="Q1487" s="827">
        <v>1</v>
      </c>
      <c r="R1487" s="822">
        <v>6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7</v>
      </c>
      <c r="B1488" s="822" t="s">
        <v>2342</v>
      </c>
      <c r="C1488" s="822" t="s">
        <v>2348</v>
      </c>
      <c r="D1488" s="823" t="s">
        <v>3942</v>
      </c>
      <c r="E1488" s="824" t="s">
        <v>2381</v>
      </c>
      <c r="F1488" s="822" t="s">
        <v>2343</v>
      </c>
      <c r="G1488" s="822" t="s">
        <v>2602</v>
      </c>
      <c r="H1488" s="822" t="s">
        <v>329</v>
      </c>
      <c r="I1488" s="822" t="s">
        <v>3573</v>
      </c>
      <c r="J1488" s="822" t="s">
        <v>3574</v>
      </c>
      <c r="K1488" s="822" t="s">
        <v>2604</v>
      </c>
      <c r="L1488" s="825">
        <v>339.47</v>
      </c>
      <c r="M1488" s="825">
        <v>1018.4100000000001</v>
      </c>
      <c r="N1488" s="822">
        <v>3</v>
      </c>
      <c r="O1488" s="826">
        <v>0.5</v>
      </c>
      <c r="P1488" s="825">
        <v>1018.4100000000001</v>
      </c>
      <c r="Q1488" s="827">
        <v>1</v>
      </c>
      <c r="R1488" s="822">
        <v>3</v>
      </c>
      <c r="S1488" s="827">
        <v>1</v>
      </c>
      <c r="T1488" s="826">
        <v>0.5</v>
      </c>
      <c r="U1488" s="828">
        <v>1</v>
      </c>
    </row>
    <row r="1489" spans="1:21" ht="14.45" customHeight="1" x14ac:dyDescent="0.2">
      <c r="A1489" s="821">
        <v>7</v>
      </c>
      <c r="B1489" s="822" t="s">
        <v>2342</v>
      </c>
      <c r="C1489" s="822" t="s">
        <v>2348</v>
      </c>
      <c r="D1489" s="823" t="s">
        <v>3942</v>
      </c>
      <c r="E1489" s="824" t="s">
        <v>2381</v>
      </c>
      <c r="F1489" s="822" t="s">
        <v>2343</v>
      </c>
      <c r="G1489" s="822" t="s">
        <v>2602</v>
      </c>
      <c r="H1489" s="822" t="s">
        <v>656</v>
      </c>
      <c r="I1489" s="822" t="s">
        <v>3286</v>
      </c>
      <c r="J1489" s="822" t="s">
        <v>2217</v>
      </c>
      <c r="K1489" s="822" t="s">
        <v>3287</v>
      </c>
      <c r="L1489" s="825">
        <v>339.47</v>
      </c>
      <c r="M1489" s="825">
        <v>4073.6400000000003</v>
      </c>
      <c r="N1489" s="822">
        <v>12</v>
      </c>
      <c r="O1489" s="826">
        <v>1</v>
      </c>
      <c r="P1489" s="825">
        <v>2036.8200000000002</v>
      </c>
      <c r="Q1489" s="827">
        <v>0.5</v>
      </c>
      <c r="R1489" s="822">
        <v>6</v>
      </c>
      <c r="S1489" s="827">
        <v>0.5</v>
      </c>
      <c r="T1489" s="826">
        <v>0.5</v>
      </c>
      <c r="U1489" s="828">
        <v>0.5</v>
      </c>
    </row>
    <row r="1490" spans="1:21" ht="14.45" customHeight="1" x14ac:dyDescent="0.2">
      <c r="A1490" s="821">
        <v>7</v>
      </c>
      <c r="B1490" s="822" t="s">
        <v>2342</v>
      </c>
      <c r="C1490" s="822" t="s">
        <v>2348</v>
      </c>
      <c r="D1490" s="823" t="s">
        <v>3942</v>
      </c>
      <c r="E1490" s="824" t="s">
        <v>2381</v>
      </c>
      <c r="F1490" s="822" t="s">
        <v>2343</v>
      </c>
      <c r="G1490" s="822" t="s">
        <v>2602</v>
      </c>
      <c r="H1490" s="822" t="s">
        <v>656</v>
      </c>
      <c r="I1490" s="822" t="s">
        <v>2216</v>
      </c>
      <c r="J1490" s="822" t="s">
        <v>2217</v>
      </c>
      <c r="K1490" s="822" t="s">
        <v>2218</v>
      </c>
      <c r="L1490" s="825">
        <v>113.16</v>
      </c>
      <c r="M1490" s="825">
        <v>339.48</v>
      </c>
      <c r="N1490" s="822">
        <v>3</v>
      </c>
      <c r="O1490" s="826">
        <v>1.5</v>
      </c>
      <c r="P1490" s="825">
        <v>226.32</v>
      </c>
      <c r="Q1490" s="827">
        <v>0.66666666666666663</v>
      </c>
      <c r="R1490" s="822">
        <v>2</v>
      </c>
      <c r="S1490" s="827">
        <v>0.66666666666666663</v>
      </c>
      <c r="T1490" s="826">
        <v>1</v>
      </c>
      <c r="U1490" s="828">
        <v>0.66666666666666663</v>
      </c>
    </row>
    <row r="1491" spans="1:21" ht="14.45" customHeight="1" x14ac:dyDescent="0.2">
      <c r="A1491" s="821">
        <v>7</v>
      </c>
      <c r="B1491" s="822" t="s">
        <v>2342</v>
      </c>
      <c r="C1491" s="822" t="s">
        <v>2348</v>
      </c>
      <c r="D1491" s="823" t="s">
        <v>3942</v>
      </c>
      <c r="E1491" s="824" t="s">
        <v>2381</v>
      </c>
      <c r="F1491" s="822" t="s">
        <v>2343</v>
      </c>
      <c r="G1491" s="822" t="s">
        <v>2602</v>
      </c>
      <c r="H1491" s="822" t="s">
        <v>656</v>
      </c>
      <c r="I1491" s="822" t="s">
        <v>2603</v>
      </c>
      <c r="J1491" s="822" t="s">
        <v>2217</v>
      </c>
      <c r="K1491" s="822" t="s">
        <v>2604</v>
      </c>
      <c r="L1491" s="825">
        <v>339.47</v>
      </c>
      <c r="M1491" s="825">
        <v>48544.209999999992</v>
      </c>
      <c r="N1491" s="822">
        <v>143</v>
      </c>
      <c r="O1491" s="826">
        <v>38.5</v>
      </c>
      <c r="P1491" s="825">
        <v>28515.479999999996</v>
      </c>
      <c r="Q1491" s="827">
        <v>0.58741258741258739</v>
      </c>
      <c r="R1491" s="822">
        <v>84</v>
      </c>
      <c r="S1491" s="827">
        <v>0.58741258741258739</v>
      </c>
      <c r="T1491" s="826">
        <v>21.5</v>
      </c>
      <c r="U1491" s="828">
        <v>0.55844155844155841</v>
      </c>
    </row>
    <row r="1492" spans="1:21" ht="14.45" customHeight="1" x14ac:dyDescent="0.2">
      <c r="A1492" s="821">
        <v>7</v>
      </c>
      <c r="B1492" s="822" t="s">
        <v>2342</v>
      </c>
      <c r="C1492" s="822" t="s">
        <v>2348</v>
      </c>
      <c r="D1492" s="823" t="s">
        <v>3942</v>
      </c>
      <c r="E1492" s="824" t="s">
        <v>2381</v>
      </c>
      <c r="F1492" s="822" t="s">
        <v>2343</v>
      </c>
      <c r="G1492" s="822" t="s">
        <v>2602</v>
      </c>
      <c r="H1492" s="822" t="s">
        <v>656</v>
      </c>
      <c r="I1492" s="822" t="s">
        <v>3716</v>
      </c>
      <c r="J1492" s="822" t="s">
        <v>2217</v>
      </c>
      <c r="K1492" s="822" t="s">
        <v>3442</v>
      </c>
      <c r="L1492" s="825">
        <v>226.31</v>
      </c>
      <c r="M1492" s="825">
        <v>4526.2000000000007</v>
      </c>
      <c r="N1492" s="822">
        <v>20</v>
      </c>
      <c r="O1492" s="826">
        <v>2</v>
      </c>
      <c r="P1492" s="825">
        <v>1810.48</v>
      </c>
      <c r="Q1492" s="827">
        <v>0.39999999999999997</v>
      </c>
      <c r="R1492" s="822">
        <v>8</v>
      </c>
      <c r="S1492" s="827">
        <v>0.4</v>
      </c>
      <c r="T1492" s="826">
        <v>1</v>
      </c>
      <c r="U1492" s="828">
        <v>0.5</v>
      </c>
    </row>
    <row r="1493" spans="1:21" ht="14.45" customHeight="1" x14ac:dyDescent="0.2">
      <c r="A1493" s="821">
        <v>7</v>
      </c>
      <c r="B1493" s="822" t="s">
        <v>2342</v>
      </c>
      <c r="C1493" s="822" t="s">
        <v>2348</v>
      </c>
      <c r="D1493" s="823" t="s">
        <v>3942</v>
      </c>
      <c r="E1493" s="824" t="s">
        <v>2381</v>
      </c>
      <c r="F1493" s="822" t="s">
        <v>2343</v>
      </c>
      <c r="G1493" s="822" t="s">
        <v>2602</v>
      </c>
      <c r="H1493" s="822" t="s">
        <v>329</v>
      </c>
      <c r="I1493" s="822" t="s">
        <v>3717</v>
      </c>
      <c r="J1493" s="822" t="s">
        <v>3718</v>
      </c>
      <c r="K1493" s="822" t="s">
        <v>3294</v>
      </c>
      <c r="L1493" s="825">
        <v>305.51</v>
      </c>
      <c r="M1493" s="825">
        <v>916.53</v>
      </c>
      <c r="N1493" s="822">
        <v>3</v>
      </c>
      <c r="O1493" s="826">
        <v>0.5</v>
      </c>
      <c r="P1493" s="825">
        <v>916.53</v>
      </c>
      <c r="Q1493" s="827">
        <v>1</v>
      </c>
      <c r="R1493" s="822">
        <v>3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7</v>
      </c>
      <c r="B1494" s="822" t="s">
        <v>2342</v>
      </c>
      <c r="C1494" s="822" t="s">
        <v>2348</v>
      </c>
      <c r="D1494" s="823" t="s">
        <v>3942</v>
      </c>
      <c r="E1494" s="824" t="s">
        <v>2381</v>
      </c>
      <c r="F1494" s="822" t="s">
        <v>2343</v>
      </c>
      <c r="G1494" s="822" t="s">
        <v>2602</v>
      </c>
      <c r="H1494" s="822" t="s">
        <v>656</v>
      </c>
      <c r="I1494" s="822" t="s">
        <v>3290</v>
      </c>
      <c r="J1494" s="822" t="s">
        <v>3291</v>
      </c>
      <c r="K1494" s="822" t="s">
        <v>3292</v>
      </c>
      <c r="L1494" s="825">
        <v>407.36</v>
      </c>
      <c r="M1494" s="825">
        <v>3666.24</v>
      </c>
      <c r="N1494" s="822">
        <v>9</v>
      </c>
      <c r="O1494" s="826">
        <v>1.5</v>
      </c>
      <c r="P1494" s="825">
        <v>2444.16</v>
      </c>
      <c r="Q1494" s="827">
        <v>0.66666666666666663</v>
      </c>
      <c r="R1494" s="822">
        <v>6</v>
      </c>
      <c r="S1494" s="827">
        <v>0.66666666666666663</v>
      </c>
      <c r="T1494" s="826">
        <v>1</v>
      </c>
      <c r="U1494" s="828">
        <v>0.66666666666666663</v>
      </c>
    </row>
    <row r="1495" spans="1:21" ht="14.45" customHeight="1" x14ac:dyDescent="0.2">
      <c r="A1495" s="821">
        <v>7</v>
      </c>
      <c r="B1495" s="822" t="s">
        <v>2342</v>
      </c>
      <c r="C1495" s="822" t="s">
        <v>2348</v>
      </c>
      <c r="D1495" s="823" t="s">
        <v>3942</v>
      </c>
      <c r="E1495" s="824" t="s">
        <v>2381</v>
      </c>
      <c r="F1495" s="822" t="s">
        <v>2343</v>
      </c>
      <c r="G1495" s="822" t="s">
        <v>2602</v>
      </c>
      <c r="H1495" s="822" t="s">
        <v>329</v>
      </c>
      <c r="I1495" s="822" t="s">
        <v>3295</v>
      </c>
      <c r="J1495" s="822" t="s">
        <v>2217</v>
      </c>
      <c r="K1495" s="822" t="s">
        <v>2604</v>
      </c>
      <c r="L1495" s="825">
        <v>339.47</v>
      </c>
      <c r="M1495" s="825">
        <v>1018.4100000000001</v>
      </c>
      <c r="N1495" s="822">
        <v>3</v>
      </c>
      <c r="O1495" s="826">
        <v>0.5</v>
      </c>
      <c r="P1495" s="825">
        <v>1018.4100000000001</v>
      </c>
      <c r="Q1495" s="827">
        <v>1</v>
      </c>
      <c r="R1495" s="822">
        <v>3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7</v>
      </c>
      <c r="B1496" s="822" t="s">
        <v>2342</v>
      </c>
      <c r="C1496" s="822" t="s">
        <v>2348</v>
      </c>
      <c r="D1496" s="823" t="s">
        <v>3942</v>
      </c>
      <c r="E1496" s="824" t="s">
        <v>2381</v>
      </c>
      <c r="F1496" s="822" t="s">
        <v>2343</v>
      </c>
      <c r="G1496" s="822" t="s">
        <v>2602</v>
      </c>
      <c r="H1496" s="822" t="s">
        <v>329</v>
      </c>
      <c r="I1496" s="822" t="s">
        <v>3852</v>
      </c>
      <c r="J1496" s="822" t="s">
        <v>3853</v>
      </c>
      <c r="K1496" s="822" t="s">
        <v>3854</v>
      </c>
      <c r="L1496" s="825">
        <v>678.78</v>
      </c>
      <c r="M1496" s="825">
        <v>2715.12</v>
      </c>
      <c r="N1496" s="822">
        <v>4</v>
      </c>
      <c r="O1496" s="826">
        <v>1</v>
      </c>
      <c r="P1496" s="825">
        <v>2715.12</v>
      </c>
      <c r="Q1496" s="827">
        <v>1</v>
      </c>
      <c r="R1496" s="822">
        <v>4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7</v>
      </c>
      <c r="B1497" s="822" t="s">
        <v>2342</v>
      </c>
      <c r="C1497" s="822" t="s">
        <v>2348</v>
      </c>
      <c r="D1497" s="823" t="s">
        <v>3942</v>
      </c>
      <c r="E1497" s="824" t="s">
        <v>2381</v>
      </c>
      <c r="F1497" s="822" t="s">
        <v>2343</v>
      </c>
      <c r="G1497" s="822" t="s">
        <v>2813</v>
      </c>
      <c r="H1497" s="822" t="s">
        <v>329</v>
      </c>
      <c r="I1497" s="822" t="s">
        <v>2814</v>
      </c>
      <c r="J1497" s="822" t="s">
        <v>2815</v>
      </c>
      <c r="K1497" s="822" t="s">
        <v>2816</v>
      </c>
      <c r="L1497" s="825">
        <v>0</v>
      </c>
      <c r="M1497" s="825">
        <v>0</v>
      </c>
      <c r="N1497" s="822">
        <v>6</v>
      </c>
      <c r="O1497" s="826">
        <v>2.5</v>
      </c>
      <c r="P1497" s="825"/>
      <c r="Q1497" s="827"/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7</v>
      </c>
      <c r="B1498" s="822" t="s">
        <v>2342</v>
      </c>
      <c r="C1498" s="822" t="s">
        <v>2348</v>
      </c>
      <c r="D1498" s="823" t="s">
        <v>3942</v>
      </c>
      <c r="E1498" s="824" t="s">
        <v>2381</v>
      </c>
      <c r="F1498" s="822" t="s">
        <v>2343</v>
      </c>
      <c r="G1498" s="822" t="s">
        <v>2637</v>
      </c>
      <c r="H1498" s="822" t="s">
        <v>329</v>
      </c>
      <c r="I1498" s="822" t="s">
        <v>3720</v>
      </c>
      <c r="J1498" s="822" t="s">
        <v>3721</v>
      </c>
      <c r="K1498" s="822" t="s">
        <v>2640</v>
      </c>
      <c r="L1498" s="825">
        <v>79.64</v>
      </c>
      <c r="M1498" s="825">
        <v>79.64</v>
      </c>
      <c r="N1498" s="822">
        <v>1</v>
      </c>
      <c r="O1498" s="826">
        <v>0.5</v>
      </c>
      <c r="P1498" s="825">
        <v>79.64</v>
      </c>
      <c r="Q1498" s="827">
        <v>1</v>
      </c>
      <c r="R1498" s="822">
        <v>1</v>
      </c>
      <c r="S1498" s="827">
        <v>1</v>
      </c>
      <c r="T1498" s="826">
        <v>0.5</v>
      </c>
      <c r="U1498" s="828">
        <v>1</v>
      </c>
    </row>
    <row r="1499" spans="1:21" ht="14.45" customHeight="1" x14ac:dyDescent="0.2">
      <c r="A1499" s="821">
        <v>7</v>
      </c>
      <c r="B1499" s="822" t="s">
        <v>2342</v>
      </c>
      <c r="C1499" s="822" t="s">
        <v>2348</v>
      </c>
      <c r="D1499" s="823" t="s">
        <v>3942</v>
      </c>
      <c r="E1499" s="824" t="s">
        <v>2381</v>
      </c>
      <c r="F1499" s="822" t="s">
        <v>2343</v>
      </c>
      <c r="G1499" s="822" t="s">
        <v>2507</v>
      </c>
      <c r="H1499" s="822" t="s">
        <v>329</v>
      </c>
      <c r="I1499" s="822" t="s">
        <v>3077</v>
      </c>
      <c r="J1499" s="822" t="s">
        <v>2509</v>
      </c>
      <c r="K1499" s="822" t="s">
        <v>3078</v>
      </c>
      <c r="L1499" s="825">
        <v>552.64</v>
      </c>
      <c r="M1499" s="825">
        <v>3315.84</v>
      </c>
      <c r="N1499" s="822">
        <v>6</v>
      </c>
      <c r="O1499" s="826">
        <v>2</v>
      </c>
      <c r="P1499" s="825">
        <v>3315.84</v>
      </c>
      <c r="Q1499" s="827">
        <v>1</v>
      </c>
      <c r="R1499" s="822">
        <v>6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7</v>
      </c>
      <c r="B1500" s="822" t="s">
        <v>2342</v>
      </c>
      <c r="C1500" s="822" t="s">
        <v>2348</v>
      </c>
      <c r="D1500" s="823" t="s">
        <v>3942</v>
      </c>
      <c r="E1500" s="824" t="s">
        <v>2381</v>
      </c>
      <c r="F1500" s="822" t="s">
        <v>2343</v>
      </c>
      <c r="G1500" s="822" t="s">
        <v>2507</v>
      </c>
      <c r="H1500" s="822" t="s">
        <v>329</v>
      </c>
      <c r="I1500" s="822" t="s">
        <v>2508</v>
      </c>
      <c r="J1500" s="822" t="s">
        <v>2509</v>
      </c>
      <c r="K1500" s="822" t="s">
        <v>2510</v>
      </c>
      <c r="L1500" s="825">
        <v>1019.46</v>
      </c>
      <c r="M1500" s="825">
        <v>3058.38</v>
      </c>
      <c r="N1500" s="822">
        <v>3</v>
      </c>
      <c r="O1500" s="826">
        <v>1</v>
      </c>
      <c r="P1500" s="825">
        <v>3058.38</v>
      </c>
      <c r="Q1500" s="827">
        <v>1</v>
      </c>
      <c r="R1500" s="822">
        <v>3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7</v>
      </c>
      <c r="B1501" s="822" t="s">
        <v>2342</v>
      </c>
      <c r="C1501" s="822" t="s">
        <v>2348</v>
      </c>
      <c r="D1501" s="823" t="s">
        <v>3942</v>
      </c>
      <c r="E1501" s="824" t="s">
        <v>2381</v>
      </c>
      <c r="F1501" s="822" t="s">
        <v>2343</v>
      </c>
      <c r="G1501" s="822" t="s">
        <v>2507</v>
      </c>
      <c r="H1501" s="822" t="s">
        <v>329</v>
      </c>
      <c r="I1501" s="822" t="s">
        <v>3156</v>
      </c>
      <c r="J1501" s="822" t="s">
        <v>2509</v>
      </c>
      <c r="K1501" s="822" t="s">
        <v>3157</v>
      </c>
      <c r="L1501" s="825">
        <v>2863.58</v>
      </c>
      <c r="M1501" s="825">
        <v>8590.74</v>
      </c>
      <c r="N1501" s="822">
        <v>3</v>
      </c>
      <c r="O1501" s="826">
        <v>1</v>
      </c>
      <c r="P1501" s="825">
        <v>8590.74</v>
      </c>
      <c r="Q1501" s="827">
        <v>1</v>
      </c>
      <c r="R1501" s="822">
        <v>3</v>
      </c>
      <c r="S1501" s="827">
        <v>1</v>
      </c>
      <c r="T1501" s="826">
        <v>1</v>
      </c>
      <c r="U1501" s="828">
        <v>1</v>
      </c>
    </row>
    <row r="1502" spans="1:21" ht="14.45" customHeight="1" x14ac:dyDescent="0.2">
      <c r="A1502" s="821">
        <v>7</v>
      </c>
      <c r="B1502" s="822" t="s">
        <v>2342</v>
      </c>
      <c r="C1502" s="822" t="s">
        <v>2348</v>
      </c>
      <c r="D1502" s="823" t="s">
        <v>3942</v>
      </c>
      <c r="E1502" s="824" t="s">
        <v>2381</v>
      </c>
      <c r="F1502" s="822" t="s">
        <v>2343</v>
      </c>
      <c r="G1502" s="822" t="s">
        <v>2775</v>
      </c>
      <c r="H1502" s="822" t="s">
        <v>329</v>
      </c>
      <c r="I1502" s="822" t="s">
        <v>2776</v>
      </c>
      <c r="J1502" s="822" t="s">
        <v>2777</v>
      </c>
      <c r="K1502" s="822" t="s">
        <v>2778</v>
      </c>
      <c r="L1502" s="825">
        <v>49.04</v>
      </c>
      <c r="M1502" s="825">
        <v>49.04</v>
      </c>
      <c r="N1502" s="822">
        <v>1</v>
      </c>
      <c r="O1502" s="826">
        <v>0.5</v>
      </c>
      <c r="P1502" s="825">
        <v>49.04</v>
      </c>
      <c r="Q1502" s="827">
        <v>1</v>
      </c>
      <c r="R1502" s="822">
        <v>1</v>
      </c>
      <c r="S1502" s="827">
        <v>1</v>
      </c>
      <c r="T1502" s="826">
        <v>0.5</v>
      </c>
      <c r="U1502" s="828">
        <v>1</v>
      </c>
    </row>
    <row r="1503" spans="1:21" ht="14.45" customHeight="1" x14ac:dyDescent="0.2">
      <c r="A1503" s="821">
        <v>7</v>
      </c>
      <c r="B1503" s="822" t="s">
        <v>2342</v>
      </c>
      <c r="C1503" s="822" t="s">
        <v>2348</v>
      </c>
      <c r="D1503" s="823" t="s">
        <v>3942</v>
      </c>
      <c r="E1503" s="824" t="s">
        <v>2381</v>
      </c>
      <c r="F1503" s="822" t="s">
        <v>2343</v>
      </c>
      <c r="G1503" s="822" t="s">
        <v>2910</v>
      </c>
      <c r="H1503" s="822" t="s">
        <v>329</v>
      </c>
      <c r="I1503" s="822" t="s">
        <v>3299</v>
      </c>
      <c r="J1503" s="822" t="s">
        <v>2912</v>
      </c>
      <c r="K1503" s="822" t="s">
        <v>3300</v>
      </c>
      <c r="L1503" s="825">
        <v>45.89</v>
      </c>
      <c r="M1503" s="825">
        <v>137.67000000000002</v>
      </c>
      <c r="N1503" s="822">
        <v>3</v>
      </c>
      <c r="O1503" s="826">
        <v>0.5</v>
      </c>
      <c r="P1503" s="825">
        <v>137.67000000000002</v>
      </c>
      <c r="Q1503" s="827">
        <v>1</v>
      </c>
      <c r="R1503" s="822">
        <v>3</v>
      </c>
      <c r="S1503" s="827">
        <v>1</v>
      </c>
      <c r="T1503" s="826">
        <v>0.5</v>
      </c>
      <c r="U1503" s="828">
        <v>1</v>
      </c>
    </row>
    <row r="1504" spans="1:21" ht="14.45" customHeight="1" x14ac:dyDescent="0.2">
      <c r="A1504" s="821">
        <v>7</v>
      </c>
      <c r="B1504" s="822" t="s">
        <v>2342</v>
      </c>
      <c r="C1504" s="822" t="s">
        <v>2348</v>
      </c>
      <c r="D1504" s="823" t="s">
        <v>3942</v>
      </c>
      <c r="E1504" s="824" t="s">
        <v>2381</v>
      </c>
      <c r="F1504" s="822" t="s">
        <v>2343</v>
      </c>
      <c r="G1504" s="822" t="s">
        <v>3304</v>
      </c>
      <c r="H1504" s="822" t="s">
        <v>329</v>
      </c>
      <c r="I1504" s="822" t="s">
        <v>3305</v>
      </c>
      <c r="J1504" s="822" t="s">
        <v>3306</v>
      </c>
      <c r="K1504" s="822" t="s">
        <v>3307</v>
      </c>
      <c r="L1504" s="825">
        <v>102.9</v>
      </c>
      <c r="M1504" s="825">
        <v>205.8</v>
      </c>
      <c r="N1504" s="822">
        <v>2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7</v>
      </c>
      <c r="B1505" s="822" t="s">
        <v>2342</v>
      </c>
      <c r="C1505" s="822" t="s">
        <v>2348</v>
      </c>
      <c r="D1505" s="823" t="s">
        <v>3942</v>
      </c>
      <c r="E1505" s="824" t="s">
        <v>2381</v>
      </c>
      <c r="F1505" s="822" t="s">
        <v>2343</v>
      </c>
      <c r="G1505" s="822" t="s">
        <v>3304</v>
      </c>
      <c r="H1505" s="822" t="s">
        <v>329</v>
      </c>
      <c r="I1505" s="822" t="s">
        <v>3578</v>
      </c>
      <c r="J1505" s="822" t="s">
        <v>3579</v>
      </c>
      <c r="K1505" s="822" t="s">
        <v>3580</v>
      </c>
      <c r="L1505" s="825">
        <v>74.64</v>
      </c>
      <c r="M1505" s="825">
        <v>746.4</v>
      </c>
      <c r="N1505" s="822">
        <v>10</v>
      </c>
      <c r="O1505" s="826">
        <v>1.5</v>
      </c>
      <c r="P1505" s="825">
        <v>149.28</v>
      </c>
      <c r="Q1505" s="827">
        <v>0.2</v>
      </c>
      <c r="R1505" s="822">
        <v>2</v>
      </c>
      <c r="S1505" s="827">
        <v>0.2</v>
      </c>
      <c r="T1505" s="826">
        <v>0.5</v>
      </c>
      <c r="U1505" s="828">
        <v>0.33333333333333331</v>
      </c>
    </row>
    <row r="1506" spans="1:21" ht="14.45" customHeight="1" x14ac:dyDescent="0.2">
      <c r="A1506" s="821">
        <v>7</v>
      </c>
      <c r="B1506" s="822" t="s">
        <v>2342</v>
      </c>
      <c r="C1506" s="822" t="s">
        <v>2348</v>
      </c>
      <c r="D1506" s="823" t="s">
        <v>3942</v>
      </c>
      <c r="E1506" s="824" t="s">
        <v>2381</v>
      </c>
      <c r="F1506" s="822" t="s">
        <v>2343</v>
      </c>
      <c r="G1506" s="822" t="s">
        <v>2608</v>
      </c>
      <c r="H1506" s="822" t="s">
        <v>329</v>
      </c>
      <c r="I1506" s="822" t="s">
        <v>3581</v>
      </c>
      <c r="J1506" s="822" t="s">
        <v>3582</v>
      </c>
      <c r="K1506" s="822" t="s">
        <v>3214</v>
      </c>
      <c r="L1506" s="825">
        <v>46.99</v>
      </c>
      <c r="M1506" s="825">
        <v>93.98</v>
      </c>
      <c r="N1506" s="822">
        <v>2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7</v>
      </c>
      <c r="B1507" s="822" t="s">
        <v>2342</v>
      </c>
      <c r="C1507" s="822" t="s">
        <v>2348</v>
      </c>
      <c r="D1507" s="823" t="s">
        <v>3942</v>
      </c>
      <c r="E1507" s="824" t="s">
        <v>2381</v>
      </c>
      <c r="F1507" s="822" t="s">
        <v>2343</v>
      </c>
      <c r="G1507" s="822" t="s">
        <v>2565</v>
      </c>
      <c r="H1507" s="822" t="s">
        <v>329</v>
      </c>
      <c r="I1507" s="822" t="s">
        <v>2566</v>
      </c>
      <c r="J1507" s="822" t="s">
        <v>1331</v>
      </c>
      <c r="K1507" s="822" t="s">
        <v>2567</v>
      </c>
      <c r="L1507" s="825">
        <v>24.37</v>
      </c>
      <c r="M1507" s="825">
        <v>73.11</v>
      </c>
      <c r="N1507" s="822">
        <v>3</v>
      </c>
      <c r="O1507" s="826">
        <v>1</v>
      </c>
      <c r="P1507" s="825">
        <v>48.74</v>
      </c>
      <c r="Q1507" s="827">
        <v>0.66666666666666674</v>
      </c>
      <c r="R1507" s="822">
        <v>2</v>
      </c>
      <c r="S1507" s="827">
        <v>0.66666666666666663</v>
      </c>
      <c r="T1507" s="826">
        <v>0.5</v>
      </c>
      <c r="U1507" s="828">
        <v>0.5</v>
      </c>
    </row>
    <row r="1508" spans="1:21" ht="14.45" customHeight="1" x14ac:dyDescent="0.2">
      <c r="A1508" s="821">
        <v>7</v>
      </c>
      <c r="B1508" s="822" t="s">
        <v>2342</v>
      </c>
      <c r="C1508" s="822" t="s">
        <v>2348</v>
      </c>
      <c r="D1508" s="823" t="s">
        <v>3942</v>
      </c>
      <c r="E1508" s="824" t="s">
        <v>2381</v>
      </c>
      <c r="F1508" s="822" t="s">
        <v>2343</v>
      </c>
      <c r="G1508" s="822" t="s">
        <v>2565</v>
      </c>
      <c r="H1508" s="822" t="s">
        <v>329</v>
      </c>
      <c r="I1508" s="822" t="s">
        <v>3311</v>
      </c>
      <c r="J1508" s="822" t="s">
        <v>1331</v>
      </c>
      <c r="K1508" s="822" t="s">
        <v>2801</v>
      </c>
      <c r="L1508" s="825">
        <v>38.590000000000003</v>
      </c>
      <c r="M1508" s="825">
        <v>115.77000000000001</v>
      </c>
      <c r="N1508" s="822">
        <v>3</v>
      </c>
      <c r="O1508" s="826">
        <v>0.5</v>
      </c>
      <c r="P1508" s="825">
        <v>115.77000000000001</v>
      </c>
      <c r="Q1508" s="827">
        <v>1</v>
      </c>
      <c r="R1508" s="822">
        <v>3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7</v>
      </c>
      <c r="B1509" s="822" t="s">
        <v>2342</v>
      </c>
      <c r="C1509" s="822" t="s">
        <v>2348</v>
      </c>
      <c r="D1509" s="823" t="s">
        <v>3942</v>
      </c>
      <c r="E1509" s="824" t="s">
        <v>2381</v>
      </c>
      <c r="F1509" s="822" t="s">
        <v>2343</v>
      </c>
      <c r="G1509" s="822" t="s">
        <v>3218</v>
      </c>
      <c r="H1509" s="822" t="s">
        <v>656</v>
      </c>
      <c r="I1509" s="822" t="s">
        <v>3222</v>
      </c>
      <c r="J1509" s="822" t="s">
        <v>3220</v>
      </c>
      <c r="K1509" s="822" t="s">
        <v>3223</v>
      </c>
      <c r="L1509" s="825">
        <v>54.75</v>
      </c>
      <c r="M1509" s="825">
        <v>109.5</v>
      </c>
      <c r="N1509" s="822">
        <v>2</v>
      </c>
      <c r="O1509" s="826">
        <v>0.5</v>
      </c>
      <c r="P1509" s="825">
        <v>109.5</v>
      </c>
      <c r="Q1509" s="827">
        <v>1</v>
      </c>
      <c r="R1509" s="822">
        <v>2</v>
      </c>
      <c r="S1509" s="827">
        <v>1</v>
      </c>
      <c r="T1509" s="826">
        <v>0.5</v>
      </c>
      <c r="U1509" s="828">
        <v>1</v>
      </c>
    </row>
    <row r="1510" spans="1:21" ht="14.45" customHeight="1" x14ac:dyDescent="0.2">
      <c r="A1510" s="821">
        <v>7</v>
      </c>
      <c r="B1510" s="822" t="s">
        <v>2342</v>
      </c>
      <c r="C1510" s="822" t="s">
        <v>2348</v>
      </c>
      <c r="D1510" s="823" t="s">
        <v>3942</v>
      </c>
      <c r="E1510" s="824" t="s">
        <v>2381</v>
      </c>
      <c r="F1510" s="822" t="s">
        <v>2343</v>
      </c>
      <c r="G1510" s="822" t="s">
        <v>2458</v>
      </c>
      <c r="H1510" s="822" t="s">
        <v>329</v>
      </c>
      <c r="I1510" s="822" t="s">
        <v>2459</v>
      </c>
      <c r="J1510" s="822" t="s">
        <v>2460</v>
      </c>
      <c r="K1510" s="822" t="s">
        <v>2461</v>
      </c>
      <c r="L1510" s="825">
        <v>176.32</v>
      </c>
      <c r="M1510" s="825">
        <v>176.32</v>
      </c>
      <c r="N1510" s="822">
        <v>1</v>
      </c>
      <c r="O1510" s="826">
        <v>0.5</v>
      </c>
      <c r="P1510" s="825">
        <v>176.32</v>
      </c>
      <c r="Q1510" s="827">
        <v>1</v>
      </c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7</v>
      </c>
      <c r="B1511" s="822" t="s">
        <v>2342</v>
      </c>
      <c r="C1511" s="822" t="s">
        <v>2348</v>
      </c>
      <c r="D1511" s="823" t="s">
        <v>3942</v>
      </c>
      <c r="E1511" s="824" t="s">
        <v>2381</v>
      </c>
      <c r="F1511" s="822" t="s">
        <v>2343</v>
      </c>
      <c r="G1511" s="822" t="s">
        <v>2568</v>
      </c>
      <c r="H1511" s="822" t="s">
        <v>329</v>
      </c>
      <c r="I1511" s="822" t="s">
        <v>2569</v>
      </c>
      <c r="J1511" s="822" t="s">
        <v>2570</v>
      </c>
      <c r="K1511" s="822" t="s">
        <v>2571</v>
      </c>
      <c r="L1511" s="825">
        <v>1561.8</v>
      </c>
      <c r="M1511" s="825">
        <v>10932.599999999999</v>
      </c>
      <c r="N1511" s="822">
        <v>7</v>
      </c>
      <c r="O1511" s="826">
        <v>3</v>
      </c>
      <c r="P1511" s="825">
        <v>9370.7999999999993</v>
      </c>
      <c r="Q1511" s="827">
        <v>0.85714285714285721</v>
      </c>
      <c r="R1511" s="822">
        <v>6</v>
      </c>
      <c r="S1511" s="827">
        <v>0.8571428571428571</v>
      </c>
      <c r="T1511" s="826">
        <v>2.5</v>
      </c>
      <c r="U1511" s="828">
        <v>0.83333333333333337</v>
      </c>
    </row>
    <row r="1512" spans="1:21" ht="14.45" customHeight="1" x14ac:dyDescent="0.2">
      <c r="A1512" s="821">
        <v>7</v>
      </c>
      <c r="B1512" s="822" t="s">
        <v>2342</v>
      </c>
      <c r="C1512" s="822" t="s">
        <v>2348</v>
      </c>
      <c r="D1512" s="823" t="s">
        <v>3942</v>
      </c>
      <c r="E1512" s="824" t="s">
        <v>2381</v>
      </c>
      <c r="F1512" s="822" t="s">
        <v>2343</v>
      </c>
      <c r="G1512" s="822" t="s">
        <v>3224</v>
      </c>
      <c r="H1512" s="822" t="s">
        <v>329</v>
      </c>
      <c r="I1512" s="822" t="s">
        <v>3225</v>
      </c>
      <c r="J1512" s="822" t="s">
        <v>922</v>
      </c>
      <c r="K1512" s="822" t="s">
        <v>2768</v>
      </c>
      <c r="L1512" s="825">
        <v>38.56</v>
      </c>
      <c r="M1512" s="825">
        <v>38.56</v>
      </c>
      <c r="N1512" s="822">
        <v>1</v>
      </c>
      <c r="O1512" s="826">
        <v>1</v>
      </c>
      <c r="P1512" s="825">
        <v>38.56</v>
      </c>
      <c r="Q1512" s="827">
        <v>1</v>
      </c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7</v>
      </c>
      <c r="B1513" s="822" t="s">
        <v>2342</v>
      </c>
      <c r="C1513" s="822" t="s">
        <v>2348</v>
      </c>
      <c r="D1513" s="823" t="s">
        <v>3942</v>
      </c>
      <c r="E1513" s="824" t="s">
        <v>2381</v>
      </c>
      <c r="F1513" s="822" t="s">
        <v>2343</v>
      </c>
      <c r="G1513" s="822" t="s">
        <v>2612</v>
      </c>
      <c r="H1513" s="822" t="s">
        <v>656</v>
      </c>
      <c r="I1513" s="822" t="s">
        <v>2613</v>
      </c>
      <c r="J1513" s="822" t="s">
        <v>2614</v>
      </c>
      <c r="K1513" s="822" t="s">
        <v>2615</v>
      </c>
      <c r="L1513" s="825">
        <v>70.48</v>
      </c>
      <c r="M1513" s="825">
        <v>1057.1999999999998</v>
      </c>
      <c r="N1513" s="822">
        <v>15</v>
      </c>
      <c r="O1513" s="826">
        <v>3.5</v>
      </c>
      <c r="P1513" s="825">
        <v>634.31999999999994</v>
      </c>
      <c r="Q1513" s="827">
        <v>0.60000000000000009</v>
      </c>
      <c r="R1513" s="822">
        <v>9</v>
      </c>
      <c r="S1513" s="827">
        <v>0.6</v>
      </c>
      <c r="T1513" s="826">
        <v>2</v>
      </c>
      <c r="U1513" s="828">
        <v>0.5714285714285714</v>
      </c>
    </row>
    <row r="1514" spans="1:21" ht="14.45" customHeight="1" x14ac:dyDescent="0.2">
      <c r="A1514" s="821">
        <v>7</v>
      </c>
      <c r="B1514" s="822" t="s">
        <v>2342</v>
      </c>
      <c r="C1514" s="822" t="s">
        <v>2348</v>
      </c>
      <c r="D1514" s="823" t="s">
        <v>3942</v>
      </c>
      <c r="E1514" s="824" t="s">
        <v>2381</v>
      </c>
      <c r="F1514" s="822" t="s">
        <v>2343</v>
      </c>
      <c r="G1514" s="822" t="s">
        <v>2612</v>
      </c>
      <c r="H1514" s="822" t="s">
        <v>656</v>
      </c>
      <c r="I1514" s="822" t="s">
        <v>3312</v>
      </c>
      <c r="J1514" s="822" t="s">
        <v>2614</v>
      </c>
      <c r="K1514" s="822" t="s">
        <v>3313</v>
      </c>
      <c r="L1514" s="825">
        <v>140.96</v>
      </c>
      <c r="M1514" s="825">
        <v>281.92</v>
      </c>
      <c r="N1514" s="822">
        <v>2</v>
      </c>
      <c r="O1514" s="826">
        <v>2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7</v>
      </c>
      <c r="B1515" s="822" t="s">
        <v>2342</v>
      </c>
      <c r="C1515" s="822" t="s">
        <v>2348</v>
      </c>
      <c r="D1515" s="823" t="s">
        <v>3942</v>
      </c>
      <c r="E1515" s="824" t="s">
        <v>2381</v>
      </c>
      <c r="F1515" s="822" t="s">
        <v>2343</v>
      </c>
      <c r="G1515" s="822" t="s">
        <v>3314</v>
      </c>
      <c r="H1515" s="822" t="s">
        <v>329</v>
      </c>
      <c r="I1515" s="822" t="s">
        <v>3855</v>
      </c>
      <c r="J1515" s="822" t="s">
        <v>785</v>
      </c>
      <c r="K1515" s="822" t="s">
        <v>1720</v>
      </c>
      <c r="L1515" s="825">
        <v>234.07</v>
      </c>
      <c r="M1515" s="825">
        <v>234.07</v>
      </c>
      <c r="N1515" s="822">
        <v>1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7</v>
      </c>
      <c r="B1516" s="822" t="s">
        <v>2342</v>
      </c>
      <c r="C1516" s="822" t="s">
        <v>2348</v>
      </c>
      <c r="D1516" s="823" t="s">
        <v>3942</v>
      </c>
      <c r="E1516" s="824" t="s">
        <v>2381</v>
      </c>
      <c r="F1516" s="822" t="s">
        <v>2343</v>
      </c>
      <c r="G1516" s="822" t="s">
        <v>2882</v>
      </c>
      <c r="H1516" s="822" t="s">
        <v>329</v>
      </c>
      <c r="I1516" s="822" t="s">
        <v>2883</v>
      </c>
      <c r="J1516" s="822" t="s">
        <v>1204</v>
      </c>
      <c r="K1516" s="822" t="s">
        <v>2884</v>
      </c>
      <c r="L1516" s="825">
        <v>80.53</v>
      </c>
      <c r="M1516" s="825">
        <v>241.59</v>
      </c>
      <c r="N1516" s="822">
        <v>3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7</v>
      </c>
      <c r="B1517" s="822" t="s">
        <v>2342</v>
      </c>
      <c r="C1517" s="822" t="s">
        <v>2348</v>
      </c>
      <c r="D1517" s="823" t="s">
        <v>3942</v>
      </c>
      <c r="E1517" s="824" t="s">
        <v>2381</v>
      </c>
      <c r="F1517" s="822" t="s">
        <v>2343</v>
      </c>
      <c r="G1517" s="822" t="s">
        <v>2462</v>
      </c>
      <c r="H1517" s="822" t="s">
        <v>656</v>
      </c>
      <c r="I1517" s="822" t="s">
        <v>2651</v>
      </c>
      <c r="J1517" s="822" t="s">
        <v>2652</v>
      </c>
      <c r="K1517" s="822" t="s">
        <v>2653</v>
      </c>
      <c r="L1517" s="825">
        <v>141.25</v>
      </c>
      <c r="M1517" s="825">
        <v>141.25</v>
      </c>
      <c r="N1517" s="822">
        <v>1</v>
      </c>
      <c r="O1517" s="826">
        <v>0.5</v>
      </c>
      <c r="P1517" s="825">
        <v>141.25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7</v>
      </c>
      <c r="B1518" s="822" t="s">
        <v>2342</v>
      </c>
      <c r="C1518" s="822" t="s">
        <v>2348</v>
      </c>
      <c r="D1518" s="823" t="s">
        <v>3942</v>
      </c>
      <c r="E1518" s="824" t="s">
        <v>2381</v>
      </c>
      <c r="F1518" s="822" t="s">
        <v>2343</v>
      </c>
      <c r="G1518" s="822" t="s">
        <v>3323</v>
      </c>
      <c r="H1518" s="822" t="s">
        <v>329</v>
      </c>
      <c r="I1518" s="822" t="s">
        <v>3324</v>
      </c>
      <c r="J1518" s="822" t="s">
        <v>3325</v>
      </c>
      <c r="K1518" s="822" t="s">
        <v>3326</v>
      </c>
      <c r="L1518" s="825">
        <v>88.07</v>
      </c>
      <c r="M1518" s="825">
        <v>264.20999999999998</v>
      </c>
      <c r="N1518" s="822">
        <v>3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7</v>
      </c>
      <c r="B1519" s="822" t="s">
        <v>2342</v>
      </c>
      <c r="C1519" s="822" t="s">
        <v>2348</v>
      </c>
      <c r="D1519" s="823" t="s">
        <v>3942</v>
      </c>
      <c r="E1519" s="824" t="s">
        <v>2381</v>
      </c>
      <c r="F1519" s="822" t="s">
        <v>2343</v>
      </c>
      <c r="G1519" s="822" t="s">
        <v>3323</v>
      </c>
      <c r="H1519" s="822" t="s">
        <v>329</v>
      </c>
      <c r="I1519" s="822" t="s">
        <v>3327</v>
      </c>
      <c r="J1519" s="822" t="s">
        <v>3325</v>
      </c>
      <c r="K1519" s="822" t="s">
        <v>3326</v>
      </c>
      <c r="L1519" s="825">
        <v>88.07</v>
      </c>
      <c r="M1519" s="825">
        <v>528.41999999999996</v>
      </c>
      <c r="N1519" s="822">
        <v>6</v>
      </c>
      <c r="O1519" s="826">
        <v>2.5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7</v>
      </c>
      <c r="B1520" s="822" t="s">
        <v>2342</v>
      </c>
      <c r="C1520" s="822" t="s">
        <v>2348</v>
      </c>
      <c r="D1520" s="823" t="s">
        <v>3942</v>
      </c>
      <c r="E1520" s="824" t="s">
        <v>2381</v>
      </c>
      <c r="F1520" s="822" t="s">
        <v>2343</v>
      </c>
      <c r="G1520" s="822" t="s">
        <v>3206</v>
      </c>
      <c r="H1520" s="822" t="s">
        <v>329</v>
      </c>
      <c r="I1520" s="822" t="s">
        <v>3207</v>
      </c>
      <c r="J1520" s="822" t="s">
        <v>3208</v>
      </c>
      <c r="K1520" s="822" t="s">
        <v>3209</v>
      </c>
      <c r="L1520" s="825">
        <v>0</v>
      </c>
      <c r="M1520" s="825">
        <v>0</v>
      </c>
      <c r="N1520" s="822">
        <v>4</v>
      </c>
      <c r="O1520" s="826">
        <v>1</v>
      </c>
      <c r="P1520" s="825">
        <v>0</v>
      </c>
      <c r="Q1520" s="827"/>
      <c r="R1520" s="822">
        <v>2</v>
      </c>
      <c r="S1520" s="827">
        <v>0.5</v>
      </c>
      <c r="T1520" s="826">
        <v>0.5</v>
      </c>
      <c r="U1520" s="828">
        <v>0.5</v>
      </c>
    </row>
    <row r="1521" spans="1:21" ht="14.45" customHeight="1" x14ac:dyDescent="0.2">
      <c r="A1521" s="821">
        <v>7</v>
      </c>
      <c r="B1521" s="822" t="s">
        <v>2342</v>
      </c>
      <c r="C1521" s="822" t="s">
        <v>2348</v>
      </c>
      <c r="D1521" s="823" t="s">
        <v>3942</v>
      </c>
      <c r="E1521" s="824" t="s">
        <v>2381</v>
      </c>
      <c r="F1521" s="822" t="s">
        <v>2343</v>
      </c>
      <c r="G1521" s="822" t="s">
        <v>2789</v>
      </c>
      <c r="H1521" s="822" t="s">
        <v>329</v>
      </c>
      <c r="I1521" s="822" t="s">
        <v>2919</v>
      </c>
      <c r="J1521" s="822" t="s">
        <v>1236</v>
      </c>
      <c r="K1521" s="822" t="s">
        <v>2791</v>
      </c>
      <c r="L1521" s="825">
        <v>35.25</v>
      </c>
      <c r="M1521" s="825">
        <v>141</v>
      </c>
      <c r="N1521" s="822">
        <v>4</v>
      </c>
      <c r="O1521" s="826">
        <v>2.5</v>
      </c>
      <c r="P1521" s="825">
        <v>105.75</v>
      </c>
      <c r="Q1521" s="827">
        <v>0.75</v>
      </c>
      <c r="R1521" s="822">
        <v>3</v>
      </c>
      <c r="S1521" s="827">
        <v>0.75</v>
      </c>
      <c r="T1521" s="826">
        <v>1.5</v>
      </c>
      <c r="U1521" s="828">
        <v>0.6</v>
      </c>
    </row>
    <row r="1522" spans="1:21" ht="14.45" customHeight="1" x14ac:dyDescent="0.2">
      <c r="A1522" s="821">
        <v>7</v>
      </c>
      <c r="B1522" s="822" t="s">
        <v>2342</v>
      </c>
      <c r="C1522" s="822" t="s">
        <v>2348</v>
      </c>
      <c r="D1522" s="823" t="s">
        <v>3942</v>
      </c>
      <c r="E1522" s="824" t="s">
        <v>2381</v>
      </c>
      <c r="F1522" s="822" t="s">
        <v>2343</v>
      </c>
      <c r="G1522" s="822" t="s">
        <v>3856</v>
      </c>
      <c r="H1522" s="822" t="s">
        <v>329</v>
      </c>
      <c r="I1522" s="822" t="s">
        <v>3857</v>
      </c>
      <c r="J1522" s="822" t="s">
        <v>1670</v>
      </c>
      <c r="K1522" s="822" t="s">
        <v>3858</v>
      </c>
      <c r="L1522" s="825">
        <v>168.9</v>
      </c>
      <c r="M1522" s="825">
        <v>168.9</v>
      </c>
      <c r="N1522" s="822">
        <v>1</v>
      </c>
      <c r="O1522" s="826">
        <v>0.5</v>
      </c>
      <c r="P1522" s="825">
        <v>168.9</v>
      </c>
      <c r="Q1522" s="827">
        <v>1</v>
      </c>
      <c r="R1522" s="822">
        <v>1</v>
      </c>
      <c r="S1522" s="827">
        <v>1</v>
      </c>
      <c r="T1522" s="826">
        <v>0.5</v>
      </c>
      <c r="U1522" s="828">
        <v>1</v>
      </c>
    </row>
    <row r="1523" spans="1:21" ht="14.45" customHeight="1" x14ac:dyDescent="0.2">
      <c r="A1523" s="821">
        <v>7</v>
      </c>
      <c r="B1523" s="822" t="s">
        <v>2342</v>
      </c>
      <c r="C1523" s="822" t="s">
        <v>2348</v>
      </c>
      <c r="D1523" s="823" t="s">
        <v>3942</v>
      </c>
      <c r="E1523" s="824" t="s">
        <v>2381</v>
      </c>
      <c r="F1523" s="822" t="s">
        <v>2343</v>
      </c>
      <c r="G1523" s="822" t="s">
        <v>2658</v>
      </c>
      <c r="H1523" s="822" t="s">
        <v>329</v>
      </c>
      <c r="I1523" s="822" t="s">
        <v>2740</v>
      </c>
      <c r="J1523" s="822" t="s">
        <v>2660</v>
      </c>
      <c r="K1523" s="822" t="s">
        <v>2661</v>
      </c>
      <c r="L1523" s="825">
        <v>87.98</v>
      </c>
      <c r="M1523" s="825">
        <v>615.86</v>
      </c>
      <c r="N1523" s="822">
        <v>7</v>
      </c>
      <c r="O1523" s="826">
        <v>3.5</v>
      </c>
      <c r="P1523" s="825">
        <v>263.94</v>
      </c>
      <c r="Q1523" s="827">
        <v>0.42857142857142855</v>
      </c>
      <c r="R1523" s="822">
        <v>3</v>
      </c>
      <c r="S1523" s="827">
        <v>0.42857142857142855</v>
      </c>
      <c r="T1523" s="826">
        <v>1.5</v>
      </c>
      <c r="U1523" s="828">
        <v>0.42857142857142855</v>
      </c>
    </row>
    <row r="1524" spans="1:21" ht="14.45" customHeight="1" x14ac:dyDescent="0.2">
      <c r="A1524" s="821">
        <v>7</v>
      </c>
      <c r="B1524" s="822" t="s">
        <v>2342</v>
      </c>
      <c r="C1524" s="822" t="s">
        <v>2348</v>
      </c>
      <c r="D1524" s="823" t="s">
        <v>3942</v>
      </c>
      <c r="E1524" s="824" t="s">
        <v>2381</v>
      </c>
      <c r="F1524" s="822" t="s">
        <v>2343</v>
      </c>
      <c r="G1524" s="822" t="s">
        <v>2658</v>
      </c>
      <c r="H1524" s="822" t="s">
        <v>329</v>
      </c>
      <c r="I1524" s="822" t="s">
        <v>2659</v>
      </c>
      <c r="J1524" s="822" t="s">
        <v>2660</v>
      </c>
      <c r="K1524" s="822" t="s">
        <v>2661</v>
      </c>
      <c r="L1524" s="825">
        <v>87.98</v>
      </c>
      <c r="M1524" s="825">
        <v>87.98</v>
      </c>
      <c r="N1524" s="822">
        <v>1</v>
      </c>
      <c r="O1524" s="826">
        <v>0.5</v>
      </c>
      <c r="P1524" s="825">
        <v>87.98</v>
      </c>
      <c r="Q1524" s="827">
        <v>1</v>
      </c>
      <c r="R1524" s="822">
        <v>1</v>
      </c>
      <c r="S1524" s="827">
        <v>1</v>
      </c>
      <c r="T1524" s="826">
        <v>0.5</v>
      </c>
      <c r="U1524" s="828">
        <v>1</v>
      </c>
    </row>
    <row r="1525" spans="1:21" ht="14.45" customHeight="1" x14ac:dyDescent="0.2">
      <c r="A1525" s="821">
        <v>7</v>
      </c>
      <c r="B1525" s="822" t="s">
        <v>2342</v>
      </c>
      <c r="C1525" s="822" t="s">
        <v>2348</v>
      </c>
      <c r="D1525" s="823" t="s">
        <v>3942</v>
      </c>
      <c r="E1525" s="824" t="s">
        <v>2381</v>
      </c>
      <c r="F1525" s="822" t="s">
        <v>2343</v>
      </c>
      <c r="G1525" s="822" t="s">
        <v>2466</v>
      </c>
      <c r="H1525" s="822" t="s">
        <v>329</v>
      </c>
      <c r="I1525" s="822" t="s">
        <v>2467</v>
      </c>
      <c r="J1525" s="822" t="s">
        <v>2468</v>
      </c>
      <c r="K1525" s="822" t="s">
        <v>2469</v>
      </c>
      <c r="L1525" s="825">
        <v>552.64</v>
      </c>
      <c r="M1525" s="825">
        <v>1105.28</v>
      </c>
      <c r="N1525" s="822">
        <v>2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7</v>
      </c>
      <c r="B1526" s="822" t="s">
        <v>2342</v>
      </c>
      <c r="C1526" s="822" t="s">
        <v>2348</v>
      </c>
      <c r="D1526" s="823" t="s">
        <v>3942</v>
      </c>
      <c r="E1526" s="824" t="s">
        <v>2381</v>
      </c>
      <c r="F1526" s="822" t="s">
        <v>2343</v>
      </c>
      <c r="G1526" s="822" t="s">
        <v>2466</v>
      </c>
      <c r="H1526" s="822" t="s">
        <v>329</v>
      </c>
      <c r="I1526" s="822" t="s">
        <v>2530</v>
      </c>
      <c r="J1526" s="822" t="s">
        <v>2468</v>
      </c>
      <c r="K1526" s="822" t="s">
        <v>2531</v>
      </c>
      <c r="L1526" s="825">
        <v>1019.46</v>
      </c>
      <c r="M1526" s="825">
        <v>1019.46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7</v>
      </c>
      <c r="B1527" s="822" t="s">
        <v>2342</v>
      </c>
      <c r="C1527" s="822" t="s">
        <v>2348</v>
      </c>
      <c r="D1527" s="823" t="s">
        <v>3942</v>
      </c>
      <c r="E1527" s="824" t="s">
        <v>2381</v>
      </c>
      <c r="F1527" s="822" t="s">
        <v>2343</v>
      </c>
      <c r="G1527" s="822" t="s">
        <v>2466</v>
      </c>
      <c r="H1527" s="822" t="s">
        <v>329</v>
      </c>
      <c r="I1527" s="822" t="s">
        <v>3105</v>
      </c>
      <c r="J1527" s="822" t="s">
        <v>2703</v>
      </c>
      <c r="K1527" s="822" t="s">
        <v>2469</v>
      </c>
      <c r="L1527" s="825">
        <v>552.64</v>
      </c>
      <c r="M1527" s="825">
        <v>1105.28</v>
      </c>
      <c r="N1527" s="822">
        <v>2</v>
      </c>
      <c r="O1527" s="826">
        <v>1</v>
      </c>
      <c r="P1527" s="825">
        <v>1105.28</v>
      </c>
      <c r="Q1527" s="827">
        <v>1</v>
      </c>
      <c r="R1527" s="822">
        <v>2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7</v>
      </c>
      <c r="B1528" s="822" t="s">
        <v>2342</v>
      </c>
      <c r="C1528" s="822" t="s">
        <v>2348</v>
      </c>
      <c r="D1528" s="823" t="s">
        <v>3942</v>
      </c>
      <c r="E1528" s="824" t="s">
        <v>2381</v>
      </c>
      <c r="F1528" s="822" t="s">
        <v>2343</v>
      </c>
      <c r="G1528" s="822" t="s">
        <v>2466</v>
      </c>
      <c r="H1528" s="822" t="s">
        <v>656</v>
      </c>
      <c r="I1528" s="822" t="s">
        <v>2819</v>
      </c>
      <c r="J1528" s="822" t="s">
        <v>2533</v>
      </c>
      <c r="K1528" s="822" t="s">
        <v>2529</v>
      </c>
      <c r="L1528" s="825">
        <v>2038.93</v>
      </c>
      <c r="M1528" s="825">
        <v>26506.09</v>
      </c>
      <c r="N1528" s="822">
        <v>13</v>
      </c>
      <c r="O1528" s="826">
        <v>4</v>
      </c>
      <c r="P1528" s="825">
        <v>26506.09</v>
      </c>
      <c r="Q1528" s="827">
        <v>1</v>
      </c>
      <c r="R1528" s="822">
        <v>13</v>
      </c>
      <c r="S1528" s="827">
        <v>1</v>
      </c>
      <c r="T1528" s="826">
        <v>4</v>
      </c>
      <c r="U1528" s="828">
        <v>1</v>
      </c>
    </row>
    <row r="1529" spans="1:21" ht="14.45" customHeight="1" x14ac:dyDescent="0.2">
      <c r="A1529" s="821">
        <v>7</v>
      </c>
      <c r="B1529" s="822" t="s">
        <v>2342</v>
      </c>
      <c r="C1529" s="822" t="s">
        <v>2348</v>
      </c>
      <c r="D1529" s="823" t="s">
        <v>3942</v>
      </c>
      <c r="E1529" s="824" t="s">
        <v>2381</v>
      </c>
      <c r="F1529" s="822" t="s">
        <v>2343</v>
      </c>
      <c r="G1529" s="822" t="s">
        <v>2466</v>
      </c>
      <c r="H1529" s="822" t="s">
        <v>656</v>
      </c>
      <c r="I1529" s="822" t="s">
        <v>2700</v>
      </c>
      <c r="J1529" s="822" t="s">
        <v>2533</v>
      </c>
      <c r="K1529" s="822" t="s">
        <v>2469</v>
      </c>
      <c r="L1529" s="825">
        <v>552.64</v>
      </c>
      <c r="M1529" s="825">
        <v>14368.64</v>
      </c>
      <c r="N1529" s="822">
        <v>26</v>
      </c>
      <c r="O1529" s="826">
        <v>7</v>
      </c>
      <c r="P1529" s="825">
        <v>13816</v>
      </c>
      <c r="Q1529" s="827">
        <v>0.96153846153846156</v>
      </c>
      <c r="R1529" s="822">
        <v>25</v>
      </c>
      <c r="S1529" s="827">
        <v>0.96153846153846156</v>
      </c>
      <c r="T1529" s="826">
        <v>6</v>
      </c>
      <c r="U1529" s="828">
        <v>0.8571428571428571</v>
      </c>
    </row>
    <row r="1530" spans="1:21" ht="14.45" customHeight="1" x14ac:dyDescent="0.2">
      <c r="A1530" s="821">
        <v>7</v>
      </c>
      <c r="B1530" s="822" t="s">
        <v>2342</v>
      </c>
      <c r="C1530" s="822" t="s">
        <v>2348</v>
      </c>
      <c r="D1530" s="823" t="s">
        <v>3942</v>
      </c>
      <c r="E1530" s="824" t="s">
        <v>2381</v>
      </c>
      <c r="F1530" s="822" t="s">
        <v>2343</v>
      </c>
      <c r="G1530" s="822" t="s">
        <v>2466</v>
      </c>
      <c r="H1530" s="822" t="s">
        <v>656</v>
      </c>
      <c r="I1530" s="822" t="s">
        <v>2701</v>
      </c>
      <c r="J1530" s="822" t="s">
        <v>2533</v>
      </c>
      <c r="K1530" s="822" t="s">
        <v>2531</v>
      </c>
      <c r="L1530" s="825">
        <v>1019.46</v>
      </c>
      <c r="M1530" s="825">
        <v>11214.060000000001</v>
      </c>
      <c r="N1530" s="822">
        <v>11</v>
      </c>
      <c r="O1530" s="826">
        <v>3</v>
      </c>
      <c r="P1530" s="825">
        <v>8155.68</v>
      </c>
      <c r="Q1530" s="827">
        <v>0.72727272727272718</v>
      </c>
      <c r="R1530" s="822">
        <v>8</v>
      </c>
      <c r="S1530" s="827">
        <v>0.72727272727272729</v>
      </c>
      <c r="T1530" s="826">
        <v>2</v>
      </c>
      <c r="U1530" s="828">
        <v>0.66666666666666663</v>
      </c>
    </row>
    <row r="1531" spans="1:21" ht="14.45" customHeight="1" x14ac:dyDescent="0.2">
      <c r="A1531" s="821">
        <v>7</v>
      </c>
      <c r="B1531" s="822" t="s">
        <v>2342</v>
      </c>
      <c r="C1531" s="822" t="s">
        <v>2348</v>
      </c>
      <c r="D1531" s="823" t="s">
        <v>3942</v>
      </c>
      <c r="E1531" s="824" t="s">
        <v>2381</v>
      </c>
      <c r="F1531" s="822" t="s">
        <v>2343</v>
      </c>
      <c r="G1531" s="822" t="s">
        <v>2466</v>
      </c>
      <c r="H1531" s="822" t="s">
        <v>329</v>
      </c>
      <c r="I1531" s="822" t="s">
        <v>2702</v>
      </c>
      <c r="J1531" s="822" t="s">
        <v>2703</v>
      </c>
      <c r="K1531" s="822" t="s">
        <v>2471</v>
      </c>
      <c r="L1531" s="825">
        <v>355.79</v>
      </c>
      <c r="M1531" s="825">
        <v>1423.16</v>
      </c>
      <c r="N1531" s="822">
        <v>4</v>
      </c>
      <c r="O1531" s="826">
        <v>2</v>
      </c>
      <c r="P1531" s="825">
        <v>711.58</v>
      </c>
      <c r="Q1531" s="827">
        <v>0.5</v>
      </c>
      <c r="R1531" s="822">
        <v>2</v>
      </c>
      <c r="S1531" s="827">
        <v>0.5</v>
      </c>
      <c r="T1531" s="826">
        <v>1</v>
      </c>
      <c r="U1531" s="828">
        <v>0.5</v>
      </c>
    </row>
    <row r="1532" spans="1:21" ht="14.45" customHeight="1" x14ac:dyDescent="0.2">
      <c r="A1532" s="821">
        <v>7</v>
      </c>
      <c r="B1532" s="822" t="s">
        <v>2342</v>
      </c>
      <c r="C1532" s="822" t="s">
        <v>2348</v>
      </c>
      <c r="D1532" s="823" t="s">
        <v>3942</v>
      </c>
      <c r="E1532" s="824" t="s">
        <v>2381</v>
      </c>
      <c r="F1532" s="822" t="s">
        <v>2343</v>
      </c>
      <c r="G1532" s="822" t="s">
        <v>2466</v>
      </c>
      <c r="H1532" s="822" t="s">
        <v>329</v>
      </c>
      <c r="I1532" s="822" t="s">
        <v>3080</v>
      </c>
      <c r="J1532" s="822" t="s">
        <v>2473</v>
      </c>
      <c r="K1532" s="822" t="s">
        <v>3081</v>
      </c>
      <c r="L1532" s="825">
        <v>88.95</v>
      </c>
      <c r="M1532" s="825">
        <v>177.9</v>
      </c>
      <c r="N1532" s="822">
        <v>2</v>
      </c>
      <c r="O1532" s="826">
        <v>1</v>
      </c>
      <c r="P1532" s="825">
        <v>177.9</v>
      </c>
      <c r="Q1532" s="827">
        <v>1</v>
      </c>
      <c r="R1532" s="822">
        <v>2</v>
      </c>
      <c r="S1532" s="827">
        <v>1</v>
      </c>
      <c r="T1532" s="826">
        <v>1</v>
      </c>
      <c r="U1532" s="828">
        <v>1</v>
      </c>
    </row>
    <row r="1533" spans="1:21" ht="14.45" customHeight="1" x14ac:dyDescent="0.2">
      <c r="A1533" s="821">
        <v>7</v>
      </c>
      <c r="B1533" s="822" t="s">
        <v>2342</v>
      </c>
      <c r="C1533" s="822" t="s">
        <v>2348</v>
      </c>
      <c r="D1533" s="823" t="s">
        <v>3942</v>
      </c>
      <c r="E1533" s="824" t="s">
        <v>2381</v>
      </c>
      <c r="F1533" s="822" t="s">
        <v>2343</v>
      </c>
      <c r="G1533" s="822" t="s">
        <v>2475</v>
      </c>
      <c r="H1533" s="822" t="s">
        <v>656</v>
      </c>
      <c r="I1533" s="822" t="s">
        <v>1924</v>
      </c>
      <c r="J1533" s="822" t="s">
        <v>866</v>
      </c>
      <c r="K1533" s="822" t="s">
        <v>1925</v>
      </c>
      <c r="L1533" s="825">
        <v>48.89</v>
      </c>
      <c r="M1533" s="825">
        <v>48.89</v>
      </c>
      <c r="N1533" s="822">
        <v>1</v>
      </c>
      <c r="O1533" s="826">
        <v>0.5</v>
      </c>
      <c r="P1533" s="825">
        <v>48.89</v>
      </c>
      <c r="Q1533" s="827">
        <v>1</v>
      </c>
      <c r="R1533" s="822">
        <v>1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7</v>
      </c>
      <c r="B1534" s="822" t="s">
        <v>2342</v>
      </c>
      <c r="C1534" s="822" t="s">
        <v>2348</v>
      </c>
      <c r="D1534" s="823" t="s">
        <v>3942</v>
      </c>
      <c r="E1534" s="824" t="s">
        <v>2381</v>
      </c>
      <c r="F1534" s="822" t="s">
        <v>2343</v>
      </c>
      <c r="G1534" s="822" t="s">
        <v>3605</v>
      </c>
      <c r="H1534" s="822" t="s">
        <v>656</v>
      </c>
      <c r="I1534" s="822" t="s">
        <v>3606</v>
      </c>
      <c r="J1534" s="822" t="s">
        <v>3607</v>
      </c>
      <c r="K1534" s="822" t="s">
        <v>3044</v>
      </c>
      <c r="L1534" s="825">
        <v>439.98</v>
      </c>
      <c r="M1534" s="825">
        <v>439.98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7</v>
      </c>
      <c r="B1535" s="822" t="s">
        <v>2342</v>
      </c>
      <c r="C1535" s="822" t="s">
        <v>2348</v>
      </c>
      <c r="D1535" s="823" t="s">
        <v>3942</v>
      </c>
      <c r="E1535" s="824" t="s">
        <v>2381</v>
      </c>
      <c r="F1535" s="822" t="s">
        <v>2343</v>
      </c>
      <c r="G1535" s="822" t="s">
        <v>3810</v>
      </c>
      <c r="H1535" s="822" t="s">
        <v>329</v>
      </c>
      <c r="I1535" s="822" t="s">
        <v>3811</v>
      </c>
      <c r="J1535" s="822" t="s">
        <v>3812</v>
      </c>
      <c r="K1535" s="822" t="s">
        <v>3813</v>
      </c>
      <c r="L1535" s="825">
        <v>173.31</v>
      </c>
      <c r="M1535" s="825">
        <v>173.31</v>
      </c>
      <c r="N1535" s="822">
        <v>1</v>
      </c>
      <c r="O1535" s="826">
        <v>0.5</v>
      </c>
      <c r="P1535" s="825">
        <v>173.31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7</v>
      </c>
      <c r="B1536" s="822" t="s">
        <v>2342</v>
      </c>
      <c r="C1536" s="822" t="s">
        <v>2348</v>
      </c>
      <c r="D1536" s="823" t="s">
        <v>3942</v>
      </c>
      <c r="E1536" s="824" t="s">
        <v>2381</v>
      </c>
      <c r="F1536" s="822" t="s">
        <v>2343</v>
      </c>
      <c r="G1536" s="822" t="s">
        <v>2572</v>
      </c>
      <c r="H1536" s="822" t="s">
        <v>329</v>
      </c>
      <c r="I1536" s="822" t="s">
        <v>2573</v>
      </c>
      <c r="J1536" s="822" t="s">
        <v>697</v>
      </c>
      <c r="K1536" s="822" t="s">
        <v>2574</v>
      </c>
      <c r="L1536" s="825">
        <v>127.91</v>
      </c>
      <c r="M1536" s="825">
        <v>1662.8299999999997</v>
      </c>
      <c r="N1536" s="822">
        <v>13</v>
      </c>
      <c r="O1536" s="826">
        <v>6.5</v>
      </c>
      <c r="P1536" s="825">
        <v>1407.0099999999998</v>
      </c>
      <c r="Q1536" s="827">
        <v>0.84615384615384615</v>
      </c>
      <c r="R1536" s="822">
        <v>11</v>
      </c>
      <c r="S1536" s="827">
        <v>0.84615384615384615</v>
      </c>
      <c r="T1536" s="826">
        <v>5.5</v>
      </c>
      <c r="U1536" s="828">
        <v>0.84615384615384615</v>
      </c>
    </row>
    <row r="1537" spans="1:21" ht="14.45" customHeight="1" x14ac:dyDescent="0.2">
      <c r="A1537" s="821">
        <v>7</v>
      </c>
      <c r="B1537" s="822" t="s">
        <v>2342</v>
      </c>
      <c r="C1537" s="822" t="s">
        <v>2348</v>
      </c>
      <c r="D1537" s="823" t="s">
        <v>3942</v>
      </c>
      <c r="E1537" s="824" t="s">
        <v>2381</v>
      </c>
      <c r="F1537" s="822" t="s">
        <v>2343</v>
      </c>
      <c r="G1537" s="822" t="s">
        <v>2575</v>
      </c>
      <c r="H1537" s="822" t="s">
        <v>329</v>
      </c>
      <c r="I1537" s="822" t="s">
        <v>3610</v>
      </c>
      <c r="J1537" s="822" t="s">
        <v>3329</v>
      </c>
      <c r="K1537" s="822" t="s">
        <v>3333</v>
      </c>
      <c r="L1537" s="825">
        <v>169.29</v>
      </c>
      <c r="M1537" s="825">
        <v>3047.22</v>
      </c>
      <c r="N1537" s="822">
        <v>18</v>
      </c>
      <c r="O1537" s="826">
        <v>2.5</v>
      </c>
      <c r="P1537" s="825">
        <v>507.87</v>
      </c>
      <c r="Q1537" s="827">
        <v>0.16666666666666669</v>
      </c>
      <c r="R1537" s="822">
        <v>3</v>
      </c>
      <c r="S1537" s="827">
        <v>0.16666666666666666</v>
      </c>
      <c r="T1537" s="826">
        <v>0.5</v>
      </c>
      <c r="U1537" s="828">
        <v>0.2</v>
      </c>
    </row>
    <row r="1538" spans="1:21" ht="14.45" customHeight="1" x14ac:dyDescent="0.2">
      <c r="A1538" s="821">
        <v>7</v>
      </c>
      <c r="B1538" s="822" t="s">
        <v>2342</v>
      </c>
      <c r="C1538" s="822" t="s">
        <v>2348</v>
      </c>
      <c r="D1538" s="823" t="s">
        <v>3942</v>
      </c>
      <c r="E1538" s="824" t="s">
        <v>2381</v>
      </c>
      <c r="F1538" s="822" t="s">
        <v>2343</v>
      </c>
      <c r="G1538" s="822" t="s">
        <v>2575</v>
      </c>
      <c r="H1538" s="822" t="s">
        <v>329</v>
      </c>
      <c r="I1538" s="822" t="s">
        <v>3457</v>
      </c>
      <c r="J1538" s="822" t="s">
        <v>3329</v>
      </c>
      <c r="K1538" s="822" t="s">
        <v>3348</v>
      </c>
      <c r="L1538" s="825">
        <v>338.58</v>
      </c>
      <c r="M1538" s="825">
        <v>2708.64</v>
      </c>
      <c r="N1538" s="822">
        <v>8</v>
      </c>
      <c r="O1538" s="826">
        <v>1.5</v>
      </c>
      <c r="P1538" s="825">
        <v>1354.32</v>
      </c>
      <c r="Q1538" s="827">
        <v>0.5</v>
      </c>
      <c r="R1538" s="822">
        <v>4</v>
      </c>
      <c r="S1538" s="827">
        <v>0.5</v>
      </c>
      <c r="T1538" s="826">
        <v>0.5</v>
      </c>
      <c r="U1538" s="828">
        <v>0.33333333333333331</v>
      </c>
    </row>
    <row r="1539" spans="1:21" ht="14.45" customHeight="1" x14ac:dyDescent="0.2">
      <c r="A1539" s="821">
        <v>7</v>
      </c>
      <c r="B1539" s="822" t="s">
        <v>2342</v>
      </c>
      <c r="C1539" s="822" t="s">
        <v>2348</v>
      </c>
      <c r="D1539" s="823" t="s">
        <v>3942</v>
      </c>
      <c r="E1539" s="824" t="s">
        <v>2381</v>
      </c>
      <c r="F1539" s="822" t="s">
        <v>2343</v>
      </c>
      <c r="G1539" s="822" t="s">
        <v>2575</v>
      </c>
      <c r="H1539" s="822" t="s">
        <v>329</v>
      </c>
      <c r="I1539" s="822" t="s">
        <v>3328</v>
      </c>
      <c r="J1539" s="822" t="s">
        <v>3329</v>
      </c>
      <c r="K1539" s="822" t="s">
        <v>3330</v>
      </c>
      <c r="L1539" s="825">
        <v>131.22</v>
      </c>
      <c r="M1539" s="825">
        <v>656.09999999999991</v>
      </c>
      <c r="N1539" s="822">
        <v>5</v>
      </c>
      <c r="O1539" s="826">
        <v>1.5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7</v>
      </c>
      <c r="B1540" s="822" t="s">
        <v>2342</v>
      </c>
      <c r="C1540" s="822" t="s">
        <v>2348</v>
      </c>
      <c r="D1540" s="823" t="s">
        <v>3942</v>
      </c>
      <c r="E1540" s="824" t="s">
        <v>2381</v>
      </c>
      <c r="F1540" s="822" t="s">
        <v>2343</v>
      </c>
      <c r="G1540" s="822" t="s">
        <v>2575</v>
      </c>
      <c r="H1540" s="822" t="s">
        <v>329</v>
      </c>
      <c r="I1540" s="822" t="s">
        <v>3739</v>
      </c>
      <c r="J1540" s="822" t="s">
        <v>3329</v>
      </c>
      <c r="K1540" s="822" t="s">
        <v>3338</v>
      </c>
      <c r="L1540" s="825">
        <v>677.17</v>
      </c>
      <c r="M1540" s="825">
        <v>2031.5099999999998</v>
      </c>
      <c r="N1540" s="822">
        <v>3</v>
      </c>
      <c r="O1540" s="826">
        <v>0.5</v>
      </c>
      <c r="P1540" s="825">
        <v>2031.5099999999998</v>
      </c>
      <c r="Q1540" s="827">
        <v>1</v>
      </c>
      <c r="R1540" s="822">
        <v>3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7</v>
      </c>
      <c r="B1541" s="822" t="s">
        <v>2342</v>
      </c>
      <c r="C1541" s="822" t="s">
        <v>2348</v>
      </c>
      <c r="D1541" s="823" t="s">
        <v>3942</v>
      </c>
      <c r="E1541" s="824" t="s">
        <v>2381</v>
      </c>
      <c r="F1541" s="822" t="s">
        <v>2343</v>
      </c>
      <c r="G1541" s="822" t="s">
        <v>2575</v>
      </c>
      <c r="H1541" s="822" t="s">
        <v>329</v>
      </c>
      <c r="I1541" s="822" t="s">
        <v>3859</v>
      </c>
      <c r="J1541" s="822" t="s">
        <v>3335</v>
      </c>
      <c r="K1541" s="822" t="s">
        <v>3348</v>
      </c>
      <c r="L1541" s="825">
        <v>338.58</v>
      </c>
      <c r="M1541" s="825">
        <v>1015.74</v>
      </c>
      <c r="N1541" s="822">
        <v>3</v>
      </c>
      <c r="O1541" s="826">
        <v>0.5</v>
      </c>
      <c r="P1541" s="825">
        <v>1015.74</v>
      </c>
      <c r="Q1541" s="827">
        <v>1</v>
      </c>
      <c r="R1541" s="822">
        <v>3</v>
      </c>
      <c r="S1541" s="827">
        <v>1</v>
      </c>
      <c r="T1541" s="826">
        <v>0.5</v>
      </c>
      <c r="U1541" s="828">
        <v>1</v>
      </c>
    </row>
    <row r="1542" spans="1:21" ht="14.45" customHeight="1" x14ac:dyDescent="0.2">
      <c r="A1542" s="821">
        <v>7</v>
      </c>
      <c r="B1542" s="822" t="s">
        <v>2342</v>
      </c>
      <c r="C1542" s="822" t="s">
        <v>2348</v>
      </c>
      <c r="D1542" s="823" t="s">
        <v>3942</v>
      </c>
      <c r="E1542" s="824" t="s">
        <v>2381</v>
      </c>
      <c r="F1542" s="822" t="s">
        <v>2343</v>
      </c>
      <c r="G1542" s="822" t="s">
        <v>2575</v>
      </c>
      <c r="H1542" s="822" t="s">
        <v>329</v>
      </c>
      <c r="I1542" s="822" t="s">
        <v>3334</v>
      </c>
      <c r="J1542" s="822" t="s">
        <v>3335</v>
      </c>
      <c r="K1542" s="822" t="s">
        <v>3333</v>
      </c>
      <c r="L1542" s="825">
        <v>169.29</v>
      </c>
      <c r="M1542" s="825">
        <v>507.87</v>
      </c>
      <c r="N1542" s="822">
        <v>3</v>
      </c>
      <c r="O1542" s="826">
        <v>1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7</v>
      </c>
      <c r="B1543" s="822" t="s">
        <v>2342</v>
      </c>
      <c r="C1543" s="822" t="s">
        <v>2348</v>
      </c>
      <c r="D1543" s="823" t="s">
        <v>3942</v>
      </c>
      <c r="E1543" s="824" t="s">
        <v>2381</v>
      </c>
      <c r="F1543" s="822" t="s">
        <v>2343</v>
      </c>
      <c r="G1543" s="822" t="s">
        <v>2575</v>
      </c>
      <c r="H1543" s="822" t="s">
        <v>656</v>
      </c>
      <c r="I1543" s="822" t="s">
        <v>3339</v>
      </c>
      <c r="J1543" s="822" t="s">
        <v>2577</v>
      </c>
      <c r="K1543" s="822" t="s">
        <v>3340</v>
      </c>
      <c r="L1543" s="825">
        <v>1286.6199999999999</v>
      </c>
      <c r="M1543" s="825">
        <v>54038.039999999994</v>
      </c>
      <c r="N1543" s="822">
        <v>42</v>
      </c>
      <c r="O1543" s="826">
        <v>14</v>
      </c>
      <c r="P1543" s="825">
        <v>29592.259999999995</v>
      </c>
      <c r="Q1543" s="827">
        <v>0.54761904761904756</v>
      </c>
      <c r="R1543" s="822">
        <v>23</v>
      </c>
      <c r="S1543" s="827">
        <v>0.54761904761904767</v>
      </c>
      <c r="T1543" s="826">
        <v>8.5</v>
      </c>
      <c r="U1543" s="828">
        <v>0.6071428571428571</v>
      </c>
    </row>
    <row r="1544" spans="1:21" ht="14.45" customHeight="1" x14ac:dyDescent="0.2">
      <c r="A1544" s="821">
        <v>7</v>
      </c>
      <c r="B1544" s="822" t="s">
        <v>2342</v>
      </c>
      <c r="C1544" s="822" t="s">
        <v>2348</v>
      </c>
      <c r="D1544" s="823" t="s">
        <v>3942</v>
      </c>
      <c r="E1544" s="824" t="s">
        <v>2381</v>
      </c>
      <c r="F1544" s="822" t="s">
        <v>2343</v>
      </c>
      <c r="G1544" s="822" t="s">
        <v>2575</v>
      </c>
      <c r="H1544" s="822" t="s">
        <v>656</v>
      </c>
      <c r="I1544" s="822" t="s">
        <v>3341</v>
      </c>
      <c r="J1544" s="822" t="s">
        <v>2577</v>
      </c>
      <c r="K1544" s="822" t="s">
        <v>3338</v>
      </c>
      <c r="L1544" s="825">
        <v>677.17</v>
      </c>
      <c r="M1544" s="825">
        <v>8126.0399999999991</v>
      </c>
      <c r="N1544" s="822">
        <v>12</v>
      </c>
      <c r="O1544" s="826">
        <v>2.5</v>
      </c>
      <c r="P1544" s="825">
        <v>2031.5099999999998</v>
      </c>
      <c r="Q1544" s="827">
        <v>0.25</v>
      </c>
      <c r="R1544" s="822">
        <v>3</v>
      </c>
      <c r="S1544" s="827">
        <v>0.25</v>
      </c>
      <c r="T1544" s="826">
        <v>0.5</v>
      </c>
      <c r="U1544" s="828">
        <v>0.2</v>
      </c>
    </row>
    <row r="1545" spans="1:21" ht="14.45" customHeight="1" x14ac:dyDescent="0.2">
      <c r="A1545" s="821">
        <v>7</v>
      </c>
      <c r="B1545" s="822" t="s">
        <v>2342</v>
      </c>
      <c r="C1545" s="822" t="s">
        <v>2348</v>
      </c>
      <c r="D1545" s="823" t="s">
        <v>3942</v>
      </c>
      <c r="E1545" s="824" t="s">
        <v>2381</v>
      </c>
      <c r="F1545" s="822" t="s">
        <v>2343</v>
      </c>
      <c r="G1545" s="822" t="s">
        <v>2575</v>
      </c>
      <c r="H1545" s="822" t="s">
        <v>656</v>
      </c>
      <c r="I1545" s="822" t="s">
        <v>2576</v>
      </c>
      <c r="J1545" s="822" t="s">
        <v>2577</v>
      </c>
      <c r="K1545" s="822" t="s">
        <v>2578</v>
      </c>
      <c r="L1545" s="825">
        <v>2573.2199999999998</v>
      </c>
      <c r="M1545" s="825">
        <v>190418.28000000003</v>
      </c>
      <c r="N1545" s="822">
        <v>74</v>
      </c>
      <c r="O1545" s="826">
        <v>19</v>
      </c>
      <c r="P1545" s="825">
        <v>90062.700000000026</v>
      </c>
      <c r="Q1545" s="827">
        <v>0.47297297297297303</v>
      </c>
      <c r="R1545" s="822">
        <v>35</v>
      </c>
      <c r="S1545" s="827">
        <v>0.47297297297297297</v>
      </c>
      <c r="T1545" s="826">
        <v>9.5</v>
      </c>
      <c r="U1545" s="828">
        <v>0.5</v>
      </c>
    </row>
    <row r="1546" spans="1:21" ht="14.45" customHeight="1" x14ac:dyDescent="0.2">
      <c r="A1546" s="821">
        <v>7</v>
      </c>
      <c r="B1546" s="822" t="s">
        <v>2342</v>
      </c>
      <c r="C1546" s="822" t="s">
        <v>2348</v>
      </c>
      <c r="D1546" s="823" t="s">
        <v>3942</v>
      </c>
      <c r="E1546" s="824" t="s">
        <v>2381</v>
      </c>
      <c r="F1546" s="822" t="s">
        <v>2343</v>
      </c>
      <c r="G1546" s="822" t="s">
        <v>2575</v>
      </c>
      <c r="H1546" s="822" t="s">
        <v>329</v>
      </c>
      <c r="I1546" s="822" t="s">
        <v>3860</v>
      </c>
      <c r="J1546" s="822" t="s">
        <v>3332</v>
      </c>
      <c r="K1546" s="822" t="s">
        <v>3459</v>
      </c>
      <c r="L1546" s="825">
        <v>84.96</v>
      </c>
      <c r="M1546" s="825">
        <v>254.88</v>
      </c>
      <c r="N1546" s="822">
        <v>3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7</v>
      </c>
      <c r="B1547" s="822" t="s">
        <v>2342</v>
      </c>
      <c r="C1547" s="822" t="s">
        <v>2348</v>
      </c>
      <c r="D1547" s="823" t="s">
        <v>3942</v>
      </c>
      <c r="E1547" s="824" t="s">
        <v>2381</v>
      </c>
      <c r="F1547" s="822" t="s">
        <v>2343</v>
      </c>
      <c r="G1547" s="822" t="s">
        <v>2575</v>
      </c>
      <c r="H1547" s="822" t="s">
        <v>329</v>
      </c>
      <c r="I1547" s="822" t="s">
        <v>3740</v>
      </c>
      <c r="J1547" s="822" t="s">
        <v>3345</v>
      </c>
      <c r="K1547" s="822" t="s">
        <v>3348</v>
      </c>
      <c r="L1547" s="825">
        <v>338.58</v>
      </c>
      <c r="M1547" s="825">
        <v>1015.74</v>
      </c>
      <c r="N1547" s="822">
        <v>3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7</v>
      </c>
      <c r="B1548" s="822" t="s">
        <v>2342</v>
      </c>
      <c r="C1548" s="822" t="s">
        <v>2348</v>
      </c>
      <c r="D1548" s="823" t="s">
        <v>3942</v>
      </c>
      <c r="E1548" s="824" t="s">
        <v>2381</v>
      </c>
      <c r="F1548" s="822" t="s">
        <v>2343</v>
      </c>
      <c r="G1548" s="822" t="s">
        <v>2575</v>
      </c>
      <c r="H1548" s="822" t="s">
        <v>329</v>
      </c>
      <c r="I1548" s="822" t="s">
        <v>3344</v>
      </c>
      <c r="J1548" s="822" t="s">
        <v>3345</v>
      </c>
      <c r="K1548" s="822" t="s">
        <v>3333</v>
      </c>
      <c r="L1548" s="825">
        <v>1286.19</v>
      </c>
      <c r="M1548" s="825">
        <v>3858.57</v>
      </c>
      <c r="N1548" s="822">
        <v>3</v>
      </c>
      <c r="O1548" s="826">
        <v>0.5</v>
      </c>
      <c r="P1548" s="825">
        <v>3858.57</v>
      </c>
      <c r="Q1548" s="827">
        <v>1</v>
      </c>
      <c r="R1548" s="822">
        <v>3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7</v>
      </c>
      <c r="B1549" s="822" t="s">
        <v>2342</v>
      </c>
      <c r="C1549" s="822" t="s">
        <v>2348</v>
      </c>
      <c r="D1549" s="823" t="s">
        <v>3942</v>
      </c>
      <c r="E1549" s="824" t="s">
        <v>2381</v>
      </c>
      <c r="F1549" s="822" t="s">
        <v>2343</v>
      </c>
      <c r="G1549" s="822" t="s">
        <v>2575</v>
      </c>
      <c r="H1549" s="822" t="s">
        <v>329</v>
      </c>
      <c r="I1549" s="822" t="s">
        <v>3344</v>
      </c>
      <c r="J1549" s="822" t="s">
        <v>3345</v>
      </c>
      <c r="K1549" s="822" t="s">
        <v>3333</v>
      </c>
      <c r="L1549" s="825">
        <v>169.29</v>
      </c>
      <c r="M1549" s="825">
        <v>169.29</v>
      </c>
      <c r="N1549" s="822">
        <v>1</v>
      </c>
      <c r="O1549" s="826">
        <v>0.5</v>
      </c>
      <c r="P1549" s="825">
        <v>169.29</v>
      </c>
      <c r="Q1549" s="827">
        <v>1</v>
      </c>
      <c r="R1549" s="822">
        <v>1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7</v>
      </c>
      <c r="B1550" s="822" t="s">
        <v>2342</v>
      </c>
      <c r="C1550" s="822" t="s">
        <v>2348</v>
      </c>
      <c r="D1550" s="823" t="s">
        <v>3942</v>
      </c>
      <c r="E1550" s="824" t="s">
        <v>2381</v>
      </c>
      <c r="F1550" s="822" t="s">
        <v>2343</v>
      </c>
      <c r="G1550" s="822" t="s">
        <v>2575</v>
      </c>
      <c r="H1550" s="822" t="s">
        <v>329</v>
      </c>
      <c r="I1550" s="822" t="s">
        <v>3346</v>
      </c>
      <c r="J1550" s="822" t="s">
        <v>3347</v>
      </c>
      <c r="K1550" s="822" t="s">
        <v>3348</v>
      </c>
      <c r="L1550" s="825">
        <v>338.58</v>
      </c>
      <c r="M1550" s="825">
        <v>2031.48</v>
      </c>
      <c r="N1550" s="822">
        <v>6</v>
      </c>
      <c r="O1550" s="826">
        <v>0.5</v>
      </c>
      <c r="P1550" s="825">
        <v>2031.48</v>
      </c>
      <c r="Q1550" s="827">
        <v>1</v>
      </c>
      <c r="R1550" s="822">
        <v>6</v>
      </c>
      <c r="S1550" s="827">
        <v>1</v>
      </c>
      <c r="T1550" s="826">
        <v>0.5</v>
      </c>
      <c r="U1550" s="828">
        <v>1</v>
      </c>
    </row>
    <row r="1551" spans="1:21" ht="14.45" customHeight="1" x14ac:dyDescent="0.2">
      <c r="A1551" s="821">
        <v>7</v>
      </c>
      <c r="B1551" s="822" t="s">
        <v>2342</v>
      </c>
      <c r="C1551" s="822" t="s">
        <v>2348</v>
      </c>
      <c r="D1551" s="823" t="s">
        <v>3942</v>
      </c>
      <c r="E1551" s="824" t="s">
        <v>2381</v>
      </c>
      <c r="F1551" s="822" t="s">
        <v>2343</v>
      </c>
      <c r="G1551" s="822" t="s">
        <v>2575</v>
      </c>
      <c r="H1551" s="822" t="s">
        <v>656</v>
      </c>
      <c r="I1551" s="822" t="s">
        <v>3458</v>
      </c>
      <c r="J1551" s="822" t="s">
        <v>2577</v>
      </c>
      <c r="K1551" s="822" t="s">
        <v>3459</v>
      </c>
      <c r="L1551" s="825">
        <v>84.96</v>
      </c>
      <c r="M1551" s="825">
        <v>169.92</v>
      </c>
      <c r="N1551" s="822">
        <v>2</v>
      </c>
      <c r="O1551" s="826">
        <v>1</v>
      </c>
      <c r="P1551" s="825">
        <v>169.92</v>
      </c>
      <c r="Q1551" s="827">
        <v>1</v>
      </c>
      <c r="R1551" s="822">
        <v>2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7</v>
      </c>
      <c r="B1552" s="822" t="s">
        <v>2342</v>
      </c>
      <c r="C1552" s="822" t="s">
        <v>2348</v>
      </c>
      <c r="D1552" s="823" t="s">
        <v>3942</v>
      </c>
      <c r="E1552" s="824" t="s">
        <v>2381</v>
      </c>
      <c r="F1552" s="822" t="s">
        <v>2343</v>
      </c>
      <c r="G1552" s="822" t="s">
        <v>2575</v>
      </c>
      <c r="H1552" s="822" t="s">
        <v>329</v>
      </c>
      <c r="I1552" s="822" t="s">
        <v>3861</v>
      </c>
      <c r="J1552" s="822" t="s">
        <v>3831</v>
      </c>
      <c r="K1552" s="822" t="s">
        <v>3862</v>
      </c>
      <c r="L1552" s="825">
        <v>2135.2600000000002</v>
      </c>
      <c r="M1552" s="825">
        <v>4270.5200000000004</v>
      </c>
      <c r="N1552" s="822">
        <v>2</v>
      </c>
      <c r="O1552" s="826">
        <v>0.5</v>
      </c>
      <c r="P1552" s="825">
        <v>4270.5200000000004</v>
      </c>
      <c r="Q1552" s="827">
        <v>1</v>
      </c>
      <c r="R1552" s="822">
        <v>2</v>
      </c>
      <c r="S1552" s="827">
        <v>1</v>
      </c>
      <c r="T1552" s="826">
        <v>0.5</v>
      </c>
      <c r="U1552" s="828">
        <v>1</v>
      </c>
    </row>
    <row r="1553" spans="1:21" ht="14.45" customHeight="1" x14ac:dyDescent="0.2">
      <c r="A1553" s="821">
        <v>7</v>
      </c>
      <c r="B1553" s="822" t="s">
        <v>2342</v>
      </c>
      <c r="C1553" s="822" t="s">
        <v>2348</v>
      </c>
      <c r="D1553" s="823" t="s">
        <v>3942</v>
      </c>
      <c r="E1553" s="824" t="s">
        <v>2381</v>
      </c>
      <c r="F1553" s="822" t="s">
        <v>2343</v>
      </c>
      <c r="G1553" s="822" t="s">
        <v>2575</v>
      </c>
      <c r="H1553" s="822" t="s">
        <v>329</v>
      </c>
      <c r="I1553" s="822" t="s">
        <v>3832</v>
      </c>
      <c r="J1553" s="822" t="s">
        <v>3345</v>
      </c>
      <c r="K1553" s="822" t="s">
        <v>3340</v>
      </c>
      <c r="L1553" s="825">
        <v>1286.6199999999999</v>
      </c>
      <c r="M1553" s="825">
        <v>2573.2399999999998</v>
      </c>
      <c r="N1553" s="822">
        <v>2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7</v>
      </c>
      <c r="B1554" s="822" t="s">
        <v>2342</v>
      </c>
      <c r="C1554" s="822" t="s">
        <v>2348</v>
      </c>
      <c r="D1554" s="823" t="s">
        <v>3942</v>
      </c>
      <c r="E1554" s="824" t="s">
        <v>2381</v>
      </c>
      <c r="F1554" s="822" t="s">
        <v>2343</v>
      </c>
      <c r="G1554" s="822" t="s">
        <v>3863</v>
      </c>
      <c r="H1554" s="822" t="s">
        <v>329</v>
      </c>
      <c r="I1554" s="822" t="s">
        <v>3864</v>
      </c>
      <c r="J1554" s="822" t="s">
        <v>3865</v>
      </c>
      <c r="K1554" s="822" t="s">
        <v>3866</v>
      </c>
      <c r="L1554" s="825">
        <v>0</v>
      </c>
      <c r="M1554" s="825">
        <v>0</v>
      </c>
      <c r="N1554" s="822">
        <v>1</v>
      </c>
      <c r="O1554" s="826">
        <v>1</v>
      </c>
      <c r="P1554" s="825"/>
      <c r="Q1554" s="827"/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7</v>
      </c>
      <c r="B1555" s="822" t="s">
        <v>2342</v>
      </c>
      <c r="C1555" s="822" t="s">
        <v>2348</v>
      </c>
      <c r="D1555" s="823" t="s">
        <v>3942</v>
      </c>
      <c r="E1555" s="824" t="s">
        <v>2381</v>
      </c>
      <c r="F1555" s="822" t="s">
        <v>2343</v>
      </c>
      <c r="G1555" s="822" t="s">
        <v>2667</v>
      </c>
      <c r="H1555" s="822" t="s">
        <v>656</v>
      </c>
      <c r="I1555" s="822" t="s">
        <v>2668</v>
      </c>
      <c r="J1555" s="822" t="s">
        <v>1463</v>
      </c>
      <c r="K1555" s="822" t="s">
        <v>1464</v>
      </c>
      <c r="L1555" s="825">
        <v>63.75</v>
      </c>
      <c r="M1555" s="825">
        <v>127.5</v>
      </c>
      <c r="N1555" s="822">
        <v>2</v>
      </c>
      <c r="O1555" s="826">
        <v>0.5</v>
      </c>
      <c r="P1555" s="825">
        <v>127.5</v>
      </c>
      <c r="Q1555" s="827">
        <v>1</v>
      </c>
      <c r="R1555" s="822">
        <v>2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7</v>
      </c>
      <c r="B1556" s="822" t="s">
        <v>2342</v>
      </c>
      <c r="C1556" s="822" t="s">
        <v>2348</v>
      </c>
      <c r="D1556" s="823" t="s">
        <v>3942</v>
      </c>
      <c r="E1556" s="824" t="s">
        <v>2381</v>
      </c>
      <c r="F1556" s="822" t="s">
        <v>2343</v>
      </c>
      <c r="G1556" s="822" t="s">
        <v>3172</v>
      </c>
      <c r="H1556" s="822" t="s">
        <v>329</v>
      </c>
      <c r="I1556" s="822" t="s">
        <v>3173</v>
      </c>
      <c r="J1556" s="822" t="s">
        <v>3174</v>
      </c>
      <c r="K1556" s="822" t="s">
        <v>3175</v>
      </c>
      <c r="L1556" s="825">
        <v>108.88</v>
      </c>
      <c r="M1556" s="825">
        <v>108.88</v>
      </c>
      <c r="N1556" s="822">
        <v>1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7</v>
      </c>
      <c r="B1557" s="822" t="s">
        <v>2342</v>
      </c>
      <c r="C1557" s="822" t="s">
        <v>2348</v>
      </c>
      <c r="D1557" s="823" t="s">
        <v>3942</v>
      </c>
      <c r="E1557" s="824" t="s">
        <v>2381</v>
      </c>
      <c r="F1557" s="822" t="s">
        <v>2343</v>
      </c>
      <c r="G1557" s="822" t="s">
        <v>2579</v>
      </c>
      <c r="H1557" s="822" t="s">
        <v>656</v>
      </c>
      <c r="I1557" s="822" t="s">
        <v>2580</v>
      </c>
      <c r="J1557" s="822" t="s">
        <v>659</v>
      </c>
      <c r="K1557" s="822" t="s">
        <v>2581</v>
      </c>
      <c r="L1557" s="825">
        <v>0</v>
      </c>
      <c r="M1557" s="825">
        <v>0</v>
      </c>
      <c r="N1557" s="822">
        <v>59</v>
      </c>
      <c r="O1557" s="826">
        <v>12.5</v>
      </c>
      <c r="P1557" s="825">
        <v>0</v>
      </c>
      <c r="Q1557" s="827"/>
      <c r="R1557" s="822">
        <v>29</v>
      </c>
      <c r="S1557" s="827">
        <v>0.49152542372881358</v>
      </c>
      <c r="T1557" s="826">
        <v>7</v>
      </c>
      <c r="U1557" s="828">
        <v>0.56000000000000005</v>
      </c>
    </row>
    <row r="1558" spans="1:21" ht="14.45" customHeight="1" x14ac:dyDescent="0.2">
      <c r="A1558" s="821">
        <v>7</v>
      </c>
      <c r="B1558" s="822" t="s">
        <v>2342</v>
      </c>
      <c r="C1558" s="822" t="s">
        <v>2348</v>
      </c>
      <c r="D1558" s="823" t="s">
        <v>3942</v>
      </c>
      <c r="E1558" s="824" t="s">
        <v>2381</v>
      </c>
      <c r="F1558" s="822" t="s">
        <v>2343</v>
      </c>
      <c r="G1558" s="822" t="s">
        <v>2579</v>
      </c>
      <c r="H1558" s="822" t="s">
        <v>329</v>
      </c>
      <c r="I1558" s="822" t="s">
        <v>3867</v>
      </c>
      <c r="J1558" s="822" t="s">
        <v>3626</v>
      </c>
      <c r="K1558" s="822" t="s">
        <v>3868</v>
      </c>
      <c r="L1558" s="825">
        <v>0</v>
      </c>
      <c r="M1558" s="825">
        <v>0</v>
      </c>
      <c r="N1558" s="822">
        <v>1</v>
      </c>
      <c r="O1558" s="826">
        <v>0.5</v>
      </c>
      <c r="P1558" s="825"/>
      <c r="Q1558" s="827"/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7</v>
      </c>
      <c r="B1559" s="822" t="s">
        <v>2342</v>
      </c>
      <c r="C1559" s="822" t="s">
        <v>2348</v>
      </c>
      <c r="D1559" s="823" t="s">
        <v>3942</v>
      </c>
      <c r="E1559" s="824" t="s">
        <v>2381</v>
      </c>
      <c r="F1559" s="822" t="s">
        <v>2343</v>
      </c>
      <c r="G1559" s="822" t="s">
        <v>2796</v>
      </c>
      <c r="H1559" s="822" t="s">
        <v>329</v>
      </c>
      <c r="I1559" s="822" t="s">
        <v>2797</v>
      </c>
      <c r="J1559" s="822" t="s">
        <v>800</v>
      </c>
      <c r="K1559" s="822" t="s">
        <v>801</v>
      </c>
      <c r="L1559" s="825">
        <v>59.56</v>
      </c>
      <c r="M1559" s="825">
        <v>59.56</v>
      </c>
      <c r="N1559" s="822">
        <v>1</v>
      </c>
      <c r="O1559" s="826">
        <v>0.5</v>
      </c>
      <c r="P1559" s="825">
        <v>59.56</v>
      </c>
      <c r="Q1559" s="827">
        <v>1</v>
      </c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7</v>
      </c>
      <c r="B1560" s="822" t="s">
        <v>2342</v>
      </c>
      <c r="C1560" s="822" t="s">
        <v>2348</v>
      </c>
      <c r="D1560" s="823" t="s">
        <v>3942</v>
      </c>
      <c r="E1560" s="824" t="s">
        <v>2381</v>
      </c>
      <c r="F1560" s="822" t="s">
        <v>2343</v>
      </c>
      <c r="G1560" s="822" t="s">
        <v>3359</v>
      </c>
      <c r="H1560" s="822" t="s">
        <v>329</v>
      </c>
      <c r="I1560" s="822" t="s">
        <v>3628</v>
      </c>
      <c r="J1560" s="822" t="s">
        <v>3629</v>
      </c>
      <c r="K1560" s="822" t="s">
        <v>3630</v>
      </c>
      <c r="L1560" s="825">
        <v>60.39</v>
      </c>
      <c r="M1560" s="825">
        <v>905.84999999999991</v>
      </c>
      <c r="N1560" s="822">
        <v>15</v>
      </c>
      <c r="O1560" s="826">
        <v>3.5</v>
      </c>
      <c r="P1560" s="825">
        <v>241.56</v>
      </c>
      <c r="Q1560" s="827">
        <v>0.26666666666666672</v>
      </c>
      <c r="R1560" s="822">
        <v>4</v>
      </c>
      <c r="S1560" s="827">
        <v>0.26666666666666666</v>
      </c>
      <c r="T1560" s="826">
        <v>0.5</v>
      </c>
      <c r="U1560" s="828">
        <v>0.14285714285714285</v>
      </c>
    </row>
    <row r="1561" spans="1:21" ht="14.45" customHeight="1" x14ac:dyDescent="0.2">
      <c r="A1561" s="821">
        <v>7</v>
      </c>
      <c r="B1561" s="822" t="s">
        <v>2342</v>
      </c>
      <c r="C1561" s="822" t="s">
        <v>2348</v>
      </c>
      <c r="D1561" s="823" t="s">
        <v>3942</v>
      </c>
      <c r="E1561" s="824" t="s">
        <v>2381</v>
      </c>
      <c r="F1561" s="822" t="s">
        <v>2343</v>
      </c>
      <c r="G1561" s="822" t="s">
        <v>3359</v>
      </c>
      <c r="H1561" s="822" t="s">
        <v>329</v>
      </c>
      <c r="I1561" s="822" t="s">
        <v>3463</v>
      </c>
      <c r="J1561" s="822" t="s">
        <v>3361</v>
      </c>
      <c r="K1561" s="822" t="s">
        <v>3464</v>
      </c>
      <c r="L1561" s="825">
        <v>60.39</v>
      </c>
      <c r="M1561" s="825">
        <v>181.17000000000002</v>
      </c>
      <c r="N1561" s="822">
        <v>3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7</v>
      </c>
      <c r="B1562" s="822" t="s">
        <v>2342</v>
      </c>
      <c r="C1562" s="822" t="s">
        <v>2348</v>
      </c>
      <c r="D1562" s="823" t="s">
        <v>3942</v>
      </c>
      <c r="E1562" s="824" t="s">
        <v>2381</v>
      </c>
      <c r="F1562" s="822" t="s">
        <v>2343</v>
      </c>
      <c r="G1562" s="822" t="s">
        <v>2537</v>
      </c>
      <c r="H1562" s="822" t="s">
        <v>329</v>
      </c>
      <c r="I1562" s="822" t="s">
        <v>2820</v>
      </c>
      <c r="J1562" s="822" t="s">
        <v>2539</v>
      </c>
      <c r="K1562" s="822" t="s">
        <v>2821</v>
      </c>
      <c r="L1562" s="825">
        <v>355.79</v>
      </c>
      <c r="M1562" s="825">
        <v>355.79</v>
      </c>
      <c r="N1562" s="822">
        <v>1</v>
      </c>
      <c r="O1562" s="826">
        <v>1</v>
      </c>
      <c r="P1562" s="825">
        <v>355.79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7</v>
      </c>
      <c r="B1563" s="822" t="s">
        <v>2342</v>
      </c>
      <c r="C1563" s="822" t="s">
        <v>2348</v>
      </c>
      <c r="D1563" s="823" t="s">
        <v>3942</v>
      </c>
      <c r="E1563" s="824" t="s">
        <v>2381</v>
      </c>
      <c r="F1563" s="822" t="s">
        <v>2343</v>
      </c>
      <c r="G1563" s="822" t="s">
        <v>2537</v>
      </c>
      <c r="H1563" s="822" t="s">
        <v>329</v>
      </c>
      <c r="I1563" s="822" t="s">
        <v>2538</v>
      </c>
      <c r="J1563" s="822" t="s">
        <v>2539</v>
      </c>
      <c r="K1563" s="822" t="s">
        <v>2540</v>
      </c>
      <c r="L1563" s="825">
        <v>552.64</v>
      </c>
      <c r="M1563" s="825">
        <v>2763.2</v>
      </c>
      <c r="N1563" s="822">
        <v>5</v>
      </c>
      <c r="O1563" s="826">
        <v>2</v>
      </c>
      <c r="P1563" s="825">
        <v>2763.2</v>
      </c>
      <c r="Q1563" s="827">
        <v>1</v>
      </c>
      <c r="R1563" s="822">
        <v>5</v>
      </c>
      <c r="S1563" s="827">
        <v>1</v>
      </c>
      <c r="T1563" s="826">
        <v>2</v>
      </c>
      <c r="U1563" s="828">
        <v>1</v>
      </c>
    </row>
    <row r="1564" spans="1:21" ht="14.45" customHeight="1" x14ac:dyDescent="0.2">
      <c r="A1564" s="821">
        <v>7</v>
      </c>
      <c r="B1564" s="822" t="s">
        <v>2342</v>
      </c>
      <c r="C1564" s="822" t="s">
        <v>2348</v>
      </c>
      <c r="D1564" s="823" t="s">
        <v>3942</v>
      </c>
      <c r="E1564" s="824" t="s">
        <v>2381</v>
      </c>
      <c r="F1564" s="822" t="s">
        <v>2343</v>
      </c>
      <c r="G1564" s="822" t="s">
        <v>2537</v>
      </c>
      <c r="H1564" s="822" t="s">
        <v>329</v>
      </c>
      <c r="I1564" s="822" t="s">
        <v>2541</v>
      </c>
      <c r="J1564" s="822" t="s">
        <v>2539</v>
      </c>
      <c r="K1564" s="822" t="s">
        <v>2542</v>
      </c>
      <c r="L1564" s="825">
        <v>1019.46</v>
      </c>
      <c r="M1564" s="825">
        <v>2038.92</v>
      </c>
      <c r="N1564" s="822">
        <v>2</v>
      </c>
      <c r="O1564" s="826">
        <v>1</v>
      </c>
      <c r="P1564" s="825">
        <v>2038.92</v>
      </c>
      <c r="Q1564" s="827">
        <v>1</v>
      </c>
      <c r="R1564" s="822">
        <v>2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7</v>
      </c>
      <c r="B1565" s="822" t="s">
        <v>2342</v>
      </c>
      <c r="C1565" s="822" t="s">
        <v>2348</v>
      </c>
      <c r="D1565" s="823" t="s">
        <v>3942</v>
      </c>
      <c r="E1565" s="824" t="s">
        <v>2381</v>
      </c>
      <c r="F1565" s="822" t="s">
        <v>2343</v>
      </c>
      <c r="G1565" s="822" t="s">
        <v>2537</v>
      </c>
      <c r="H1565" s="822" t="s">
        <v>329</v>
      </c>
      <c r="I1565" s="822" t="s">
        <v>2543</v>
      </c>
      <c r="J1565" s="822" t="s">
        <v>2539</v>
      </c>
      <c r="K1565" s="822" t="s">
        <v>2544</v>
      </c>
      <c r="L1565" s="825">
        <v>764.6</v>
      </c>
      <c r="M1565" s="825">
        <v>8410.6000000000022</v>
      </c>
      <c r="N1565" s="822">
        <v>11</v>
      </c>
      <c r="O1565" s="826">
        <v>5</v>
      </c>
      <c r="P1565" s="825">
        <v>8410.6000000000022</v>
      </c>
      <c r="Q1565" s="827">
        <v>1</v>
      </c>
      <c r="R1565" s="822">
        <v>11</v>
      </c>
      <c r="S1565" s="827">
        <v>1</v>
      </c>
      <c r="T1565" s="826">
        <v>5</v>
      </c>
      <c r="U1565" s="828">
        <v>1</v>
      </c>
    </row>
    <row r="1566" spans="1:21" ht="14.45" customHeight="1" x14ac:dyDescent="0.2">
      <c r="A1566" s="821">
        <v>7</v>
      </c>
      <c r="B1566" s="822" t="s">
        <v>2342</v>
      </c>
      <c r="C1566" s="822" t="s">
        <v>2348</v>
      </c>
      <c r="D1566" s="823" t="s">
        <v>3942</v>
      </c>
      <c r="E1566" s="824" t="s">
        <v>2381</v>
      </c>
      <c r="F1566" s="822" t="s">
        <v>2343</v>
      </c>
      <c r="G1566" s="822" t="s">
        <v>2537</v>
      </c>
      <c r="H1566" s="822" t="s">
        <v>329</v>
      </c>
      <c r="I1566" s="822" t="s">
        <v>3082</v>
      </c>
      <c r="J1566" s="822" t="s">
        <v>2546</v>
      </c>
      <c r="K1566" s="822" t="s">
        <v>3083</v>
      </c>
      <c r="L1566" s="825">
        <v>92.11</v>
      </c>
      <c r="M1566" s="825">
        <v>276.33</v>
      </c>
      <c r="N1566" s="822">
        <v>3</v>
      </c>
      <c r="O1566" s="826">
        <v>2</v>
      </c>
      <c r="P1566" s="825">
        <v>276.33</v>
      </c>
      <c r="Q1566" s="827">
        <v>1</v>
      </c>
      <c r="R1566" s="822">
        <v>3</v>
      </c>
      <c r="S1566" s="827">
        <v>1</v>
      </c>
      <c r="T1566" s="826">
        <v>2</v>
      </c>
      <c r="U1566" s="828">
        <v>1</v>
      </c>
    </row>
    <row r="1567" spans="1:21" ht="14.45" customHeight="1" x14ac:dyDescent="0.2">
      <c r="A1567" s="821">
        <v>7</v>
      </c>
      <c r="B1567" s="822" t="s">
        <v>2342</v>
      </c>
      <c r="C1567" s="822" t="s">
        <v>2348</v>
      </c>
      <c r="D1567" s="823" t="s">
        <v>3942</v>
      </c>
      <c r="E1567" s="824" t="s">
        <v>2381</v>
      </c>
      <c r="F1567" s="822" t="s">
        <v>2343</v>
      </c>
      <c r="G1567" s="822" t="s">
        <v>2537</v>
      </c>
      <c r="H1567" s="822" t="s">
        <v>329</v>
      </c>
      <c r="I1567" s="822" t="s">
        <v>2822</v>
      </c>
      <c r="J1567" s="822" t="s">
        <v>2539</v>
      </c>
      <c r="K1567" s="822" t="s">
        <v>2823</v>
      </c>
      <c r="L1567" s="825">
        <v>1274.33</v>
      </c>
      <c r="M1567" s="825">
        <v>7645.98</v>
      </c>
      <c r="N1567" s="822">
        <v>6</v>
      </c>
      <c r="O1567" s="826">
        <v>2</v>
      </c>
      <c r="P1567" s="825">
        <v>3822.99</v>
      </c>
      <c r="Q1567" s="827">
        <v>0.5</v>
      </c>
      <c r="R1567" s="822">
        <v>3</v>
      </c>
      <c r="S1567" s="827">
        <v>0.5</v>
      </c>
      <c r="T1567" s="826">
        <v>1</v>
      </c>
      <c r="U1567" s="828">
        <v>0.5</v>
      </c>
    </row>
    <row r="1568" spans="1:21" ht="14.45" customHeight="1" x14ac:dyDescent="0.2">
      <c r="A1568" s="821">
        <v>7</v>
      </c>
      <c r="B1568" s="822" t="s">
        <v>2342</v>
      </c>
      <c r="C1568" s="822" t="s">
        <v>2348</v>
      </c>
      <c r="D1568" s="823" t="s">
        <v>3942</v>
      </c>
      <c r="E1568" s="824" t="s">
        <v>2381</v>
      </c>
      <c r="F1568" s="822" t="s">
        <v>2343</v>
      </c>
      <c r="G1568" s="822" t="s">
        <v>2798</v>
      </c>
      <c r="H1568" s="822" t="s">
        <v>329</v>
      </c>
      <c r="I1568" s="822" t="s">
        <v>2799</v>
      </c>
      <c r="J1568" s="822" t="s">
        <v>2800</v>
      </c>
      <c r="K1568" s="822" t="s">
        <v>2801</v>
      </c>
      <c r="L1568" s="825">
        <v>38.56</v>
      </c>
      <c r="M1568" s="825">
        <v>154.24</v>
      </c>
      <c r="N1568" s="822">
        <v>4</v>
      </c>
      <c r="O1568" s="826">
        <v>1.5</v>
      </c>
      <c r="P1568" s="825">
        <v>38.56</v>
      </c>
      <c r="Q1568" s="827">
        <v>0.25</v>
      </c>
      <c r="R1568" s="822">
        <v>1</v>
      </c>
      <c r="S1568" s="827">
        <v>0.25</v>
      </c>
      <c r="T1568" s="826">
        <v>0.5</v>
      </c>
      <c r="U1568" s="828">
        <v>0.33333333333333331</v>
      </c>
    </row>
    <row r="1569" spans="1:21" ht="14.45" customHeight="1" x14ac:dyDescent="0.2">
      <c r="A1569" s="821">
        <v>7</v>
      </c>
      <c r="B1569" s="822" t="s">
        <v>2342</v>
      </c>
      <c r="C1569" s="822" t="s">
        <v>2348</v>
      </c>
      <c r="D1569" s="823" t="s">
        <v>3942</v>
      </c>
      <c r="E1569" s="824" t="s">
        <v>2381</v>
      </c>
      <c r="F1569" s="822" t="s">
        <v>2343</v>
      </c>
      <c r="G1569" s="822" t="s">
        <v>3053</v>
      </c>
      <c r="H1569" s="822" t="s">
        <v>329</v>
      </c>
      <c r="I1569" s="822" t="s">
        <v>3054</v>
      </c>
      <c r="J1569" s="822" t="s">
        <v>3055</v>
      </c>
      <c r="K1569" s="822" t="s">
        <v>3056</v>
      </c>
      <c r="L1569" s="825">
        <v>77.13</v>
      </c>
      <c r="M1569" s="825">
        <v>308.52</v>
      </c>
      <c r="N1569" s="822">
        <v>4</v>
      </c>
      <c r="O1569" s="826">
        <v>1</v>
      </c>
      <c r="P1569" s="825">
        <v>308.52</v>
      </c>
      <c r="Q1569" s="827">
        <v>1</v>
      </c>
      <c r="R1569" s="822">
        <v>4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7</v>
      </c>
      <c r="B1570" s="822" t="s">
        <v>2342</v>
      </c>
      <c r="C1570" s="822" t="s">
        <v>2348</v>
      </c>
      <c r="D1570" s="823" t="s">
        <v>3942</v>
      </c>
      <c r="E1570" s="824" t="s">
        <v>2381</v>
      </c>
      <c r="F1570" s="822" t="s">
        <v>2343</v>
      </c>
      <c r="G1570" s="822" t="s">
        <v>2582</v>
      </c>
      <c r="H1570" s="822" t="s">
        <v>329</v>
      </c>
      <c r="I1570" s="822" t="s">
        <v>3638</v>
      </c>
      <c r="J1570" s="822" t="s">
        <v>3367</v>
      </c>
      <c r="K1570" s="822" t="s">
        <v>2697</v>
      </c>
      <c r="L1570" s="825">
        <v>100.17</v>
      </c>
      <c r="M1570" s="825">
        <v>100.17</v>
      </c>
      <c r="N1570" s="822">
        <v>1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7</v>
      </c>
      <c r="B1571" s="822" t="s">
        <v>2342</v>
      </c>
      <c r="C1571" s="822" t="s">
        <v>2348</v>
      </c>
      <c r="D1571" s="823" t="s">
        <v>3942</v>
      </c>
      <c r="E1571" s="824" t="s">
        <v>2381</v>
      </c>
      <c r="F1571" s="822" t="s">
        <v>2343</v>
      </c>
      <c r="G1571" s="822" t="s">
        <v>2582</v>
      </c>
      <c r="H1571" s="822" t="s">
        <v>329</v>
      </c>
      <c r="I1571" s="822" t="s">
        <v>3057</v>
      </c>
      <c r="J1571" s="822" t="s">
        <v>1804</v>
      </c>
      <c r="K1571" s="822" t="s">
        <v>3058</v>
      </c>
      <c r="L1571" s="825">
        <v>33.4</v>
      </c>
      <c r="M1571" s="825">
        <v>33.4</v>
      </c>
      <c r="N1571" s="822">
        <v>1</v>
      </c>
      <c r="O1571" s="826">
        <v>0.5</v>
      </c>
      <c r="P1571" s="825">
        <v>33.4</v>
      </c>
      <c r="Q1571" s="827">
        <v>1</v>
      </c>
      <c r="R1571" s="822">
        <v>1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7</v>
      </c>
      <c r="B1572" s="822" t="s">
        <v>2342</v>
      </c>
      <c r="C1572" s="822" t="s">
        <v>2348</v>
      </c>
      <c r="D1572" s="823" t="s">
        <v>3942</v>
      </c>
      <c r="E1572" s="824" t="s">
        <v>2381</v>
      </c>
      <c r="F1572" s="822" t="s">
        <v>2343</v>
      </c>
      <c r="G1572" s="822" t="s">
        <v>2582</v>
      </c>
      <c r="H1572" s="822" t="s">
        <v>329</v>
      </c>
      <c r="I1572" s="822" t="s">
        <v>2583</v>
      </c>
      <c r="J1572" s="822" t="s">
        <v>2584</v>
      </c>
      <c r="K1572" s="822" t="s">
        <v>2585</v>
      </c>
      <c r="L1572" s="825">
        <v>150.26</v>
      </c>
      <c r="M1572" s="825">
        <v>5259.0999999999995</v>
      </c>
      <c r="N1572" s="822">
        <v>35</v>
      </c>
      <c r="O1572" s="826">
        <v>4</v>
      </c>
      <c r="P1572" s="825">
        <v>1652.86</v>
      </c>
      <c r="Q1572" s="827">
        <v>0.31428571428571428</v>
      </c>
      <c r="R1572" s="822">
        <v>11</v>
      </c>
      <c r="S1572" s="827">
        <v>0.31428571428571428</v>
      </c>
      <c r="T1572" s="826">
        <v>1.5</v>
      </c>
      <c r="U1572" s="828">
        <v>0.375</v>
      </c>
    </row>
    <row r="1573" spans="1:21" ht="14.45" customHeight="1" x14ac:dyDescent="0.2">
      <c r="A1573" s="821">
        <v>7</v>
      </c>
      <c r="B1573" s="822" t="s">
        <v>2342</v>
      </c>
      <c r="C1573" s="822" t="s">
        <v>2348</v>
      </c>
      <c r="D1573" s="823" t="s">
        <v>3942</v>
      </c>
      <c r="E1573" s="824" t="s">
        <v>2381</v>
      </c>
      <c r="F1573" s="822" t="s">
        <v>2343</v>
      </c>
      <c r="G1573" s="822" t="s">
        <v>2582</v>
      </c>
      <c r="H1573" s="822" t="s">
        <v>329</v>
      </c>
      <c r="I1573" s="822" t="s">
        <v>3374</v>
      </c>
      <c r="J1573" s="822" t="s">
        <v>2584</v>
      </c>
      <c r="K1573" s="822" t="s">
        <v>3368</v>
      </c>
      <c r="L1573" s="825">
        <v>166.96</v>
      </c>
      <c r="M1573" s="825">
        <v>2838.32</v>
      </c>
      <c r="N1573" s="822">
        <v>17</v>
      </c>
      <c r="O1573" s="826">
        <v>4</v>
      </c>
      <c r="P1573" s="825">
        <v>333.92</v>
      </c>
      <c r="Q1573" s="827">
        <v>0.11764705882352941</v>
      </c>
      <c r="R1573" s="822">
        <v>2</v>
      </c>
      <c r="S1573" s="827">
        <v>0.11764705882352941</v>
      </c>
      <c r="T1573" s="826">
        <v>0.5</v>
      </c>
      <c r="U1573" s="828">
        <v>0.125</v>
      </c>
    </row>
    <row r="1574" spans="1:21" ht="14.45" customHeight="1" x14ac:dyDescent="0.2">
      <c r="A1574" s="821">
        <v>7</v>
      </c>
      <c r="B1574" s="822" t="s">
        <v>2342</v>
      </c>
      <c r="C1574" s="822" t="s">
        <v>2348</v>
      </c>
      <c r="D1574" s="823" t="s">
        <v>3942</v>
      </c>
      <c r="E1574" s="824" t="s">
        <v>2381</v>
      </c>
      <c r="F1574" s="822" t="s">
        <v>2343</v>
      </c>
      <c r="G1574" s="822" t="s">
        <v>2582</v>
      </c>
      <c r="H1574" s="822" t="s">
        <v>329</v>
      </c>
      <c r="I1574" s="822" t="s">
        <v>3375</v>
      </c>
      <c r="J1574" s="822" t="s">
        <v>2584</v>
      </c>
      <c r="K1574" s="822" t="s">
        <v>786</v>
      </c>
      <c r="L1574" s="825">
        <v>200.34</v>
      </c>
      <c r="M1574" s="825">
        <v>1202.04</v>
      </c>
      <c r="N1574" s="822">
        <v>6</v>
      </c>
      <c r="O1574" s="826">
        <v>1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7</v>
      </c>
      <c r="B1575" s="822" t="s">
        <v>2342</v>
      </c>
      <c r="C1575" s="822" t="s">
        <v>2348</v>
      </c>
      <c r="D1575" s="823" t="s">
        <v>3942</v>
      </c>
      <c r="E1575" s="824" t="s">
        <v>2381</v>
      </c>
      <c r="F1575" s="822" t="s">
        <v>2343</v>
      </c>
      <c r="G1575" s="822" t="s">
        <v>2582</v>
      </c>
      <c r="H1575" s="822" t="s">
        <v>329</v>
      </c>
      <c r="I1575" s="822" t="s">
        <v>3376</v>
      </c>
      <c r="J1575" s="822" t="s">
        <v>2584</v>
      </c>
      <c r="K1575" s="822" t="s">
        <v>2697</v>
      </c>
      <c r="L1575" s="825">
        <v>100.17</v>
      </c>
      <c r="M1575" s="825">
        <v>400.68</v>
      </c>
      <c r="N1575" s="822">
        <v>4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7</v>
      </c>
      <c r="B1576" s="822" t="s">
        <v>2342</v>
      </c>
      <c r="C1576" s="822" t="s">
        <v>2348</v>
      </c>
      <c r="D1576" s="823" t="s">
        <v>3942</v>
      </c>
      <c r="E1576" s="824" t="s">
        <v>2381</v>
      </c>
      <c r="F1576" s="822" t="s">
        <v>2343</v>
      </c>
      <c r="G1576" s="822" t="s">
        <v>3377</v>
      </c>
      <c r="H1576" s="822" t="s">
        <v>329</v>
      </c>
      <c r="I1576" s="822" t="s">
        <v>3378</v>
      </c>
      <c r="J1576" s="822" t="s">
        <v>3379</v>
      </c>
      <c r="K1576" s="822" t="s">
        <v>3380</v>
      </c>
      <c r="L1576" s="825">
        <v>65.989999999999995</v>
      </c>
      <c r="M1576" s="825">
        <v>65.989999999999995</v>
      </c>
      <c r="N1576" s="822">
        <v>1</v>
      </c>
      <c r="O1576" s="826">
        <v>1</v>
      </c>
      <c r="P1576" s="825">
        <v>65.989999999999995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7</v>
      </c>
      <c r="B1577" s="822" t="s">
        <v>2342</v>
      </c>
      <c r="C1577" s="822" t="s">
        <v>2348</v>
      </c>
      <c r="D1577" s="823" t="s">
        <v>3942</v>
      </c>
      <c r="E1577" s="824" t="s">
        <v>2381</v>
      </c>
      <c r="F1577" s="822" t="s">
        <v>2343</v>
      </c>
      <c r="G1577" s="822" t="s">
        <v>3158</v>
      </c>
      <c r="H1577" s="822" t="s">
        <v>329</v>
      </c>
      <c r="I1577" s="822" t="s">
        <v>3381</v>
      </c>
      <c r="J1577" s="822" t="s">
        <v>3160</v>
      </c>
      <c r="K1577" s="822" t="s">
        <v>3161</v>
      </c>
      <c r="L1577" s="825">
        <v>311.02</v>
      </c>
      <c r="M1577" s="825">
        <v>311.02</v>
      </c>
      <c r="N1577" s="822">
        <v>1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7</v>
      </c>
      <c r="B1578" s="822" t="s">
        <v>2342</v>
      </c>
      <c r="C1578" s="822" t="s">
        <v>2348</v>
      </c>
      <c r="D1578" s="823" t="s">
        <v>3942</v>
      </c>
      <c r="E1578" s="824" t="s">
        <v>2381</v>
      </c>
      <c r="F1578" s="822" t="s">
        <v>2343</v>
      </c>
      <c r="G1578" s="822" t="s">
        <v>2586</v>
      </c>
      <c r="H1578" s="822" t="s">
        <v>656</v>
      </c>
      <c r="I1578" s="822" t="s">
        <v>2587</v>
      </c>
      <c r="J1578" s="822" t="s">
        <v>2268</v>
      </c>
      <c r="K1578" s="822" t="s">
        <v>2588</v>
      </c>
      <c r="L1578" s="825">
        <v>80.53</v>
      </c>
      <c r="M1578" s="825">
        <v>805.30000000000007</v>
      </c>
      <c r="N1578" s="822">
        <v>10</v>
      </c>
      <c r="O1578" s="826">
        <v>3</v>
      </c>
      <c r="P1578" s="825">
        <v>563.71</v>
      </c>
      <c r="Q1578" s="827">
        <v>0.7</v>
      </c>
      <c r="R1578" s="822">
        <v>7</v>
      </c>
      <c r="S1578" s="827">
        <v>0.7</v>
      </c>
      <c r="T1578" s="826">
        <v>2.5</v>
      </c>
      <c r="U1578" s="828">
        <v>0.83333333333333337</v>
      </c>
    </row>
    <row r="1579" spans="1:21" ht="14.45" customHeight="1" x14ac:dyDescent="0.2">
      <c r="A1579" s="821">
        <v>7</v>
      </c>
      <c r="B1579" s="822" t="s">
        <v>2342</v>
      </c>
      <c r="C1579" s="822" t="s">
        <v>2348</v>
      </c>
      <c r="D1579" s="823" t="s">
        <v>3942</v>
      </c>
      <c r="E1579" s="824" t="s">
        <v>2381</v>
      </c>
      <c r="F1579" s="822" t="s">
        <v>2343</v>
      </c>
      <c r="G1579" s="822" t="s">
        <v>2586</v>
      </c>
      <c r="H1579" s="822" t="s">
        <v>329</v>
      </c>
      <c r="I1579" s="822" t="s">
        <v>3472</v>
      </c>
      <c r="J1579" s="822" t="s">
        <v>2268</v>
      </c>
      <c r="K1579" s="822" t="s">
        <v>1459</v>
      </c>
      <c r="L1579" s="825">
        <v>400.17</v>
      </c>
      <c r="M1579" s="825">
        <v>400.17</v>
      </c>
      <c r="N1579" s="822">
        <v>1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7</v>
      </c>
      <c r="B1580" s="822" t="s">
        <v>2342</v>
      </c>
      <c r="C1580" s="822" t="s">
        <v>2348</v>
      </c>
      <c r="D1580" s="823" t="s">
        <v>3942</v>
      </c>
      <c r="E1580" s="824" t="s">
        <v>2381</v>
      </c>
      <c r="F1580" s="822" t="s">
        <v>2343</v>
      </c>
      <c r="G1580" s="822" t="s">
        <v>2586</v>
      </c>
      <c r="H1580" s="822" t="s">
        <v>329</v>
      </c>
      <c r="I1580" s="822" t="s">
        <v>3643</v>
      </c>
      <c r="J1580" s="822" t="s">
        <v>2268</v>
      </c>
      <c r="K1580" s="822" t="s">
        <v>3389</v>
      </c>
      <c r="L1580" s="825">
        <v>533.42999999999995</v>
      </c>
      <c r="M1580" s="825">
        <v>1066.8599999999999</v>
      </c>
      <c r="N1580" s="822">
        <v>2</v>
      </c>
      <c r="O1580" s="826">
        <v>1</v>
      </c>
      <c r="P1580" s="825">
        <v>1066.8599999999999</v>
      </c>
      <c r="Q1580" s="827">
        <v>1</v>
      </c>
      <c r="R1580" s="822">
        <v>2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7</v>
      </c>
      <c r="B1581" s="822" t="s">
        <v>2342</v>
      </c>
      <c r="C1581" s="822" t="s">
        <v>2348</v>
      </c>
      <c r="D1581" s="823" t="s">
        <v>3942</v>
      </c>
      <c r="E1581" s="824" t="s">
        <v>2381</v>
      </c>
      <c r="F1581" s="822" t="s">
        <v>2343</v>
      </c>
      <c r="G1581" s="822" t="s">
        <v>2586</v>
      </c>
      <c r="H1581" s="822" t="s">
        <v>656</v>
      </c>
      <c r="I1581" s="822" t="s">
        <v>3388</v>
      </c>
      <c r="J1581" s="822" t="s">
        <v>2268</v>
      </c>
      <c r="K1581" s="822" t="s">
        <v>3389</v>
      </c>
      <c r="L1581" s="825">
        <v>533.42999999999995</v>
      </c>
      <c r="M1581" s="825">
        <v>2133.7199999999998</v>
      </c>
      <c r="N1581" s="822">
        <v>4</v>
      </c>
      <c r="O1581" s="826">
        <v>2</v>
      </c>
      <c r="P1581" s="825">
        <v>1066.8599999999999</v>
      </c>
      <c r="Q1581" s="827">
        <v>0.5</v>
      </c>
      <c r="R1581" s="822">
        <v>2</v>
      </c>
      <c r="S1581" s="827">
        <v>0.5</v>
      </c>
      <c r="T1581" s="826">
        <v>1</v>
      </c>
      <c r="U1581" s="828">
        <v>0.5</v>
      </c>
    </row>
    <row r="1582" spans="1:21" ht="14.45" customHeight="1" x14ac:dyDescent="0.2">
      <c r="A1582" s="821">
        <v>7</v>
      </c>
      <c r="B1582" s="822" t="s">
        <v>2342</v>
      </c>
      <c r="C1582" s="822" t="s">
        <v>2348</v>
      </c>
      <c r="D1582" s="823" t="s">
        <v>3942</v>
      </c>
      <c r="E1582" s="824" t="s">
        <v>2381</v>
      </c>
      <c r="F1582" s="822" t="s">
        <v>2343</v>
      </c>
      <c r="G1582" s="822" t="s">
        <v>2586</v>
      </c>
      <c r="H1582" s="822" t="s">
        <v>656</v>
      </c>
      <c r="I1582" s="822" t="s">
        <v>2267</v>
      </c>
      <c r="J1582" s="822" t="s">
        <v>2268</v>
      </c>
      <c r="K1582" s="822" t="s">
        <v>1459</v>
      </c>
      <c r="L1582" s="825">
        <v>400.17</v>
      </c>
      <c r="M1582" s="825">
        <v>5202.21</v>
      </c>
      <c r="N1582" s="822">
        <v>13</v>
      </c>
      <c r="O1582" s="826">
        <v>8.5</v>
      </c>
      <c r="P1582" s="825">
        <v>2401.02</v>
      </c>
      <c r="Q1582" s="827">
        <v>0.46153846153846151</v>
      </c>
      <c r="R1582" s="822">
        <v>6</v>
      </c>
      <c r="S1582" s="827">
        <v>0.46153846153846156</v>
      </c>
      <c r="T1582" s="826">
        <v>4</v>
      </c>
      <c r="U1582" s="828">
        <v>0.47058823529411764</v>
      </c>
    </row>
    <row r="1583" spans="1:21" ht="14.45" customHeight="1" x14ac:dyDescent="0.2">
      <c r="A1583" s="821">
        <v>7</v>
      </c>
      <c r="B1583" s="822" t="s">
        <v>2342</v>
      </c>
      <c r="C1583" s="822" t="s">
        <v>2348</v>
      </c>
      <c r="D1583" s="823" t="s">
        <v>3942</v>
      </c>
      <c r="E1583" s="824" t="s">
        <v>2381</v>
      </c>
      <c r="F1583" s="822" t="s">
        <v>2343</v>
      </c>
      <c r="G1583" s="822" t="s">
        <v>3183</v>
      </c>
      <c r="H1583" s="822" t="s">
        <v>329</v>
      </c>
      <c r="I1583" s="822" t="s">
        <v>3746</v>
      </c>
      <c r="J1583" s="822" t="s">
        <v>3647</v>
      </c>
      <c r="K1583" s="822" t="s">
        <v>3747</v>
      </c>
      <c r="L1583" s="825">
        <v>0</v>
      </c>
      <c r="M1583" s="825">
        <v>0</v>
      </c>
      <c r="N1583" s="822">
        <v>1</v>
      </c>
      <c r="O1583" s="826">
        <v>0.5</v>
      </c>
      <c r="P1583" s="825"/>
      <c r="Q1583" s="827"/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7</v>
      </c>
      <c r="B1584" s="822" t="s">
        <v>2342</v>
      </c>
      <c r="C1584" s="822" t="s">
        <v>2348</v>
      </c>
      <c r="D1584" s="823" t="s">
        <v>3942</v>
      </c>
      <c r="E1584" s="824" t="s">
        <v>2381</v>
      </c>
      <c r="F1584" s="822" t="s">
        <v>2343</v>
      </c>
      <c r="G1584" s="822" t="s">
        <v>2616</v>
      </c>
      <c r="H1584" s="822" t="s">
        <v>656</v>
      </c>
      <c r="I1584" s="822" t="s">
        <v>2249</v>
      </c>
      <c r="J1584" s="822" t="s">
        <v>1496</v>
      </c>
      <c r="K1584" s="822" t="s">
        <v>2250</v>
      </c>
      <c r="L1584" s="825">
        <v>0</v>
      </c>
      <c r="M1584" s="825">
        <v>0</v>
      </c>
      <c r="N1584" s="822">
        <v>16</v>
      </c>
      <c r="O1584" s="826">
        <v>6.5</v>
      </c>
      <c r="P1584" s="825">
        <v>0</v>
      </c>
      <c r="Q1584" s="827"/>
      <c r="R1584" s="822">
        <v>13</v>
      </c>
      <c r="S1584" s="827">
        <v>0.8125</v>
      </c>
      <c r="T1584" s="826">
        <v>4.5</v>
      </c>
      <c r="U1584" s="828">
        <v>0.69230769230769229</v>
      </c>
    </row>
    <row r="1585" spans="1:21" ht="14.45" customHeight="1" x14ac:dyDescent="0.2">
      <c r="A1585" s="821">
        <v>7</v>
      </c>
      <c r="B1585" s="822" t="s">
        <v>2342</v>
      </c>
      <c r="C1585" s="822" t="s">
        <v>2348</v>
      </c>
      <c r="D1585" s="823" t="s">
        <v>3942</v>
      </c>
      <c r="E1585" s="824" t="s">
        <v>2381</v>
      </c>
      <c r="F1585" s="822" t="s">
        <v>2343</v>
      </c>
      <c r="G1585" s="822" t="s">
        <v>2616</v>
      </c>
      <c r="H1585" s="822" t="s">
        <v>329</v>
      </c>
      <c r="I1585" s="822" t="s">
        <v>3869</v>
      </c>
      <c r="J1585" s="822" t="s">
        <v>3650</v>
      </c>
      <c r="K1585" s="822" t="s">
        <v>2248</v>
      </c>
      <c r="L1585" s="825">
        <v>0</v>
      </c>
      <c r="M1585" s="825">
        <v>0</v>
      </c>
      <c r="N1585" s="822">
        <v>3</v>
      </c>
      <c r="O1585" s="826">
        <v>1</v>
      </c>
      <c r="P1585" s="825"/>
      <c r="Q1585" s="827"/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7</v>
      </c>
      <c r="B1586" s="822" t="s">
        <v>2342</v>
      </c>
      <c r="C1586" s="822" t="s">
        <v>2348</v>
      </c>
      <c r="D1586" s="823" t="s">
        <v>3942</v>
      </c>
      <c r="E1586" s="824" t="s">
        <v>2381</v>
      </c>
      <c r="F1586" s="822" t="s">
        <v>2343</v>
      </c>
      <c r="G1586" s="822" t="s">
        <v>3870</v>
      </c>
      <c r="H1586" s="822" t="s">
        <v>329</v>
      </c>
      <c r="I1586" s="822" t="s">
        <v>3871</v>
      </c>
      <c r="J1586" s="822" t="s">
        <v>3872</v>
      </c>
      <c r="K1586" s="822" t="s">
        <v>3873</v>
      </c>
      <c r="L1586" s="825">
        <v>109.84</v>
      </c>
      <c r="M1586" s="825">
        <v>219.68</v>
      </c>
      <c r="N1586" s="822">
        <v>2</v>
      </c>
      <c r="O1586" s="826">
        <v>0.5</v>
      </c>
      <c r="P1586" s="825">
        <v>219.68</v>
      </c>
      <c r="Q1586" s="827">
        <v>1</v>
      </c>
      <c r="R1586" s="822">
        <v>2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7</v>
      </c>
      <c r="B1587" s="822" t="s">
        <v>2342</v>
      </c>
      <c r="C1587" s="822" t="s">
        <v>2348</v>
      </c>
      <c r="D1587" s="823" t="s">
        <v>3942</v>
      </c>
      <c r="E1587" s="824" t="s">
        <v>2381</v>
      </c>
      <c r="F1587" s="822" t="s">
        <v>2343</v>
      </c>
      <c r="G1587" s="822" t="s">
        <v>2617</v>
      </c>
      <c r="H1587" s="822" t="s">
        <v>656</v>
      </c>
      <c r="I1587" s="822" t="s">
        <v>2896</v>
      </c>
      <c r="J1587" s="822" t="s">
        <v>2619</v>
      </c>
      <c r="K1587" s="822" t="s">
        <v>2897</v>
      </c>
      <c r="L1587" s="825">
        <v>414.07</v>
      </c>
      <c r="M1587" s="825">
        <v>828.14</v>
      </c>
      <c r="N1587" s="822">
        <v>2</v>
      </c>
      <c r="O1587" s="826">
        <v>1</v>
      </c>
      <c r="P1587" s="825">
        <v>828.14</v>
      </c>
      <c r="Q1587" s="827">
        <v>1</v>
      </c>
      <c r="R1587" s="822">
        <v>2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7</v>
      </c>
      <c r="B1588" s="822" t="s">
        <v>2342</v>
      </c>
      <c r="C1588" s="822" t="s">
        <v>2348</v>
      </c>
      <c r="D1588" s="823" t="s">
        <v>3942</v>
      </c>
      <c r="E1588" s="824" t="s">
        <v>2381</v>
      </c>
      <c r="F1588" s="822" t="s">
        <v>2343</v>
      </c>
      <c r="G1588" s="822" t="s">
        <v>2589</v>
      </c>
      <c r="H1588" s="822" t="s">
        <v>329</v>
      </c>
      <c r="I1588" s="822" t="s">
        <v>2593</v>
      </c>
      <c r="J1588" s="822" t="s">
        <v>2591</v>
      </c>
      <c r="K1588" s="822" t="s">
        <v>2594</v>
      </c>
      <c r="L1588" s="825">
        <v>99.94</v>
      </c>
      <c r="M1588" s="825">
        <v>99.94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7</v>
      </c>
      <c r="B1589" s="822" t="s">
        <v>2342</v>
      </c>
      <c r="C1589" s="822" t="s">
        <v>2348</v>
      </c>
      <c r="D1589" s="823" t="s">
        <v>3942</v>
      </c>
      <c r="E1589" s="824" t="s">
        <v>2381</v>
      </c>
      <c r="F1589" s="822" t="s">
        <v>2343</v>
      </c>
      <c r="G1589" s="822" t="s">
        <v>2589</v>
      </c>
      <c r="H1589" s="822" t="s">
        <v>329</v>
      </c>
      <c r="I1589" s="822" t="s">
        <v>3391</v>
      </c>
      <c r="J1589" s="822" t="s">
        <v>2591</v>
      </c>
      <c r="K1589" s="822" t="s">
        <v>3392</v>
      </c>
      <c r="L1589" s="825">
        <v>299.83999999999997</v>
      </c>
      <c r="M1589" s="825">
        <v>15891.520000000004</v>
      </c>
      <c r="N1589" s="822">
        <v>53</v>
      </c>
      <c r="O1589" s="826">
        <v>15</v>
      </c>
      <c r="P1589" s="825">
        <v>8695.3600000000024</v>
      </c>
      <c r="Q1589" s="827">
        <v>0.54716981132075471</v>
      </c>
      <c r="R1589" s="822">
        <v>29</v>
      </c>
      <c r="S1589" s="827">
        <v>0.54716981132075471</v>
      </c>
      <c r="T1589" s="826">
        <v>8.5</v>
      </c>
      <c r="U1589" s="828">
        <v>0.56666666666666665</v>
      </c>
    </row>
    <row r="1590" spans="1:21" ht="14.45" customHeight="1" x14ac:dyDescent="0.2">
      <c r="A1590" s="821">
        <v>7</v>
      </c>
      <c r="B1590" s="822" t="s">
        <v>2342</v>
      </c>
      <c r="C1590" s="822" t="s">
        <v>2348</v>
      </c>
      <c r="D1590" s="823" t="s">
        <v>3942</v>
      </c>
      <c r="E1590" s="824" t="s">
        <v>2381</v>
      </c>
      <c r="F1590" s="822" t="s">
        <v>2343</v>
      </c>
      <c r="G1590" s="822" t="s">
        <v>2589</v>
      </c>
      <c r="H1590" s="822" t="s">
        <v>656</v>
      </c>
      <c r="I1590" s="822" t="s">
        <v>3393</v>
      </c>
      <c r="J1590" s="822" t="s">
        <v>2591</v>
      </c>
      <c r="K1590" s="822" t="s">
        <v>3394</v>
      </c>
      <c r="L1590" s="825">
        <v>150.94</v>
      </c>
      <c r="M1590" s="825">
        <v>905.64</v>
      </c>
      <c r="N1590" s="822">
        <v>6</v>
      </c>
      <c r="O1590" s="826">
        <v>2</v>
      </c>
      <c r="P1590" s="825">
        <v>603.76</v>
      </c>
      <c r="Q1590" s="827">
        <v>0.66666666666666663</v>
      </c>
      <c r="R1590" s="822">
        <v>4</v>
      </c>
      <c r="S1590" s="827">
        <v>0.66666666666666663</v>
      </c>
      <c r="T1590" s="826">
        <v>1.5</v>
      </c>
      <c r="U1590" s="828">
        <v>0.75</v>
      </c>
    </row>
    <row r="1591" spans="1:21" ht="14.45" customHeight="1" x14ac:dyDescent="0.2">
      <c r="A1591" s="821">
        <v>7</v>
      </c>
      <c r="B1591" s="822" t="s">
        <v>2342</v>
      </c>
      <c r="C1591" s="822" t="s">
        <v>2348</v>
      </c>
      <c r="D1591" s="823" t="s">
        <v>3942</v>
      </c>
      <c r="E1591" s="824" t="s">
        <v>2381</v>
      </c>
      <c r="F1591" s="822" t="s">
        <v>2343</v>
      </c>
      <c r="G1591" s="822" t="s">
        <v>2589</v>
      </c>
      <c r="H1591" s="822" t="s">
        <v>329</v>
      </c>
      <c r="I1591" s="822" t="s">
        <v>2824</v>
      </c>
      <c r="J1591" s="822" t="s">
        <v>1485</v>
      </c>
      <c r="K1591" s="822" t="s">
        <v>1487</v>
      </c>
      <c r="L1591" s="825">
        <v>50.32</v>
      </c>
      <c r="M1591" s="825">
        <v>4327.5200000000004</v>
      </c>
      <c r="N1591" s="822">
        <v>86</v>
      </c>
      <c r="O1591" s="826">
        <v>17</v>
      </c>
      <c r="P1591" s="825">
        <v>1610.2400000000002</v>
      </c>
      <c r="Q1591" s="827">
        <v>0.37209302325581395</v>
      </c>
      <c r="R1591" s="822">
        <v>32</v>
      </c>
      <c r="S1591" s="827">
        <v>0.37209302325581395</v>
      </c>
      <c r="T1591" s="826">
        <v>7</v>
      </c>
      <c r="U1591" s="828">
        <v>0.41176470588235292</v>
      </c>
    </row>
    <row r="1592" spans="1:21" ht="14.45" customHeight="1" x14ac:dyDescent="0.2">
      <c r="A1592" s="821">
        <v>7</v>
      </c>
      <c r="B1592" s="822" t="s">
        <v>2342</v>
      </c>
      <c r="C1592" s="822" t="s">
        <v>2348</v>
      </c>
      <c r="D1592" s="823" t="s">
        <v>3942</v>
      </c>
      <c r="E1592" s="824" t="s">
        <v>2381</v>
      </c>
      <c r="F1592" s="822" t="s">
        <v>2343</v>
      </c>
      <c r="G1592" s="822" t="s">
        <v>2589</v>
      </c>
      <c r="H1592" s="822" t="s">
        <v>329</v>
      </c>
      <c r="I1592" s="822" t="s">
        <v>3395</v>
      </c>
      <c r="J1592" s="822" t="s">
        <v>3396</v>
      </c>
      <c r="K1592" s="822" t="s">
        <v>3397</v>
      </c>
      <c r="L1592" s="825">
        <v>99.94</v>
      </c>
      <c r="M1592" s="825">
        <v>3597.8399999999992</v>
      </c>
      <c r="N1592" s="822">
        <v>36</v>
      </c>
      <c r="O1592" s="826">
        <v>6.5</v>
      </c>
      <c r="P1592" s="825">
        <v>2598.4399999999996</v>
      </c>
      <c r="Q1592" s="827">
        <v>0.72222222222222221</v>
      </c>
      <c r="R1592" s="822">
        <v>26</v>
      </c>
      <c r="S1592" s="827">
        <v>0.72222222222222221</v>
      </c>
      <c r="T1592" s="826">
        <v>5</v>
      </c>
      <c r="U1592" s="828">
        <v>0.76923076923076927</v>
      </c>
    </row>
    <row r="1593" spans="1:21" ht="14.45" customHeight="1" x14ac:dyDescent="0.2">
      <c r="A1593" s="821">
        <v>7</v>
      </c>
      <c r="B1593" s="822" t="s">
        <v>2342</v>
      </c>
      <c r="C1593" s="822" t="s">
        <v>2348</v>
      </c>
      <c r="D1593" s="823" t="s">
        <v>3942</v>
      </c>
      <c r="E1593" s="824" t="s">
        <v>2381</v>
      </c>
      <c r="F1593" s="822" t="s">
        <v>2343</v>
      </c>
      <c r="G1593" s="822" t="s">
        <v>2589</v>
      </c>
      <c r="H1593" s="822" t="s">
        <v>329</v>
      </c>
      <c r="I1593" s="822" t="s">
        <v>3874</v>
      </c>
      <c r="J1593" s="822" t="s">
        <v>3399</v>
      </c>
      <c r="K1593" s="822" t="s">
        <v>2592</v>
      </c>
      <c r="L1593" s="825">
        <v>50.32</v>
      </c>
      <c r="M1593" s="825">
        <v>150.96</v>
      </c>
      <c r="N1593" s="822">
        <v>3</v>
      </c>
      <c r="O1593" s="826">
        <v>1</v>
      </c>
      <c r="P1593" s="825">
        <v>150.96</v>
      </c>
      <c r="Q1593" s="827">
        <v>1</v>
      </c>
      <c r="R1593" s="822">
        <v>3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7</v>
      </c>
      <c r="B1594" s="822" t="s">
        <v>2342</v>
      </c>
      <c r="C1594" s="822" t="s">
        <v>2348</v>
      </c>
      <c r="D1594" s="823" t="s">
        <v>3942</v>
      </c>
      <c r="E1594" s="824" t="s">
        <v>2381</v>
      </c>
      <c r="F1594" s="822" t="s">
        <v>2343</v>
      </c>
      <c r="G1594" s="822" t="s">
        <v>3063</v>
      </c>
      <c r="H1594" s="822" t="s">
        <v>329</v>
      </c>
      <c r="I1594" s="822" t="s">
        <v>3401</v>
      </c>
      <c r="J1594" s="822" t="s">
        <v>3402</v>
      </c>
      <c r="K1594" s="822" t="s">
        <v>3403</v>
      </c>
      <c r="L1594" s="825">
        <v>65.36</v>
      </c>
      <c r="M1594" s="825">
        <v>3006.56</v>
      </c>
      <c r="N1594" s="822">
        <v>46</v>
      </c>
      <c r="O1594" s="826">
        <v>10</v>
      </c>
      <c r="P1594" s="825">
        <v>2026.16</v>
      </c>
      <c r="Q1594" s="827">
        <v>0.67391304347826086</v>
      </c>
      <c r="R1594" s="822">
        <v>31</v>
      </c>
      <c r="S1594" s="827">
        <v>0.67391304347826086</v>
      </c>
      <c r="T1594" s="826">
        <v>5</v>
      </c>
      <c r="U1594" s="828">
        <v>0.5</v>
      </c>
    </row>
    <row r="1595" spans="1:21" ht="14.45" customHeight="1" x14ac:dyDescent="0.2">
      <c r="A1595" s="821">
        <v>7</v>
      </c>
      <c r="B1595" s="822" t="s">
        <v>2342</v>
      </c>
      <c r="C1595" s="822" t="s">
        <v>2348</v>
      </c>
      <c r="D1595" s="823" t="s">
        <v>3942</v>
      </c>
      <c r="E1595" s="824" t="s">
        <v>2381</v>
      </c>
      <c r="F1595" s="822" t="s">
        <v>2343</v>
      </c>
      <c r="G1595" s="822" t="s">
        <v>3063</v>
      </c>
      <c r="H1595" s="822" t="s">
        <v>329</v>
      </c>
      <c r="I1595" s="822" t="s">
        <v>3875</v>
      </c>
      <c r="J1595" s="822" t="s">
        <v>3402</v>
      </c>
      <c r="K1595" s="822" t="s">
        <v>3876</v>
      </c>
      <c r="L1595" s="825">
        <v>21.79</v>
      </c>
      <c r="M1595" s="825">
        <v>21.79</v>
      </c>
      <c r="N1595" s="822">
        <v>1</v>
      </c>
      <c r="O1595" s="826">
        <v>0.5</v>
      </c>
      <c r="P1595" s="825">
        <v>21.79</v>
      </c>
      <c r="Q1595" s="827">
        <v>1</v>
      </c>
      <c r="R1595" s="822">
        <v>1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7</v>
      </c>
      <c r="B1596" s="822" t="s">
        <v>2342</v>
      </c>
      <c r="C1596" s="822" t="s">
        <v>2348</v>
      </c>
      <c r="D1596" s="823" t="s">
        <v>3942</v>
      </c>
      <c r="E1596" s="824" t="s">
        <v>2381</v>
      </c>
      <c r="F1596" s="822" t="s">
        <v>2343</v>
      </c>
      <c r="G1596" s="822" t="s">
        <v>2484</v>
      </c>
      <c r="H1596" s="822" t="s">
        <v>329</v>
      </c>
      <c r="I1596" s="822" t="s">
        <v>2825</v>
      </c>
      <c r="J1596" s="822" t="s">
        <v>2486</v>
      </c>
      <c r="K1596" s="822" t="s">
        <v>2826</v>
      </c>
      <c r="L1596" s="825">
        <v>775.17</v>
      </c>
      <c r="M1596" s="825">
        <v>1550.34</v>
      </c>
      <c r="N1596" s="822">
        <v>2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7</v>
      </c>
      <c r="B1597" s="822" t="s">
        <v>2342</v>
      </c>
      <c r="C1597" s="822" t="s">
        <v>2348</v>
      </c>
      <c r="D1597" s="823" t="s">
        <v>3942</v>
      </c>
      <c r="E1597" s="824" t="s">
        <v>2381</v>
      </c>
      <c r="F1597" s="822" t="s">
        <v>2343</v>
      </c>
      <c r="G1597" s="822" t="s">
        <v>2484</v>
      </c>
      <c r="H1597" s="822" t="s">
        <v>329</v>
      </c>
      <c r="I1597" s="822" t="s">
        <v>2827</v>
      </c>
      <c r="J1597" s="822" t="s">
        <v>2486</v>
      </c>
      <c r="K1597" s="822" t="s">
        <v>2828</v>
      </c>
      <c r="L1597" s="825">
        <v>1391.97</v>
      </c>
      <c r="M1597" s="825">
        <v>11135.76</v>
      </c>
      <c r="N1597" s="822">
        <v>8</v>
      </c>
      <c r="O1597" s="826">
        <v>3</v>
      </c>
      <c r="P1597" s="825">
        <v>4175.91</v>
      </c>
      <c r="Q1597" s="827">
        <v>0.375</v>
      </c>
      <c r="R1597" s="822">
        <v>3</v>
      </c>
      <c r="S1597" s="827">
        <v>0.375</v>
      </c>
      <c r="T1597" s="826">
        <v>1</v>
      </c>
      <c r="U1597" s="828">
        <v>0.33333333333333331</v>
      </c>
    </row>
    <row r="1598" spans="1:21" ht="14.45" customHeight="1" x14ac:dyDescent="0.2">
      <c r="A1598" s="821">
        <v>7</v>
      </c>
      <c r="B1598" s="822" t="s">
        <v>2342</v>
      </c>
      <c r="C1598" s="822" t="s">
        <v>2348</v>
      </c>
      <c r="D1598" s="823" t="s">
        <v>3942</v>
      </c>
      <c r="E1598" s="824" t="s">
        <v>2381</v>
      </c>
      <c r="F1598" s="822" t="s">
        <v>2343</v>
      </c>
      <c r="G1598" s="822" t="s">
        <v>2484</v>
      </c>
      <c r="H1598" s="822" t="s">
        <v>329</v>
      </c>
      <c r="I1598" s="822" t="s">
        <v>2485</v>
      </c>
      <c r="J1598" s="822" t="s">
        <v>2486</v>
      </c>
      <c r="K1598" s="822" t="s">
        <v>2487</v>
      </c>
      <c r="L1598" s="825">
        <v>2620.2600000000002</v>
      </c>
      <c r="M1598" s="825">
        <v>5240.5200000000004</v>
      </c>
      <c r="N1598" s="822">
        <v>2</v>
      </c>
      <c r="O1598" s="826">
        <v>1</v>
      </c>
      <c r="P1598" s="825">
        <v>5240.5200000000004</v>
      </c>
      <c r="Q1598" s="827">
        <v>1</v>
      </c>
      <c r="R1598" s="822">
        <v>2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7</v>
      </c>
      <c r="B1599" s="822" t="s">
        <v>2342</v>
      </c>
      <c r="C1599" s="822" t="s">
        <v>2348</v>
      </c>
      <c r="D1599" s="823" t="s">
        <v>3942</v>
      </c>
      <c r="E1599" s="824" t="s">
        <v>2381</v>
      </c>
      <c r="F1599" s="822" t="s">
        <v>2343</v>
      </c>
      <c r="G1599" s="822" t="s">
        <v>3404</v>
      </c>
      <c r="H1599" s="822" t="s">
        <v>329</v>
      </c>
      <c r="I1599" s="822" t="s">
        <v>3405</v>
      </c>
      <c r="J1599" s="822" t="s">
        <v>3406</v>
      </c>
      <c r="K1599" s="822" t="s">
        <v>3407</v>
      </c>
      <c r="L1599" s="825">
        <v>0</v>
      </c>
      <c r="M1599" s="825">
        <v>0</v>
      </c>
      <c r="N1599" s="822">
        <v>1</v>
      </c>
      <c r="O1599" s="826">
        <v>0.5</v>
      </c>
      <c r="P1599" s="825"/>
      <c r="Q1599" s="827"/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7</v>
      </c>
      <c r="B1600" s="822" t="s">
        <v>2342</v>
      </c>
      <c r="C1600" s="822" t="s">
        <v>2348</v>
      </c>
      <c r="D1600" s="823" t="s">
        <v>3942</v>
      </c>
      <c r="E1600" s="824" t="s">
        <v>2381</v>
      </c>
      <c r="F1600" s="822" t="s">
        <v>2343</v>
      </c>
      <c r="G1600" s="822" t="s">
        <v>2927</v>
      </c>
      <c r="H1600" s="822" t="s">
        <v>329</v>
      </c>
      <c r="I1600" s="822" t="s">
        <v>2928</v>
      </c>
      <c r="J1600" s="822" t="s">
        <v>2929</v>
      </c>
      <c r="K1600" s="822" t="s">
        <v>2930</v>
      </c>
      <c r="L1600" s="825">
        <v>266.77</v>
      </c>
      <c r="M1600" s="825">
        <v>266.77</v>
      </c>
      <c r="N1600" s="822">
        <v>1</v>
      </c>
      <c r="O1600" s="826">
        <v>1</v>
      </c>
      <c r="P1600" s="825">
        <v>266.77</v>
      </c>
      <c r="Q1600" s="827">
        <v>1</v>
      </c>
      <c r="R1600" s="822">
        <v>1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7</v>
      </c>
      <c r="B1601" s="822" t="s">
        <v>2342</v>
      </c>
      <c r="C1601" s="822" t="s">
        <v>2348</v>
      </c>
      <c r="D1601" s="823" t="s">
        <v>3942</v>
      </c>
      <c r="E1601" s="824" t="s">
        <v>2381</v>
      </c>
      <c r="F1601" s="822" t="s">
        <v>2343</v>
      </c>
      <c r="G1601" s="822" t="s">
        <v>2681</v>
      </c>
      <c r="H1601" s="822" t="s">
        <v>329</v>
      </c>
      <c r="I1601" s="822" t="s">
        <v>2682</v>
      </c>
      <c r="J1601" s="822" t="s">
        <v>1182</v>
      </c>
      <c r="K1601" s="822" t="s">
        <v>1183</v>
      </c>
      <c r="L1601" s="825">
        <v>121.92</v>
      </c>
      <c r="M1601" s="825">
        <v>1097.28</v>
      </c>
      <c r="N1601" s="822">
        <v>9</v>
      </c>
      <c r="O1601" s="826">
        <v>3.5</v>
      </c>
      <c r="P1601" s="825">
        <v>609.6</v>
      </c>
      <c r="Q1601" s="827">
        <v>0.55555555555555558</v>
      </c>
      <c r="R1601" s="822">
        <v>5</v>
      </c>
      <c r="S1601" s="827">
        <v>0.55555555555555558</v>
      </c>
      <c r="T1601" s="826">
        <v>2</v>
      </c>
      <c r="U1601" s="828">
        <v>0.5714285714285714</v>
      </c>
    </row>
    <row r="1602" spans="1:21" ht="14.45" customHeight="1" x14ac:dyDescent="0.2">
      <c r="A1602" s="821">
        <v>7</v>
      </c>
      <c r="B1602" s="822" t="s">
        <v>2342</v>
      </c>
      <c r="C1602" s="822" t="s">
        <v>2348</v>
      </c>
      <c r="D1602" s="823" t="s">
        <v>3942</v>
      </c>
      <c r="E1602" s="824" t="s">
        <v>2381</v>
      </c>
      <c r="F1602" s="822" t="s">
        <v>2343</v>
      </c>
      <c r="G1602" s="822" t="s">
        <v>2681</v>
      </c>
      <c r="H1602" s="822" t="s">
        <v>329</v>
      </c>
      <c r="I1602" s="822" t="s">
        <v>3408</v>
      </c>
      <c r="J1602" s="822" t="s">
        <v>1182</v>
      </c>
      <c r="K1602" s="822" t="s">
        <v>1183</v>
      </c>
      <c r="L1602" s="825">
        <v>121.92</v>
      </c>
      <c r="M1602" s="825">
        <v>365.76</v>
      </c>
      <c r="N1602" s="822">
        <v>3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7</v>
      </c>
      <c r="B1603" s="822" t="s">
        <v>2342</v>
      </c>
      <c r="C1603" s="822" t="s">
        <v>2348</v>
      </c>
      <c r="D1603" s="823" t="s">
        <v>3942</v>
      </c>
      <c r="E1603" s="824" t="s">
        <v>2381</v>
      </c>
      <c r="F1603" s="822" t="s">
        <v>2343</v>
      </c>
      <c r="G1603" s="822" t="s">
        <v>3663</v>
      </c>
      <c r="H1603" s="822" t="s">
        <v>329</v>
      </c>
      <c r="I1603" s="822" t="s">
        <v>3757</v>
      </c>
      <c r="J1603" s="822" t="s">
        <v>3665</v>
      </c>
      <c r="K1603" s="822" t="s">
        <v>3758</v>
      </c>
      <c r="L1603" s="825">
        <v>0</v>
      </c>
      <c r="M1603" s="825">
        <v>0</v>
      </c>
      <c r="N1603" s="822">
        <v>7</v>
      </c>
      <c r="O1603" s="826">
        <v>1</v>
      </c>
      <c r="P1603" s="825"/>
      <c r="Q1603" s="827"/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7</v>
      </c>
      <c r="B1604" s="822" t="s">
        <v>2342</v>
      </c>
      <c r="C1604" s="822" t="s">
        <v>2348</v>
      </c>
      <c r="D1604" s="823" t="s">
        <v>3942</v>
      </c>
      <c r="E1604" s="824" t="s">
        <v>2381</v>
      </c>
      <c r="F1604" s="822" t="s">
        <v>2343</v>
      </c>
      <c r="G1604" s="822" t="s">
        <v>3663</v>
      </c>
      <c r="H1604" s="822" t="s">
        <v>329</v>
      </c>
      <c r="I1604" s="822" t="s">
        <v>3664</v>
      </c>
      <c r="J1604" s="822" t="s">
        <v>3665</v>
      </c>
      <c r="K1604" s="822" t="s">
        <v>3666</v>
      </c>
      <c r="L1604" s="825">
        <v>0</v>
      </c>
      <c r="M1604" s="825">
        <v>0</v>
      </c>
      <c r="N1604" s="822">
        <v>1</v>
      </c>
      <c r="O1604" s="826">
        <v>0.5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7</v>
      </c>
      <c r="B1605" s="822" t="s">
        <v>2342</v>
      </c>
      <c r="C1605" s="822" t="s">
        <v>2348</v>
      </c>
      <c r="D1605" s="823" t="s">
        <v>3942</v>
      </c>
      <c r="E1605" s="824" t="s">
        <v>2381</v>
      </c>
      <c r="F1605" s="822" t="s">
        <v>2343</v>
      </c>
      <c r="G1605" s="822" t="s">
        <v>3409</v>
      </c>
      <c r="H1605" s="822" t="s">
        <v>329</v>
      </c>
      <c r="I1605" s="822" t="s">
        <v>3410</v>
      </c>
      <c r="J1605" s="822" t="s">
        <v>1210</v>
      </c>
      <c r="K1605" s="822" t="s">
        <v>3411</v>
      </c>
      <c r="L1605" s="825">
        <v>1933.92</v>
      </c>
      <c r="M1605" s="825">
        <v>15471.36</v>
      </c>
      <c r="N1605" s="822">
        <v>8</v>
      </c>
      <c r="O1605" s="826">
        <v>3.5</v>
      </c>
      <c r="P1605" s="825">
        <v>15471.36</v>
      </c>
      <c r="Q1605" s="827">
        <v>1</v>
      </c>
      <c r="R1605" s="822">
        <v>8</v>
      </c>
      <c r="S1605" s="827">
        <v>1</v>
      </c>
      <c r="T1605" s="826">
        <v>3.5</v>
      </c>
      <c r="U1605" s="828">
        <v>1</v>
      </c>
    </row>
    <row r="1606" spans="1:21" ht="14.45" customHeight="1" x14ac:dyDescent="0.2">
      <c r="A1606" s="821">
        <v>7</v>
      </c>
      <c r="B1606" s="822" t="s">
        <v>2342</v>
      </c>
      <c r="C1606" s="822" t="s">
        <v>2348</v>
      </c>
      <c r="D1606" s="823" t="s">
        <v>3942</v>
      </c>
      <c r="E1606" s="824" t="s">
        <v>2381</v>
      </c>
      <c r="F1606" s="822" t="s">
        <v>2343</v>
      </c>
      <c r="G1606" s="822" t="s">
        <v>3409</v>
      </c>
      <c r="H1606" s="822" t="s">
        <v>329</v>
      </c>
      <c r="I1606" s="822" t="s">
        <v>3667</v>
      </c>
      <c r="J1606" s="822" t="s">
        <v>1210</v>
      </c>
      <c r="K1606" s="822" t="s">
        <v>3668</v>
      </c>
      <c r="L1606" s="825">
        <v>5801.76</v>
      </c>
      <c r="M1606" s="825">
        <v>5801.76</v>
      </c>
      <c r="N1606" s="822">
        <v>1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7</v>
      </c>
      <c r="B1607" s="822" t="s">
        <v>2342</v>
      </c>
      <c r="C1607" s="822" t="s">
        <v>2348</v>
      </c>
      <c r="D1607" s="823" t="s">
        <v>3942</v>
      </c>
      <c r="E1607" s="824" t="s">
        <v>2381</v>
      </c>
      <c r="F1607" s="822" t="s">
        <v>2343</v>
      </c>
      <c r="G1607" s="822" t="s">
        <v>3760</v>
      </c>
      <c r="H1607" s="822" t="s">
        <v>329</v>
      </c>
      <c r="I1607" s="822" t="s">
        <v>3761</v>
      </c>
      <c r="J1607" s="822" t="s">
        <v>3762</v>
      </c>
      <c r="K1607" s="822" t="s">
        <v>3763</v>
      </c>
      <c r="L1607" s="825">
        <v>66.61</v>
      </c>
      <c r="M1607" s="825">
        <v>66.61</v>
      </c>
      <c r="N1607" s="822">
        <v>1</v>
      </c>
      <c r="O1607" s="826">
        <v>0.5</v>
      </c>
      <c r="P1607" s="825">
        <v>66.61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7</v>
      </c>
      <c r="B1608" s="822" t="s">
        <v>2342</v>
      </c>
      <c r="C1608" s="822" t="s">
        <v>2348</v>
      </c>
      <c r="D1608" s="823" t="s">
        <v>3942</v>
      </c>
      <c r="E1608" s="824" t="s">
        <v>2432</v>
      </c>
      <c r="F1608" s="822" t="s">
        <v>2343</v>
      </c>
      <c r="G1608" s="822" t="s">
        <v>2967</v>
      </c>
      <c r="H1608" s="822" t="s">
        <v>329</v>
      </c>
      <c r="I1608" s="822" t="s">
        <v>2968</v>
      </c>
      <c r="J1608" s="822" t="s">
        <v>2969</v>
      </c>
      <c r="K1608" s="822" t="s">
        <v>2970</v>
      </c>
      <c r="L1608" s="825">
        <v>4472.93</v>
      </c>
      <c r="M1608" s="825">
        <v>4472.93</v>
      </c>
      <c r="N1608" s="822">
        <v>1</v>
      </c>
      <c r="O1608" s="826"/>
      <c r="P1608" s="825">
        <v>4472.93</v>
      </c>
      <c r="Q1608" s="827">
        <v>1</v>
      </c>
      <c r="R1608" s="822">
        <v>1</v>
      </c>
      <c r="S1608" s="827">
        <v>1</v>
      </c>
      <c r="T1608" s="826"/>
      <c r="U1608" s="828"/>
    </row>
    <row r="1609" spans="1:21" ht="14.45" customHeight="1" x14ac:dyDescent="0.2">
      <c r="A1609" s="821">
        <v>7</v>
      </c>
      <c r="B1609" s="822" t="s">
        <v>2342</v>
      </c>
      <c r="C1609" s="822" t="s">
        <v>2348</v>
      </c>
      <c r="D1609" s="823" t="s">
        <v>3942</v>
      </c>
      <c r="E1609" s="824" t="s">
        <v>2420</v>
      </c>
      <c r="F1609" s="822" t="s">
        <v>2343</v>
      </c>
      <c r="G1609" s="822" t="s">
        <v>3877</v>
      </c>
      <c r="H1609" s="822" t="s">
        <v>329</v>
      </c>
      <c r="I1609" s="822" t="s">
        <v>3878</v>
      </c>
      <c r="J1609" s="822" t="s">
        <v>3879</v>
      </c>
      <c r="K1609" s="822" t="s">
        <v>3880</v>
      </c>
      <c r="L1609" s="825">
        <v>130.85</v>
      </c>
      <c r="M1609" s="825">
        <v>392.54999999999995</v>
      </c>
      <c r="N1609" s="822">
        <v>3</v>
      </c>
      <c r="O1609" s="826"/>
      <c r="P1609" s="825"/>
      <c r="Q1609" s="827">
        <v>0</v>
      </c>
      <c r="R1609" s="822"/>
      <c r="S1609" s="827">
        <v>0</v>
      </c>
      <c r="T1609" s="826"/>
      <c r="U1609" s="828"/>
    </row>
    <row r="1610" spans="1:21" ht="14.45" customHeight="1" x14ac:dyDescent="0.2">
      <c r="A1610" s="821">
        <v>7</v>
      </c>
      <c r="B1610" s="822" t="s">
        <v>2342</v>
      </c>
      <c r="C1610" s="822" t="s">
        <v>2348</v>
      </c>
      <c r="D1610" s="823" t="s">
        <v>3942</v>
      </c>
      <c r="E1610" s="824" t="s">
        <v>2424</v>
      </c>
      <c r="F1610" s="822" t="s">
        <v>2343</v>
      </c>
      <c r="G1610" s="822" t="s">
        <v>2475</v>
      </c>
      <c r="H1610" s="822" t="s">
        <v>656</v>
      </c>
      <c r="I1610" s="822" t="s">
        <v>1924</v>
      </c>
      <c r="J1610" s="822" t="s">
        <v>866</v>
      </c>
      <c r="K1610" s="822" t="s">
        <v>1925</v>
      </c>
      <c r="L1610" s="825">
        <v>48.89</v>
      </c>
      <c r="M1610" s="825">
        <v>97.78</v>
      </c>
      <c r="N1610" s="822">
        <v>2</v>
      </c>
      <c r="O1610" s="826">
        <v>2</v>
      </c>
      <c r="P1610" s="825">
        <v>97.78</v>
      </c>
      <c r="Q1610" s="827">
        <v>1</v>
      </c>
      <c r="R1610" s="822">
        <v>2</v>
      </c>
      <c r="S1610" s="827">
        <v>1</v>
      </c>
      <c r="T1610" s="826">
        <v>2</v>
      </c>
      <c r="U1610" s="828">
        <v>1</v>
      </c>
    </row>
    <row r="1611" spans="1:21" ht="14.45" customHeight="1" x14ac:dyDescent="0.2">
      <c r="A1611" s="821">
        <v>7</v>
      </c>
      <c r="B1611" s="822" t="s">
        <v>2342</v>
      </c>
      <c r="C1611" s="822" t="s">
        <v>2348</v>
      </c>
      <c r="D1611" s="823" t="s">
        <v>3942</v>
      </c>
      <c r="E1611" s="824" t="s">
        <v>2407</v>
      </c>
      <c r="F1611" s="822" t="s">
        <v>2343</v>
      </c>
      <c r="G1611" s="822" t="s">
        <v>2931</v>
      </c>
      <c r="H1611" s="822" t="s">
        <v>329</v>
      </c>
      <c r="I1611" s="822" t="s">
        <v>2932</v>
      </c>
      <c r="J1611" s="822" t="s">
        <v>2933</v>
      </c>
      <c r="K1611" s="822" t="s">
        <v>2934</v>
      </c>
      <c r="L1611" s="825">
        <v>23.49</v>
      </c>
      <c r="M1611" s="825">
        <v>117.44999999999999</v>
      </c>
      <c r="N1611" s="822">
        <v>5</v>
      </c>
      <c r="O1611" s="826">
        <v>0.5</v>
      </c>
      <c r="P1611" s="825">
        <v>117.44999999999999</v>
      </c>
      <c r="Q1611" s="827">
        <v>1</v>
      </c>
      <c r="R1611" s="822">
        <v>5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7</v>
      </c>
      <c r="B1612" s="822" t="s">
        <v>2342</v>
      </c>
      <c r="C1612" s="822" t="s">
        <v>2348</v>
      </c>
      <c r="D1612" s="823" t="s">
        <v>3942</v>
      </c>
      <c r="E1612" s="824" t="s">
        <v>2407</v>
      </c>
      <c r="F1612" s="822" t="s">
        <v>2343</v>
      </c>
      <c r="G1612" s="822" t="s">
        <v>2931</v>
      </c>
      <c r="H1612" s="822" t="s">
        <v>329</v>
      </c>
      <c r="I1612" s="822" t="s">
        <v>2935</v>
      </c>
      <c r="J1612" s="822" t="s">
        <v>2933</v>
      </c>
      <c r="K1612" s="822" t="s">
        <v>1324</v>
      </c>
      <c r="L1612" s="825">
        <v>70.48</v>
      </c>
      <c r="M1612" s="825">
        <v>7470.880000000001</v>
      </c>
      <c r="N1612" s="822">
        <v>106</v>
      </c>
      <c r="O1612" s="826">
        <v>29.5</v>
      </c>
      <c r="P1612" s="825">
        <v>4228.8</v>
      </c>
      <c r="Q1612" s="827">
        <v>0.56603773584905659</v>
      </c>
      <c r="R1612" s="822">
        <v>60</v>
      </c>
      <c r="S1612" s="827">
        <v>0.56603773584905659</v>
      </c>
      <c r="T1612" s="826">
        <v>15</v>
      </c>
      <c r="U1612" s="828">
        <v>0.50847457627118642</v>
      </c>
    </row>
    <row r="1613" spans="1:21" ht="14.45" customHeight="1" x14ac:dyDescent="0.2">
      <c r="A1613" s="821">
        <v>7</v>
      </c>
      <c r="B1613" s="822" t="s">
        <v>2342</v>
      </c>
      <c r="C1613" s="822" t="s">
        <v>2348</v>
      </c>
      <c r="D1613" s="823" t="s">
        <v>3942</v>
      </c>
      <c r="E1613" s="824" t="s">
        <v>2407</v>
      </c>
      <c r="F1613" s="822" t="s">
        <v>2343</v>
      </c>
      <c r="G1613" s="822" t="s">
        <v>2931</v>
      </c>
      <c r="H1613" s="822" t="s">
        <v>329</v>
      </c>
      <c r="I1613" s="822" t="s">
        <v>3259</v>
      </c>
      <c r="J1613" s="822" t="s">
        <v>2933</v>
      </c>
      <c r="K1613" s="822" t="s">
        <v>1324</v>
      </c>
      <c r="L1613" s="825">
        <v>70.48</v>
      </c>
      <c r="M1613" s="825">
        <v>352.4</v>
      </c>
      <c r="N1613" s="822">
        <v>5</v>
      </c>
      <c r="O1613" s="826">
        <v>1.5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7</v>
      </c>
      <c r="B1614" s="822" t="s">
        <v>2342</v>
      </c>
      <c r="C1614" s="822" t="s">
        <v>2348</v>
      </c>
      <c r="D1614" s="823" t="s">
        <v>3942</v>
      </c>
      <c r="E1614" s="824" t="s">
        <v>2407</v>
      </c>
      <c r="F1614" s="822" t="s">
        <v>2343</v>
      </c>
      <c r="G1614" s="822" t="s">
        <v>3260</v>
      </c>
      <c r="H1614" s="822" t="s">
        <v>329</v>
      </c>
      <c r="I1614" s="822" t="s">
        <v>3261</v>
      </c>
      <c r="J1614" s="822" t="s">
        <v>3262</v>
      </c>
      <c r="K1614" s="822" t="s">
        <v>3263</v>
      </c>
      <c r="L1614" s="825">
        <v>55.77</v>
      </c>
      <c r="M1614" s="825">
        <v>836.55000000000007</v>
      </c>
      <c r="N1614" s="822">
        <v>15</v>
      </c>
      <c r="O1614" s="826">
        <v>4.5</v>
      </c>
      <c r="P1614" s="825">
        <v>446.16</v>
      </c>
      <c r="Q1614" s="827">
        <v>0.53333333333333333</v>
      </c>
      <c r="R1614" s="822">
        <v>8</v>
      </c>
      <c r="S1614" s="827">
        <v>0.53333333333333333</v>
      </c>
      <c r="T1614" s="826">
        <v>2</v>
      </c>
      <c r="U1614" s="828">
        <v>0.44444444444444442</v>
      </c>
    </row>
    <row r="1615" spans="1:21" ht="14.45" customHeight="1" x14ac:dyDescent="0.2">
      <c r="A1615" s="821">
        <v>7</v>
      </c>
      <c r="B1615" s="822" t="s">
        <v>2342</v>
      </c>
      <c r="C1615" s="822" t="s">
        <v>2348</v>
      </c>
      <c r="D1615" s="823" t="s">
        <v>3942</v>
      </c>
      <c r="E1615" s="824" t="s">
        <v>2407</v>
      </c>
      <c r="F1615" s="822" t="s">
        <v>2343</v>
      </c>
      <c r="G1615" s="822" t="s">
        <v>3260</v>
      </c>
      <c r="H1615" s="822" t="s">
        <v>329</v>
      </c>
      <c r="I1615" s="822" t="s">
        <v>3264</v>
      </c>
      <c r="J1615" s="822" t="s">
        <v>3265</v>
      </c>
      <c r="K1615" s="822" t="s">
        <v>3263</v>
      </c>
      <c r="L1615" s="825">
        <v>55.77</v>
      </c>
      <c r="M1615" s="825">
        <v>669.24</v>
      </c>
      <c r="N1615" s="822">
        <v>12</v>
      </c>
      <c r="O1615" s="826">
        <v>2.5</v>
      </c>
      <c r="P1615" s="825">
        <v>334.62</v>
      </c>
      <c r="Q1615" s="827">
        <v>0.5</v>
      </c>
      <c r="R1615" s="822">
        <v>6</v>
      </c>
      <c r="S1615" s="827">
        <v>0.5</v>
      </c>
      <c r="T1615" s="826">
        <v>1.5</v>
      </c>
      <c r="U1615" s="828">
        <v>0.6</v>
      </c>
    </row>
    <row r="1616" spans="1:21" ht="14.45" customHeight="1" x14ac:dyDescent="0.2">
      <c r="A1616" s="821">
        <v>7</v>
      </c>
      <c r="B1616" s="822" t="s">
        <v>2342</v>
      </c>
      <c r="C1616" s="822" t="s">
        <v>2348</v>
      </c>
      <c r="D1616" s="823" t="s">
        <v>3942</v>
      </c>
      <c r="E1616" s="824" t="s">
        <v>2407</v>
      </c>
      <c r="F1616" s="822" t="s">
        <v>2343</v>
      </c>
      <c r="G1616" s="822" t="s">
        <v>2807</v>
      </c>
      <c r="H1616" s="822" t="s">
        <v>329</v>
      </c>
      <c r="I1616" s="822" t="s">
        <v>2808</v>
      </c>
      <c r="J1616" s="822" t="s">
        <v>2809</v>
      </c>
      <c r="K1616" s="822" t="s">
        <v>2810</v>
      </c>
      <c r="L1616" s="825">
        <v>55.95</v>
      </c>
      <c r="M1616" s="825">
        <v>559.5</v>
      </c>
      <c r="N1616" s="822">
        <v>10</v>
      </c>
      <c r="O1616" s="826">
        <v>1.5</v>
      </c>
      <c r="P1616" s="825">
        <v>223.8</v>
      </c>
      <c r="Q1616" s="827">
        <v>0.4</v>
      </c>
      <c r="R1616" s="822">
        <v>4</v>
      </c>
      <c r="S1616" s="827">
        <v>0.4</v>
      </c>
      <c r="T1616" s="826">
        <v>0.5</v>
      </c>
      <c r="U1616" s="828">
        <v>0.33333333333333331</v>
      </c>
    </row>
    <row r="1617" spans="1:21" ht="14.45" customHeight="1" x14ac:dyDescent="0.2">
      <c r="A1617" s="821">
        <v>7</v>
      </c>
      <c r="B1617" s="822" t="s">
        <v>2342</v>
      </c>
      <c r="C1617" s="822" t="s">
        <v>2348</v>
      </c>
      <c r="D1617" s="823" t="s">
        <v>3942</v>
      </c>
      <c r="E1617" s="824" t="s">
        <v>2407</v>
      </c>
      <c r="F1617" s="822" t="s">
        <v>2343</v>
      </c>
      <c r="G1617" s="822" t="s">
        <v>3881</v>
      </c>
      <c r="H1617" s="822" t="s">
        <v>656</v>
      </c>
      <c r="I1617" s="822" t="s">
        <v>3882</v>
      </c>
      <c r="J1617" s="822" t="s">
        <v>3883</v>
      </c>
      <c r="K1617" s="822" t="s">
        <v>3884</v>
      </c>
      <c r="L1617" s="825">
        <v>129.75</v>
      </c>
      <c r="M1617" s="825">
        <v>259.5</v>
      </c>
      <c r="N1617" s="822">
        <v>2</v>
      </c>
      <c r="O1617" s="826">
        <v>0.5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7</v>
      </c>
      <c r="B1618" s="822" t="s">
        <v>2342</v>
      </c>
      <c r="C1618" s="822" t="s">
        <v>2348</v>
      </c>
      <c r="D1618" s="823" t="s">
        <v>3942</v>
      </c>
      <c r="E1618" s="824" t="s">
        <v>2407</v>
      </c>
      <c r="F1618" s="822" t="s">
        <v>2343</v>
      </c>
      <c r="G1618" s="822" t="s">
        <v>3268</v>
      </c>
      <c r="H1618" s="822" t="s">
        <v>329</v>
      </c>
      <c r="I1618" s="822" t="s">
        <v>3269</v>
      </c>
      <c r="J1618" s="822" t="s">
        <v>3270</v>
      </c>
      <c r="K1618" s="822" t="s">
        <v>3271</v>
      </c>
      <c r="L1618" s="825">
        <v>0</v>
      </c>
      <c r="M1618" s="825">
        <v>0</v>
      </c>
      <c r="N1618" s="822">
        <v>1</v>
      </c>
      <c r="O1618" s="826">
        <v>1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7</v>
      </c>
      <c r="B1619" s="822" t="s">
        <v>2342</v>
      </c>
      <c r="C1619" s="822" t="s">
        <v>2348</v>
      </c>
      <c r="D1619" s="823" t="s">
        <v>3942</v>
      </c>
      <c r="E1619" s="824" t="s">
        <v>2407</v>
      </c>
      <c r="F1619" s="822" t="s">
        <v>2343</v>
      </c>
      <c r="G1619" s="822" t="s">
        <v>2438</v>
      </c>
      <c r="H1619" s="822" t="s">
        <v>656</v>
      </c>
      <c r="I1619" s="822" t="s">
        <v>2439</v>
      </c>
      <c r="J1619" s="822" t="s">
        <v>2440</v>
      </c>
      <c r="K1619" s="822" t="s">
        <v>2441</v>
      </c>
      <c r="L1619" s="825">
        <v>505.86</v>
      </c>
      <c r="M1619" s="825">
        <v>13658.22</v>
      </c>
      <c r="N1619" s="822">
        <v>27</v>
      </c>
      <c r="O1619" s="826">
        <v>5</v>
      </c>
      <c r="P1619" s="825">
        <v>13658.22</v>
      </c>
      <c r="Q1619" s="827">
        <v>1</v>
      </c>
      <c r="R1619" s="822">
        <v>27</v>
      </c>
      <c r="S1619" s="827">
        <v>1</v>
      </c>
      <c r="T1619" s="826">
        <v>5</v>
      </c>
      <c r="U1619" s="828">
        <v>1</v>
      </c>
    </row>
    <row r="1620" spans="1:21" ht="14.45" customHeight="1" x14ac:dyDescent="0.2">
      <c r="A1620" s="821">
        <v>7</v>
      </c>
      <c r="B1620" s="822" t="s">
        <v>2342</v>
      </c>
      <c r="C1620" s="822" t="s">
        <v>2348</v>
      </c>
      <c r="D1620" s="823" t="s">
        <v>3942</v>
      </c>
      <c r="E1620" s="824" t="s">
        <v>2407</v>
      </c>
      <c r="F1620" s="822" t="s">
        <v>2343</v>
      </c>
      <c r="G1620" s="822" t="s">
        <v>2438</v>
      </c>
      <c r="H1620" s="822" t="s">
        <v>656</v>
      </c>
      <c r="I1620" s="822" t="s">
        <v>2811</v>
      </c>
      <c r="J1620" s="822" t="s">
        <v>2440</v>
      </c>
      <c r="K1620" s="822" t="s">
        <v>2812</v>
      </c>
      <c r="L1620" s="825">
        <v>758.79</v>
      </c>
      <c r="M1620" s="825">
        <v>4552.74</v>
      </c>
      <c r="N1620" s="822">
        <v>6</v>
      </c>
      <c r="O1620" s="826">
        <v>1</v>
      </c>
      <c r="P1620" s="825">
        <v>4552.74</v>
      </c>
      <c r="Q1620" s="827">
        <v>1</v>
      </c>
      <c r="R1620" s="822">
        <v>6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7</v>
      </c>
      <c r="B1621" s="822" t="s">
        <v>2342</v>
      </c>
      <c r="C1621" s="822" t="s">
        <v>2348</v>
      </c>
      <c r="D1621" s="823" t="s">
        <v>3942</v>
      </c>
      <c r="E1621" s="824" t="s">
        <v>2407</v>
      </c>
      <c r="F1621" s="822" t="s">
        <v>2343</v>
      </c>
      <c r="G1621" s="822" t="s">
        <v>2438</v>
      </c>
      <c r="H1621" s="822" t="s">
        <v>656</v>
      </c>
      <c r="I1621" s="822" t="s">
        <v>2683</v>
      </c>
      <c r="J1621" s="822" t="s">
        <v>2440</v>
      </c>
      <c r="K1621" s="822" t="s">
        <v>2684</v>
      </c>
      <c r="L1621" s="825">
        <v>1011.73</v>
      </c>
      <c r="M1621" s="825">
        <v>12140.76</v>
      </c>
      <c r="N1621" s="822">
        <v>12</v>
      </c>
      <c r="O1621" s="826">
        <v>2</v>
      </c>
      <c r="P1621" s="825">
        <v>6070.38</v>
      </c>
      <c r="Q1621" s="827">
        <v>0.5</v>
      </c>
      <c r="R1621" s="822">
        <v>6</v>
      </c>
      <c r="S1621" s="827">
        <v>0.5</v>
      </c>
      <c r="T1621" s="826">
        <v>1</v>
      </c>
      <c r="U1621" s="828">
        <v>0.5</v>
      </c>
    </row>
    <row r="1622" spans="1:21" ht="14.45" customHeight="1" x14ac:dyDescent="0.2">
      <c r="A1622" s="821">
        <v>7</v>
      </c>
      <c r="B1622" s="822" t="s">
        <v>2342</v>
      </c>
      <c r="C1622" s="822" t="s">
        <v>2348</v>
      </c>
      <c r="D1622" s="823" t="s">
        <v>3942</v>
      </c>
      <c r="E1622" s="824" t="s">
        <v>2407</v>
      </c>
      <c r="F1622" s="822" t="s">
        <v>2343</v>
      </c>
      <c r="G1622" s="822" t="s">
        <v>2438</v>
      </c>
      <c r="H1622" s="822" t="s">
        <v>329</v>
      </c>
      <c r="I1622" s="822" t="s">
        <v>3802</v>
      </c>
      <c r="J1622" s="822" t="s">
        <v>3548</v>
      </c>
      <c r="K1622" s="822" t="s">
        <v>2441</v>
      </c>
      <c r="L1622" s="825">
        <v>433.6</v>
      </c>
      <c r="M1622" s="825">
        <v>2601.6000000000004</v>
      </c>
      <c r="N1622" s="822">
        <v>6</v>
      </c>
      <c r="O1622" s="826">
        <v>1</v>
      </c>
      <c r="P1622" s="825">
        <v>2601.6000000000004</v>
      </c>
      <c r="Q1622" s="827">
        <v>1</v>
      </c>
      <c r="R1622" s="822">
        <v>6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7</v>
      </c>
      <c r="B1623" s="822" t="s">
        <v>2342</v>
      </c>
      <c r="C1623" s="822" t="s">
        <v>2348</v>
      </c>
      <c r="D1623" s="823" t="s">
        <v>3942</v>
      </c>
      <c r="E1623" s="824" t="s">
        <v>2407</v>
      </c>
      <c r="F1623" s="822" t="s">
        <v>2343</v>
      </c>
      <c r="G1623" s="822" t="s">
        <v>2438</v>
      </c>
      <c r="H1623" s="822" t="s">
        <v>329</v>
      </c>
      <c r="I1623" s="822" t="s">
        <v>3071</v>
      </c>
      <c r="J1623" s="822" t="s">
        <v>3072</v>
      </c>
      <c r="K1623" s="822" t="s">
        <v>2441</v>
      </c>
      <c r="L1623" s="825">
        <v>505.86</v>
      </c>
      <c r="M1623" s="825">
        <v>6070.32</v>
      </c>
      <c r="N1623" s="822">
        <v>12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7</v>
      </c>
      <c r="B1624" s="822" t="s">
        <v>2342</v>
      </c>
      <c r="C1624" s="822" t="s">
        <v>2348</v>
      </c>
      <c r="D1624" s="823" t="s">
        <v>3942</v>
      </c>
      <c r="E1624" s="824" t="s">
        <v>2407</v>
      </c>
      <c r="F1624" s="822" t="s">
        <v>2343</v>
      </c>
      <c r="G1624" s="822" t="s">
        <v>2595</v>
      </c>
      <c r="H1624" s="822" t="s">
        <v>656</v>
      </c>
      <c r="I1624" s="822" t="s">
        <v>2596</v>
      </c>
      <c r="J1624" s="822" t="s">
        <v>857</v>
      </c>
      <c r="K1624" s="822" t="s">
        <v>861</v>
      </c>
      <c r="L1624" s="825">
        <v>132</v>
      </c>
      <c r="M1624" s="825">
        <v>3960</v>
      </c>
      <c r="N1624" s="822">
        <v>30</v>
      </c>
      <c r="O1624" s="826">
        <v>5.5</v>
      </c>
      <c r="P1624" s="825">
        <v>3564</v>
      </c>
      <c r="Q1624" s="827">
        <v>0.9</v>
      </c>
      <c r="R1624" s="822">
        <v>27</v>
      </c>
      <c r="S1624" s="827">
        <v>0.9</v>
      </c>
      <c r="T1624" s="826">
        <v>5</v>
      </c>
      <c r="U1624" s="828">
        <v>0.90909090909090906</v>
      </c>
    </row>
    <row r="1625" spans="1:21" ht="14.45" customHeight="1" x14ac:dyDescent="0.2">
      <c r="A1625" s="821">
        <v>7</v>
      </c>
      <c r="B1625" s="822" t="s">
        <v>2342</v>
      </c>
      <c r="C1625" s="822" t="s">
        <v>2348</v>
      </c>
      <c r="D1625" s="823" t="s">
        <v>3942</v>
      </c>
      <c r="E1625" s="824" t="s">
        <v>2407</v>
      </c>
      <c r="F1625" s="822" t="s">
        <v>2343</v>
      </c>
      <c r="G1625" s="822" t="s">
        <v>2595</v>
      </c>
      <c r="H1625" s="822" t="s">
        <v>656</v>
      </c>
      <c r="I1625" s="822" t="s">
        <v>3826</v>
      </c>
      <c r="J1625" s="822" t="s">
        <v>860</v>
      </c>
      <c r="K1625" s="822" t="s">
        <v>861</v>
      </c>
      <c r="L1625" s="825">
        <v>132</v>
      </c>
      <c r="M1625" s="825">
        <v>396</v>
      </c>
      <c r="N1625" s="822">
        <v>3</v>
      </c>
      <c r="O1625" s="826">
        <v>0.5</v>
      </c>
      <c r="P1625" s="825">
        <v>396</v>
      </c>
      <c r="Q1625" s="827">
        <v>1</v>
      </c>
      <c r="R1625" s="822">
        <v>3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7</v>
      </c>
      <c r="B1626" s="822" t="s">
        <v>2342</v>
      </c>
      <c r="C1626" s="822" t="s">
        <v>2348</v>
      </c>
      <c r="D1626" s="823" t="s">
        <v>3942</v>
      </c>
      <c r="E1626" s="824" t="s">
        <v>2407</v>
      </c>
      <c r="F1626" s="822" t="s">
        <v>2343</v>
      </c>
      <c r="G1626" s="822" t="s">
        <v>2595</v>
      </c>
      <c r="H1626" s="822" t="s">
        <v>329</v>
      </c>
      <c r="I1626" s="822" t="s">
        <v>3273</v>
      </c>
      <c r="J1626" s="822" t="s">
        <v>857</v>
      </c>
      <c r="K1626" s="822" t="s">
        <v>803</v>
      </c>
      <c r="L1626" s="825">
        <v>65.989999999999995</v>
      </c>
      <c r="M1626" s="825">
        <v>1583.76</v>
      </c>
      <c r="N1626" s="822">
        <v>24</v>
      </c>
      <c r="O1626" s="826">
        <v>4.5</v>
      </c>
      <c r="P1626" s="825">
        <v>1385.79</v>
      </c>
      <c r="Q1626" s="827">
        <v>0.875</v>
      </c>
      <c r="R1626" s="822">
        <v>21</v>
      </c>
      <c r="S1626" s="827">
        <v>0.875</v>
      </c>
      <c r="T1626" s="826">
        <v>3.5</v>
      </c>
      <c r="U1626" s="828">
        <v>0.77777777777777779</v>
      </c>
    </row>
    <row r="1627" spans="1:21" ht="14.45" customHeight="1" x14ac:dyDescent="0.2">
      <c r="A1627" s="821">
        <v>7</v>
      </c>
      <c r="B1627" s="822" t="s">
        <v>2342</v>
      </c>
      <c r="C1627" s="822" t="s">
        <v>2348</v>
      </c>
      <c r="D1627" s="823" t="s">
        <v>3942</v>
      </c>
      <c r="E1627" s="824" t="s">
        <v>2407</v>
      </c>
      <c r="F1627" s="822" t="s">
        <v>2343</v>
      </c>
      <c r="G1627" s="822" t="s">
        <v>2446</v>
      </c>
      <c r="H1627" s="822" t="s">
        <v>329</v>
      </c>
      <c r="I1627" s="822" t="s">
        <v>3274</v>
      </c>
      <c r="J1627" s="822" t="s">
        <v>2448</v>
      </c>
      <c r="K1627" s="822" t="s">
        <v>3275</v>
      </c>
      <c r="L1627" s="825">
        <v>150.26</v>
      </c>
      <c r="M1627" s="825">
        <v>2854.9399999999996</v>
      </c>
      <c r="N1627" s="822">
        <v>19</v>
      </c>
      <c r="O1627" s="826">
        <v>7.5</v>
      </c>
      <c r="P1627" s="825">
        <v>1803.12</v>
      </c>
      <c r="Q1627" s="827">
        <v>0.63157894736842113</v>
      </c>
      <c r="R1627" s="822">
        <v>12</v>
      </c>
      <c r="S1627" s="827">
        <v>0.63157894736842102</v>
      </c>
      <c r="T1627" s="826">
        <v>5</v>
      </c>
      <c r="U1627" s="828">
        <v>0.66666666666666663</v>
      </c>
    </row>
    <row r="1628" spans="1:21" ht="14.45" customHeight="1" x14ac:dyDescent="0.2">
      <c r="A1628" s="821">
        <v>7</v>
      </c>
      <c r="B1628" s="822" t="s">
        <v>2342</v>
      </c>
      <c r="C1628" s="822" t="s">
        <v>2348</v>
      </c>
      <c r="D1628" s="823" t="s">
        <v>3942</v>
      </c>
      <c r="E1628" s="824" t="s">
        <v>2407</v>
      </c>
      <c r="F1628" s="822" t="s">
        <v>2343</v>
      </c>
      <c r="G1628" s="822" t="s">
        <v>2446</v>
      </c>
      <c r="H1628" s="822" t="s">
        <v>329</v>
      </c>
      <c r="I1628" s="822" t="s">
        <v>2447</v>
      </c>
      <c r="J1628" s="822" t="s">
        <v>2448</v>
      </c>
      <c r="K1628" s="822" t="s">
        <v>2449</v>
      </c>
      <c r="L1628" s="825">
        <v>225.39</v>
      </c>
      <c r="M1628" s="825">
        <v>1803.12</v>
      </c>
      <c r="N1628" s="822">
        <v>8</v>
      </c>
      <c r="O1628" s="826">
        <v>2.5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7</v>
      </c>
      <c r="B1629" s="822" t="s">
        <v>2342</v>
      </c>
      <c r="C1629" s="822" t="s">
        <v>2348</v>
      </c>
      <c r="D1629" s="823" t="s">
        <v>3942</v>
      </c>
      <c r="E1629" s="824" t="s">
        <v>2407</v>
      </c>
      <c r="F1629" s="822" t="s">
        <v>2343</v>
      </c>
      <c r="G1629" s="822" t="s">
        <v>2446</v>
      </c>
      <c r="H1629" s="822" t="s">
        <v>329</v>
      </c>
      <c r="I1629" s="822" t="s">
        <v>2759</v>
      </c>
      <c r="J1629" s="822" t="s">
        <v>2448</v>
      </c>
      <c r="K1629" s="822" t="s">
        <v>2760</v>
      </c>
      <c r="L1629" s="825">
        <v>300.51</v>
      </c>
      <c r="M1629" s="825">
        <v>2704.59</v>
      </c>
      <c r="N1629" s="822">
        <v>9</v>
      </c>
      <c r="O1629" s="826">
        <v>1.5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7</v>
      </c>
      <c r="B1630" s="822" t="s">
        <v>2342</v>
      </c>
      <c r="C1630" s="822" t="s">
        <v>2348</v>
      </c>
      <c r="D1630" s="823" t="s">
        <v>3942</v>
      </c>
      <c r="E1630" s="824" t="s">
        <v>2407</v>
      </c>
      <c r="F1630" s="822" t="s">
        <v>2343</v>
      </c>
      <c r="G1630" s="822" t="s">
        <v>2718</v>
      </c>
      <c r="H1630" s="822" t="s">
        <v>329</v>
      </c>
      <c r="I1630" s="822" t="s">
        <v>2949</v>
      </c>
      <c r="J1630" s="822" t="s">
        <v>2950</v>
      </c>
      <c r="K1630" s="822" t="s">
        <v>1361</v>
      </c>
      <c r="L1630" s="825">
        <v>35.25</v>
      </c>
      <c r="M1630" s="825">
        <v>105.75</v>
      </c>
      <c r="N1630" s="822">
        <v>3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7</v>
      </c>
      <c r="B1631" s="822" t="s">
        <v>2342</v>
      </c>
      <c r="C1631" s="822" t="s">
        <v>2348</v>
      </c>
      <c r="D1631" s="823" t="s">
        <v>3942</v>
      </c>
      <c r="E1631" s="824" t="s">
        <v>2407</v>
      </c>
      <c r="F1631" s="822" t="s">
        <v>2343</v>
      </c>
      <c r="G1631" s="822" t="s">
        <v>2552</v>
      </c>
      <c r="H1631" s="822" t="s">
        <v>329</v>
      </c>
      <c r="I1631" s="822" t="s">
        <v>2600</v>
      </c>
      <c r="J1631" s="822" t="s">
        <v>1317</v>
      </c>
      <c r="K1631" s="822" t="s">
        <v>2601</v>
      </c>
      <c r="L1631" s="825">
        <v>29.13</v>
      </c>
      <c r="M1631" s="825">
        <v>1660.4099999999999</v>
      </c>
      <c r="N1631" s="822">
        <v>57</v>
      </c>
      <c r="O1631" s="826">
        <v>12.5</v>
      </c>
      <c r="P1631" s="825">
        <v>1077.81</v>
      </c>
      <c r="Q1631" s="827">
        <v>0.64912280701754388</v>
      </c>
      <c r="R1631" s="822">
        <v>37</v>
      </c>
      <c r="S1631" s="827">
        <v>0.64912280701754388</v>
      </c>
      <c r="T1631" s="826">
        <v>8.5</v>
      </c>
      <c r="U1631" s="828">
        <v>0.68</v>
      </c>
    </row>
    <row r="1632" spans="1:21" ht="14.45" customHeight="1" x14ac:dyDescent="0.2">
      <c r="A1632" s="821">
        <v>7</v>
      </c>
      <c r="B1632" s="822" t="s">
        <v>2342</v>
      </c>
      <c r="C1632" s="822" t="s">
        <v>2348</v>
      </c>
      <c r="D1632" s="823" t="s">
        <v>3942</v>
      </c>
      <c r="E1632" s="824" t="s">
        <v>2407</v>
      </c>
      <c r="F1632" s="822" t="s">
        <v>2343</v>
      </c>
      <c r="G1632" s="822" t="s">
        <v>2552</v>
      </c>
      <c r="H1632" s="822" t="s">
        <v>329</v>
      </c>
      <c r="I1632" s="822" t="s">
        <v>2553</v>
      </c>
      <c r="J1632" s="822" t="s">
        <v>1317</v>
      </c>
      <c r="K1632" s="822" t="s">
        <v>2554</v>
      </c>
      <c r="L1632" s="825">
        <v>80.319999999999993</v>
      </c>
      <c r="M1632" s="825">
        <v>963.83999999999992</v>
      </c>
      <c r="N1632" s="822">
        <v>12</v>
      </c>
      <c r="O1632" s="826">
        <v>3.5</v>
      </c>
      <c r="P1632" s="825">
        <v>401.59999999999997</v>
      </c>
      <c r="Q1632" s="827">
        <v>0.41666666666666669</v>
      </c>
      <c r="R1632" s="822">
        <v>5</v>
      </c>
      <c r="S1632" s="827">
        <v>0.41666666666666669</v>
      </c>
      <c r="T1632" s="826">
        <v>1.5</v>
      </c>
      <c r="U1632" s="828">
        <v>0.42857142857142855</v>
      </c>
    </row>
    <row r="1633" spans="1:21" ht="14.45" customHeight="1" x14ac:dyDescent="0.2">
      <c r="A1633" s="821">
        <v>7</v>
      </c>
      <c r="B1633" s="822" t="s">
        <v>2342</v>
      </c>
      <c r="C1633" s="822" t="s">
        <v>2348</v>
      </c>
      <c r="D1633" s="823" t="s">
        <v>3942</v>
      </c>
      <c r="E1633" s="824" t="s">
        <v>2407</v>
      </c>
      <c r="F1633" s="822" t="s">
        <v>2343</v>
      </c>
      <c r="G1633" s="822" t="s">
        <v>3276</v>
      </c>
      <c r="H1633" s="822" t="s">
        <v>329</v>
      </c>
      <c r="I1633" s="822" t="s">
        <v>3277</v>
      </c>
      <c r="J1633" s="822" t="s">
        <v>3278</v>
      </c>
      <c r="K1633" s="822" t="s">
        <v>3279</v>
      </c>
      <c r="L1633" s="825">
        <v>561.76</v>
      </c>
      <c r="M1633" s="825">
        <v>14605.76</v>
      </c>
      <c r="N1633" s="822">
        <v>26</v>
      </c>
      <c r="O1633" s="826">
        <v>5</v>
      </c>
      <c r="P1633" s="825">
        <v>5055.84</v>
      </c>
      <c r="Q1633" s="827">
        <v>0.34615384615384615</v>
      </c>
      <c r="R1633" s="822">
        <v>9</v>
      </c>
      <c r="S1633" s="827">
        <v>0.34615384615384615</v>
      </c>
      <c r="T1633" s="826">
        <v>1.5</v>
      </c>
      <c r="U1633" s="828">
        <v>0.3</v>
      </c>
    </row>
    <row r="1634" spans="1:21" ht="14.45" customHeight="1" x14ac:dyDescent="0.2">
      <c r="A1634" s="821">
        <v>7</v>
      </c>
      <c r="B1634" s="822" t="s">
        <v>2342</v>
      </c>
      <c r="C1634" s="822" t="s">
        <v>2348</v>
      </c>
      <c r="D1634" s="823" t="s">
        <v>3942</v>
      </c>
      <c r="E1634" s="824" t="s">
        <v>2407</v>
      </c>
      <c r="F1634" s="822" t="s">
        <v>2343</v>
      </c>
      <c r="G1634" s="822" t="s">
        <v>3276</v>
      </c>
      <c r="H1634" s="822" t="s">
        <v>329</v>
      </c>
      <c r="I1634" s="822" t="s">
        <v>3277</v>
      </c>
      <c r="J1634" s="822" t="s">
        <v>3278</v>
      </c>
      <c r="K1634" s="822" t="s">
        <v>3279</v>
      </c>
      <c r="L1634" s="825">
        <v>150.31</v>
      </c>
      <c r="M1634" s="825">
        <v>450.93</v>
      </c>
      <c r="N1634" s="822">
        <v>3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7</v>
      </c>
      <c r="B1635" s="822" t="s">
        <v>2342</v>
      </c>
      <c r="C1635" s="822" t="s">
        <v>2348</v>
      </c>
      <c r="D1635" s="823" t="s">
        <v>3942</v>
      </c>
      <c r="E1635" s="824" t="s">
        <v>2407</v>
      </c>
      <c r="F1635" s="822" t="s">
        <v>2343</v>
      </c>
      <c r="G1635" s="822" t="s">
        <v>2834</v>
      </c>
      <c r="H1635" s="822" t="s">
        <v>329</v>
      </c>
      <c r="I1635" s="822" t="s">
        <v>3280</v>
      </c>
      <c r="J1635" s="822" t="s">
        <v>2836</v>
      </c>
      <c r="K1635" s="822" t="s">
        <v>2233</v>
      </c>
      <c r="L1635" s="825">
        <v>123.2</v>
      </c>
      <c r="M1635" s="825">
        <v>123.2</v>
      </c>
      <c r="N1635" s="822">
        <v>1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7</v>
      </c>
      <c r="B1636" s="822" t="s">
        <v>2342</v>
      </c>
      <c r="C1636" s="822" t="s">
        <v>2348</v>
      </c>
      <c r="D1636" s="823" t="s">
        <v>3942</v>
      </c>
      <c r="E1636" s="824" t="s">
        <v>2407</v>
      </c>
      <c r="F1636" s="822" t="s">
        <v>2343</v>
      </c>
      <c r="G1636" s="822" t="s">
        <v>2834</v>
      </c>
      <c r="H1636" s="822" t="s">
        <v>656</v>
      </c>
      <c r="I1636" s="822" t="s">
        <v>3187</v>
      </c>
      <c r="J1636" s="822" t="s">
        <v>2264</v>
      </c>
      <c r="K1636" s="822" t="s">
        <v>3188</v>
      </c>
      <c r="L1636" s="825">
        <v>431.18</v>
      </c>
      <c r="M1636" s="825">
        <v>862.36</v>
      </c>
      <c r="N1636" s="822">
        <v>2</v>
      </c>
      <c r="O1636" s="826">
        <v>1</v>
      </c>
      <c r="P1636" s="825">
        <v>862.36</v>
      </c>
      <c r="Q1636" s="827">
        <v>1</v>
      </c>
      <c r="R1636" s="822">
        <v>2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7</v>
      </c>
      <c r="B1637" s="822" t="s">
        <v>2342</v>
      </c>
      <c r="C1637" s="822" t="s">
        <v>2348</v>
      </c>
      <c r="D1637" s="823" t="s">
        <v>3942</v>
      </c>
      <c r="E1637" s="824" t="s">
        <v>2407</v>
      </c>
      <c r="F1637" s="822" t="s">
        <v>2343</v>
      </c>
      <c r="G1637" s="822" t="s">
        <v>2834</v>
      </c>
      <c r="H1637" s="822" t="s">
        <v>329</v>
      </c>
      <c r="I1637" s="822" t="s">
        <v>3885</v>
      </c>
      <c r="J1637" s="822" t="s">
        <v>2836</v>
      </c>
      <c r="K1637" s="822" t="s">
        <v>803</v>
      </c>
      <c r="L1637" s="825">
        <v>132</v>
      </c>
      <c r="M1637" s="825">
        <v>396</v>
      </c>
      <c r="N1637" s="822">
        <v>3</v>
      </c>
      <c r="O1637" s="826">
        <v>0.5</v>
      </c>
      <c r="P1637" s="825">
        <v>396</v>
      </c>
      <c r="Q1637" s="827">
        <v>1</v>
      </c>
      <c r="R1637" s="822">
        <v>3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7</v>
      </c>
      <c r="B1638" s="822" t="s">
        <v>2342</v>
      </c>
      <c r="C1638" s="822" t="s">
        <v>2348</v>
      </c>
      <c r="D1638" s="823" t="s">
        <v>3942</v>
      </c>
      <c r="E1638" s="824" t="s">
        <v>2407</v>
      </c>
      <c r="F1638" s="822" t="s">
        <v>2343</v>
      </c>
      <c r="G1638" s="822" t="s">
        <v>2454</v>
      </c>
      <c r="H1638" s="822" t="s">
        <v>656</v>
      </c>
      <c r="I1638" s="822" t="s">
        <v>2555</v>
      </c>
      <c r="J1638" s="822" t="s">
        <v>2195</v>
      </c>
      <c r="K1638" s="822" t="s">
        <v>2556</v>
      </c>
      <c r="L1638" s="825">
        <v>162.61000000000001</v>
      </c>
      <c r="M1638" s="825">
        <v>2926.9800000000005</v>
      </c>
      <c r="N1638" s="822">
        <v>18</v>
      </c>
      <c r="O1638" s="826">
        <v>3</v>
      </c>
      <c r="P1638" s="825">
        <v>2926.9800000000005</v>
      </c>
      <c r="Q1638" s="827">
        <v>1</v>
      </c>
      <c r="R1638" s="822">
        <v>18</v>
      </c>
      <c r="S1638" s="827">
        <v>1</v>
      </c>
      <c r="T1638" s="826">
        <v>3</v>
      </c>
      <c r="U1638" s="828">
        <v>1</v>
      </c>
    </row>
    <row r="1639" spans="1:21" ht="14.45" customHeight="1" x14ac:dyDescent="0.2">
      <c r="A1639" s="821">
        <v>7</v>
      </c>
      <c r="B1639" s="822" t="s">
        <v>2342</v>
      </c>
      <c r="C1639" s="822" t="s">
        <v>2348</v>
      </c>
      <c r="D1639" s="823" t="s">
        <v>3942</v>
      </c>
      <c r="E1639" s="824" t="s">
        <v>2407</v>
      </c>
      <c r="F1639" s="822" t="s">
        <v>2343</v>
      </c>
      <c r="G1639" s="822" t="s">
        <v>2454</v>
      </c>
      <c r="H1639" s="822" t="s">
        <v>656</v>
      </c>
      <c r="I1639" s="822" t="s">
        <v>3281</v>
      </c>
      <c r="J1639" s="822" t="s">
        <v>2558</v>
      </c>
      <c r="K1639" s="822" t="s">
        <v>3282</v>
      </c>
      <c r="L1639" s="825">
        <v>1300.79</v>
      </c>
      <c r="M1639" s="825">
        <v>15609.48</v>
      </c>
      <c r="N1639" s="822">
        <v>12</v>
      </c>
      <c r="O1639" s="826">
        <v>1</v>
      </c>
      <c r="P1639" s="825">
        <v>15609.48</v>
      </c>
      <c r="Q1639" s="827">
        <v>1</v>
      </c>
      <c r="R1639" s="822">
        <v>12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7</v>
      </c>
      <c r="B1640" s="822" t="s">
        <v>2342</v>
      </c>
      <c r="C1640" s="822" t="s">
        <v>2348</v>
      </c>
      <c r="D1640" s="823" t="s">
        <v>3942</v>
      </c>
      <c r="E1640" s="824" t="s">
        <v>2407</v>
      </c>
      <c r="F1640" s="822" t="s">
        <v>2343</v>
      </c>
      <c r="G1640" s="822" t="s">
        <v>2454</v>
      </c>
      <c r="H1640" s="822" t="s">
        <v>656</v>
      </c>
      <c r="I1640" s="822" t="s">
        <v>3568</v>
      </c>
      <c r="J1640" s="822" t="s">
        <v>3569</v>
      </c>
      <c r="K1640" s="822" t="s">
        <v>3570</v>
      </c>
      <c r="L1640" s="825">
        <v>5322.08</v>
      </c>
      <c r="M1640" s="825">
        <v>21288.32</v>
      </c>
      <c r="N1640" s="822">
        <v>4</v>
      </c>
      <c r="O1640" s="826">
        <v>2</v>
      </c>
      <c r="P1640" s="825">
        <v>21288.32</v>
      </c>
      <c r="Q1640" s="827">
        <v>1</v>
      </c>
      <c r="R1640" s="822">
        <v>4</v>
      </c>
      <c r="S1640" s="827">
        <v>1</v>
      </c>
      <c r="T1640" s="826">
        <v>2</v>
      </c>
      <c r="U1640" s="828">
        <v>1</v>
      </c>
    </row>
    <row r="1641" spans="1:21" ht="14.45" customHeight="1" x14ac:dyDescent="0.2">
      <c r="A1641" s="821">
        <v>7</v>
      </c>
      <c r="B1641" s="822" t="s">
        <v>2342</v>
      </c>
      <c r="C1641" s="822" t="s">
        <v>2348</v>
      </c>
      <c r="D1641" s="823" t="s">
        <v>3942</v>
      </c>
      <c r="E1641" s="824" t="s">
        <v>2407</v>
      </c>
      <c r="F1641" s="822" t="s">
        <v>2343</v>
      </c>
      <c r="G1641" s="822" t="s">
        <v>2454</v>
      </c>
      <c r="H1641" s="822" t="s">
        <v>656</v>
      </c>
      <c r="I1641" s="822" t="s">
        <v>2559</v>
      </c>
      <c r="J1641" s="822" t="s">
        <v>2195</v>
      </c>
      <c r="K1641" s="822" t="s">
        <v>2560</v>
      </c>
      <c r="L1641" s="825">
        <v>1300.79</v>
      </c>
      <c r="M1641" s="825">
        <v>26015.799999999996</v>
      </c>
      <c r="N1641" s="822">
        <v>20</v>
      </c>
      <c r="O1641" s="826">
        <v>4</v>
      </c>
      <c r="P1641" s="825">
        <v>18211.059999999998</v>
      </c>
      <c r="Q1641" s="827">
        <v>0.70000000000000007</v>
      </c>
      <c r="R1641" s="822">
        <v>14</v>
      </c>
      <c r="S1641" s="827">
        <v>0.7</v>
      </c>
      <c r="T1641" s="826">
        <v>3</v>
      </c>
      <c r="U1641" s="828">
        <v>0.75</v>
      </c>
    </row>
    <row r="1642" spans="1:21" ht="14.45" customHeight="1" x14ac:dyDescent="0.2">
      <c r="A1642" s="821">
        <v>7</v>
      </c>
      <c r="B1642" s="822" t="s">
        <v>2342</v>
      </c>
      <c r="C1642" s="822" t="s">
        <v>2348</v>
      </c>
      <c r="D1642" s="823" t="s">
        <v>3942</v>
      </c>
      <c r="E1642" s="824" t="s">
        <v>2407</v>
      </c>
      <c r="F1642" s="822" t="s">
        <v>2343</v>
      </c>
      <c r="G1642" s="822" t="s">
        <v>2454</v>
      </c>
      <c r="H1642" s="822" t="s">
        <v>656</v>
      </c>
      <c r="I1642" s="822" t="s">
        <v>2194</v>
      </c>
      <c r="J1642" s="822" t="s">
        <v>2195</v>
      </c>
      <c r="K1642" s="822" t="s">
        <v>2196</v>
      </c>
      <c r="L1642" s="825">
        <v>975.59</v>
      </c>
      <c r="M1642" s="825">
        <v>13658.26</v>
      </c>
      <c r="N1642" s="822">
        <v>14</v>
      </c>
      <c r="O1642" s="826">
        <v>3</v>
      </c>
      <c r="P1642" s="825">
        <v>11707.08</v>
      </c>
      <c r="Q1642" s="827">
        <v>0.8571428571428571</v>
      </c>
      <c r="R1642" s="822">
        <v>12</v>
      </c>
      <c r="S1642" s="827">
        <v>0.8571428571428571</v>
      </c>
      <c r="T1642" s="826">
        <v>2</v>
      </c>
      <c r="U1642" s="828">
        <v>0.66666666666666663</v>
      </c>
    </row>
    <row r="1643" spans="1:21" ht="14.45" customHeight="1" x14ac:dyDescent="0.2">
      <c r="A1643" s="821">
        <v>7</v>
      </c>
      <c r="B1643" s="822" t="s">
        <v>2342</v>
      </c>
      <c r="C1643" s="822" t="s">
        <v>2348</v>
      </c>
      <c r="D1643" s="823" t="s">
        <v>3942</v>
      </c>
      <c r="E1643" s="824" t="s">
        <v>2407</v>
      </c>
      <c r="F1643" s="822" t="s">
        <v>2343</v>
      </c>
      <c r="G1643" s="822" t="s">
        <v>2454</v>
      </c>
      <c r="H1643" s="822" t="s">
        <v>656</v>
      </c>
      <c r="I1643" s="822" t="s">
        <v>2561</v>
      </c>
      <c r="J1643" s="822" t="s">
        <v>2195</v>
      </c>
      <c r="K1643" s="822" t="s">
        <v>2562</v>
      </c>
      <c r="L1643" s="825">
        <v>325.2</v>
      </c>
      <c r="M1643" s="825">
        <v>8129.9999999999991</v>
      </c>
      <c r="N1643" s="822">
        <v>25</v>
      </c>
      <c r="O1643" s="826">
        <v>5</v>
      </c>
      <c r="P1643" s="825">
        <v>8129.9999999999991</v>
      </c>
      <c r="Q1643" s="827">
        <v>1</v>
      </c>
      <c r="R1643" s="822">
        <v>25</v>
      </c>
      <c r="S1643" s="827">
        <v>1</v>
      </c>
      <c r="T1643" s="826">
        <v>5</v>
      </c>
      <c r="U1643" s="828">
        <v>1</v>
      </c>
    </row>
    <row r="1644" spans="1:21" ht="14.45" customHeight="1" x14ac:dyDescent="0.2">
      <c r="A1644" s="821">
        <v>7</v>
      </c>
      <c r="B1644" s="822" t="s">
        <v>2342</v>
      </c>
      <c r="C1644" s="822" t="s">
        <v>2348</v>
      </c>
      <c r="D1644" s="823" t="s">
        <v>3942</v>
      </c>
      <c r="E1644" s="824" t="s">
        <v>2407</v>
      </c>
      <c r="F1644" s="822" t="s">
        <v>2343</v>
      </c>
      <c r="G1644" s="822" t="s">
        <v>2454</v>
      </c>
      <c r="H1644" s="822" t="s">
        <v>656</v>
      </c>
      <c r="I1644" s="822" t="s">
        <v>2563</v>
      </c>
      <c r="J1644" s="822" t="s">
        <v>2195</v>
      </c>
      <c r="K1644" s="822" t="s">
        <v>2564</v>
      </c>
      <c r="L1644" s="825">
        <v>650.4</v>
      </c>
      <c r="M1644" s="825">
        <v>13007.999999999998</v>
      </c>
      <c r="N1644" s="822">
        <v>20</v>
      </c>
      <c r="O1644" s="826">
        <v>4</v>
      </c>
      <c r="P1644" s="825">
        <v>9105.5999999999985</v>
      </c>
      <c r="Q1644" s="827">
        <v>0.7</v>
      </c>
      <c r="R1644" s="822">
        <v>14</v>
      </c>
      <c r="S1644" s="827">
        <v>0.7</v>
      </c>
      <c r="T1644" s="826">
        <v>3</v>
      </c>
      <c r="U1644" s="828">
        <v>0.75</v>
      </c>
    </row>
    <row r="1645" spans="1:21" ht="14.45" customHeight="1" x14ac:dyDescent="0.2">
      <c r="A1645" s="821">
        <v>7</v>
      </c>
      <c r="B1645" s="822" t="s">
        <v>2342</v>
      </c>
      <c r="C1645" s="822" t="s">
        <v>2348</v>
      </c>
      <c r="D1645" s="823" t="s">
        <v>3942</v>
      </c>
      <c r="E1645" s="824" t="s">
        <v>2407</v>
      </c>
      <c r="F1645" s="822" t="s">
        <v>2343</v>
      </c>
      <c r="G1645" s="822" t="s">
        <v>2454</v>
      </c>
      <c r="H1645" s="822" t="s">
        <v>656</v>
      </c>
      <c r="I1645" s="822" t="s">
        <v>2688</v>
      </c>
      <c r="J1645" s="822" t="s">
        <v>2558</v>
      </c>
      <c r="K1645" s="822" t="s">
        <v>2689</v>
      </c>
      <c r="L1645" s="825">
        <v>325.2</v>
      </c>
      <c r="M1645" s="825">
        <v>1951.1999999999998</v>
      </c>
      <c r="N1645" s="822">
        <v>6</v>
      </c>
      <c r="O1645" s="826">
        <v>1</v>
      </c>
      <c r="P1645" s="825">
        <v>1951.1999999999998</v>
      </c>
      <c r="Q1645" s="827">
        <v>1</v>
      </c>
      <c r="R1645" s="822">
        <v>6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7</v>
      </c>
      <c r="B1646" s="822" t="s">
        <v>2342</v>
      </c>
      <c r="C1646" s="822" t="s">
        <v>2348</v>
      </c>
      <c r="D1646" s="823" t="s">
        <v>3942</v>
      </c>
      <c r="E1646" s="824" t="s">
        <v>2407</v>
      </c>
      <c r="F1646" s="822" t="s">
        <v>2343</v>
      </c>
      <c r="G1646" s="822" t="s">
        <v>2454</v>
      </c>
      <c r="H1646" s="822" t="s">
        <v>329</v>
      </c>
      <c r="I1646" s="822" t="s">
        <v>2690</v>
      </c>
      <c r="J1646" s="822" t="s">
        <v>2686</v>
      </c>
      <c r="K1646" s="822" t="s">
        <v>2691</v>
      </c>
      <c r="L1646" s="825">
        <v>325.2</v>
      </c>
      <c r="M1646" s="825">
        <v>1300.8</v>
      </c>
      <c r="N1646" s="822">
        <v>4</v>
      </c>
      <c r="O1646" s="826">
        <v>1</v>
      </c>
      <c r="P1646" s="825">
        <v>1300.8</v>
      </c>
      <c r="Q1646" s="827">
        <v>1</v>
      </c>
      <c r="R1646" s="822">
        <v>4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7</v>
      </c>
      <c r="B1647" s="822" t="s">
        <v>2342</v>
      </c>
      <c r="C1647" s="822" t="s">
        <v>2348</v>
      </c>
      <c r="D1647" s="823" t="s">
        <v>3942</v>
      </c>
      <c r="E1647" s="824" t="s">
        <v>2407</v>
      </c>
      <c r="F1647" s="822" t="s">
        <v>2343</v>
      </c>
      <c r="G1647" s="822" t="s">
        <v>2454</v>
      </c>
      <c r="H1647" s="822" t="s">
        <v>329</v>
      </c>
      <c r="I1647" s="822" t="s">
        <v>2692</v>
      </c>
      <c r="J1647" s="822" t="s">
        <v>2686</v>
      </c>
      <c r="K1647" s="822" t="s">
        <v>2693</v>
      </c>
      <c r="L1647" s="825">
        <v>650.4</v>
      </c>
      <c r="M1647" s="825">
        <v>3902.3999999999996</v>
      </c>
      <c r="N1647" s="822">
        <v>6</v>
      </c>
      <c r="O1647" s="826">
        <v>1</v>
      </c>
      <c r="P1647" s="825">
        <v>3902.3999999999996</v>
      </c>
      <c r="Q1647" s="827">
        <v>1</v>
      </c>
      <c r="R1647" s="822">
        <v>6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7</v>
      </c>
      <c r="B1648" s="822" t="s">
        <v>2342</v>
      </c>
      <c r="C1648" s="822" t="s">
        <v>2348</v>
      </c>
      <c r="D1648" s="823" t="s">
        <v>3942</v>
      </c>
      <c r="E1648" s="824" t="s">
        <v>2407</v>
      </c>
      <c r="F1648" s="822" t="s">
        <v>2343</v>
      </c>
      <c r="G1648" s="822" t="s">
        <v>2454</v>
      </c>
      <c r="H1648" s="822" t="s">
        <v>656</v>
      </c>
      <c r="I1648" s="822" t="s">
        <v>2694</v>
      </c>
      <c r="J1648" s="822" t="s">
        <v>2456</v>
      </c>
      <c r="K1648" s="822" t="s">
        <v>2689</v>
      </c>
      <c r="L1648" s="825">
        <v>325.2</v>
      </c>
      <c r="M1648" s="825">
        <v>7804.7999999999993</v>
      </c>
      <c r="N1648" s="822">
        <v>24</v>
      </c>
      <c r="O1648" s="826">
        <v>3.5</v>
      </c>
      <c r="P1648" s="825">
        <v>7804.7999999999993</v>
      </c>
      <c r="Q1648" s="827">
        <v>1</v>
      </c>
      <c r="R1648" s="822">
        <v>24</v>
      </c>
      <c r="S1648" s="827">
        <v>1</v>
      </c>
      <c r="T1648" s="826">
        <v>3.5</v>
      </c>
      <c r="U1648" s="828">
        <v>1</v>
      </c>
    </row>
    <row r="1649" spans="1:21" ht="14.45" customHeight="1" x14ac:dyDescent="0.2">
      <c r="A1649" s="821">
        <v>7</v>
      </c>
      <c r="B1649" s="822" t="s">
        <v>2342</v>
      </c>
      <c r="C1649" s="822" t="s">
        <v>2348</v>
      </c>
      <c r="D1649" s="823" t="s">
        <v>3942</v>
      </c>
      <c r="E1649" s="824" t="s">
        <v>2407</v>
      </c>
      <c r="F1649" s="822" t="s">
        <v>2343</v>
      </c>
      <c r="G1649" s="822" t="s">
        <v>2454</v>
      </c>
      <c r="H1649" s="822" t="s">
        <v>656</v>
      </c>
      <c r="I1649" s="822" t="s">
        <v>2503</v>
      </c>
      <c r="J1649" s="822" t="s">
        <v>2456</v>
      </c>
      <c r="K1649" s="822" t="s">
        <v>2504</v>
      </c>
      <c r="L1649" s="825">
        <v>650.4</v>
      </c>
      <c r="M1649" s="825">
        <v>7804.7999999999993</v>
      </c>
      <c r="N1649" s="822">
        <v>12</v>
      </c>
      <c r="O1649" s="826">
        <v>2</v>
      </c>
      <c r="P1649" s="825">
        <v>7804.7999999999993</v>
      </c>
      <c r="Q1649" s="827">
        <v>1</v>
      </c>
      <c r="R1649" s="822">
        <v>12</v>
      </c>
      <c r="S1649" s="827">
        <v>1</v>
      </c>
      <c r="T1649" s="826">
        <v>2</v>
      </c>
      <c r="U1649" s="828">
        <v>1</v>
      </c>
    </row>
    <row r="1650" spans="1:21" ht="14.45" customHeight="1" x14ac:dyDescent="0.2">
      <c r="A1650" s="821">
        <v>7</v>
      </c>
      <c r="B1650" s="822" t="s">
        <v>2342</v>
      </c>
      <c r="C1650" s="822" t="s">
        <v>2348</v>
      </c>
      <c r="D1650" s="823" t="s">
        <v>3942</v>
      </c>
      <c r="E1650" s="824" t="s">
        <v>2407</v>
      </c>
      <c r="F1650" s="822" t="s">
        <v>2343</v>
      </c>
      <c r="G1650" s="822" t="s">
        <v>2454</v>
      </c>
      <c r="H1650" s="822" t="s">
        <v>656</v>
      </c>
      <c r="I1650" s="822" t="s">
        <v>3283</v>
      </c>
      <c r="J1650" s="822" t="s">
        <v>2456</v>
      </c>
      <c r="K1650" s="822" t="s">
        <v>3282</v>
      </c>
      <c r="L1650" s="825">
        <v>1300.79</v>
      </c>
      <c r="M1650" s="825">
        <v>15609.48</v>
      </c>
      <c r="N1650" s="822">
        <v>12</v>
      </c>
      <c r="O1650" s="826">
        <v>1.5</v>
      </c>
      <c r="P1650" s="825">
        <v>15609.48</v>
      </c>
      <c r="Q1650" s="827">
        <v>1</v>
      </c>
      <c r="R1650" s="822">
        <v>12</v>
      </c>
      <c r="S1650" s="827">
        <v>1</v>
      </c>
      <c r="T1650" s="826">
        <v>1.5</v>
      </c>
      <c r="U1650" s="828">
        <v>1</v>
      </c>
    </row>
    <row r="1651" spans="1:21" ht="14.45" customHeight="1" x14ac:dyDescent="0.2">
      <c r="A1651" s="821">
        <v>7</v>
      </c>
      <c r="B1651" s="822" t="s">
        <v>2342</v>
      </c>
      <c r="C1651" s="822" t="s">
        <v>2348</v>
      </c>
      <c r="D1651" s="823" t="s">
        <v>3942</v>
      </c>
      <c r="E1651" s="824" t="s">
        <v>2407</v>
      </c>
      <c r="F1651" s="822" t="s">
        <v>2343</v>
      </c>
      <c r="G1651" s="822" t="s">
        <v>2454</v>
      </c>
      <c r="H1651" s="822" t="s">
        <v>656</v>
      </c>
      <c r="I1651" s="822" t="s">
        <v>2505</v>
      </c>
      <c r="J1651" s="822" t="s">
        <v>2456</v>
      </c>
      <c r="K1651" s="822" t="s">
        <v>2506</v>
      </c>
      <c r="L1651" s="825">
        <v>162.61000000000001</v>
      </c>
      <c r="M1651" s="825">
        <v>2926.9800000000005</v>
      </c>
      <c r="N1651" s="822">
        <v>18</v>
      </c>
      <c r="O1651" s="826">
        <v>3</v>
      </c>
      <c r="P1651" s="825">
        <v>1951.3200000000002</v>
      </c>
      <c r="Q1651" s="827">
        <v>0.66666666666666663</v>
      </c>
      <c r="R1651" s="822">
        <v>12</v>
      </c>
      <c r="S1651" s="827">
        <v>0.66666666666666663</v>
      </c>
      <c r="T1651" s="826">
        <v>2</v>
      </c>
      <c r="U1651" s="828">
        <v>0.66666666666666663</v>
      </c>
    </row>
    <row r="1652" spans="1:21" ht="14.45" customHeight="1" x14ac:dyDescent="0.2">
      <c r="A1652" s="821">
        <v>7</v>
      </c>
      <c r="B1652" s="822" t="s">
        <v>2342</v>
      </c>
      <c r="C1652" s="822" t="s">
        <v>2348</v>
      </c>
      <c r="D1652" s="823" t="s">
        <v>3942</v>
      </c>
      <c r="E1652" s="824" t="s">
        <v>2407</v>
      </c>
      <c r="F1652" s="822" t="s">
        <v>2343</v>
      </c>
      <c r="G1652" s="822" t="s">
        <v>2454</v>
      </c>
      <c r="H1652" s="822" t="s">
        <v>329</v>
      </c>
      <c r="I1652" s="822" t="s">
        <v>3805</v>
      </c>
      <c r="J1652" s="822" t="s">
        <v>2686</v>
      </c>
      <c r="K1652" s="822" t="s">
        <v>3806</v>
      </c>
      <c r="L1652" s="825">
        <v>1300.79</v>
      </c>
      <c r="M1652" s="825">
        <v>3902.37</v>
      </c>
      <c r="N1652" s="822">
        <v>3</v>
      </c>
      <c r="O1652" s="826">
        <v>1</v>
      </c>
      <c r="P1652" s="825">
        <v>3902.37</v>
      </c>
      <c r="Q1652" s="827">
        <v>1</v>
      </c>
      <c r="R1652" s="822">
        <v>3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7</v>
      </c>
      <c r="B1653" s="822" t="s">
        <v>2342</v>
      </c>
      <c r="C1653" s="822" t="s">
        <v>2348</v>
      </c>
      <c r="D1653" s="823" t="s">
        <v>3942</v>
      </c>
      <c r="E1653" s="824" t="s">
        <v>2407</v>
      </c>
      <c r="F1653" s="822" t="s">
        <v>2343</v>
      </c>
      <c r="G1653" s="822" t="s">
        <v>2602</v>
      </c>
      <c r="H1653" s="822" t="s">
        <v>656</v>
      </c>
      <c r="I1653" s="822" t="s">
        <v>3286</v>
      </c>
      <c r="J1653" s="822" t="s">
        <v>2217</v>
      </c>
      <c r="K1653" s="822" t="s">
        <v>3287</v>
      </c>
      <c r="L1653" s="825">
        <v>339.47</v>
      </c>
      <c r="M1653" s="825">
        <v>2715.76</v>
      </c>
      <c r="N1653" s="822">
        <v>8</v>
      </c>
      <c r="O1653" s="826">
        <v>2</v>
      </c>
      <c r="P1653" s="825">
        <v>2036.8200000000002</v>
      </c>
      <c r="Q1653" s="827">
        <v>0.75</v>
      </c>
      <c r="R1653" s="822">
        <v>6</v>
      </c>
      <c r="S1653" s="827">
        <v>0.75</v>
      </c>
      <c r="T1653" s="826">
        <v>1</v>
      </c>
      <c r="U1653" s="828">
        <v>0.5</v>
      </c>
    </row>
    <row r="1654" spans="1:21" ht="14.45" customHeight="1" x14ac:dyDescent="0.2">
      <c r="A1654" s="821">
        <v>7</v>
      </c>
      <c r="B1654" s="822" t="s">
        <v>2342</v>
      </c>
      <c r="C1654" s="822" t="s">
        <v>2348</v>
      </c>
      <c r="D1654" s="823" t="s">
        <v>3942</v>
      </c>
      <c r="E1654" s="824" t="s">
        <v>2407</v>
      </c>
      <c r="F1654" s="822" t="s">
        <v>2343</v>
      </c>
      <c r="G1654" s="822" t="s">
        <v>2602</v>
      </c>
      <c r="H1654" s="822" t="s">
        <v>656</v>
      </c>
      <c r="I1654" s="822" t="s">
        <v>2216</v>
      </c>
      <c r="J1654" s="822" t="s">
        <v>2217</v>
      </c>
      <c r="K1654" s="822" t="s">
        <v>2218</v>
      </c>
      <c r="L1654" s="825">
        <v>113.16</v>
      </c>
      <c r="M1654" s="825">
        <v>2150.04</v>
      </c>
      <c r="N1654" s="822">
        <v>19</v>
      </c>
      <c r="O1654" s="826">
        <v>3.5</v>
      </c>
      <c r="P1654" s="825">
        <v>678.96</v>
      </c>
      <c r="Q1654" s="827">
        <v>0.31578947368421056</v>
      </c>
      <c r="R1654" s="822">
        <v>6</v>
      </c>
      <c r="S1654" s="827">
        <v>0.31578947368421051</v>
      </c>
      <c r="T1654" s="826">
        <v>1</v>
      </c>
      <c r="U1654" s="828">
        <v>0.2857142857142857</v>
      </c>
    </row>
    <row r="1655" spans="1:21" ht="14.45" customHeight="1" x14ac:dyDescent="0.2">
      <c r="A1655" s="821">
        <v>7</v>
      </c>
      <c r="B1655" s="822" t="s">
        <v>2342</v>
      </c>
      <c r="C1655" s="822" t="s">
        <v>2348</v>
      </c>
      <c r="D1655" s="823" t="s">
        <v>3942</v>
      </c>
      <c r="E1655" s="824" t="s">
        <v>2407</v>
      </c>
      <c r="F1655" s="822" t="s">
        <v>2343</v>
      </c>
      <c r="G1655" s="822" t="s">
        <v>2602</v>
      </c>
      <c r="H1655" s="822" t="s">
        <v>656</v>
      </c>
      <c r="I1655" s="822" t="s">
        <v>2603</v>
      </c>
      <c r="J1655" s="822" t="s">
        <v>2217</v>
      </c>
      <c r="K1655" s="822" t="s">
        <v>2604</v>
      </c>
      <c r="L1655" s="825">
        <v>339.47</v>
      </c>
      <c r="M1655" s="825">
        <v>38699.58</v>
      </c>
      <c r="N1655" s="822">
        <v>114</v>
      </c>
      <c r="O1655" s="826">
        <v>24.5</v>
      </c>
      <c r="P1655" s="825">
        <v>23423.43</v>
      </c>
      <c r="Q1655" s="827">
        <v>0.60526315789473684</v>
      </c>
      <c r="R1655" s="822">
        <v>69</v>
      </c>
      <c r="S1655" s="827">
        <v>0.60526315789473684</v>
      </c>
      <c r="T1655" s="826">
        <v>12.5</v>
      </c>
      <c r="U1655" s="828">
        <v>0.51020408163265307</v>
      </c>
    </row>
    <row r="1656" spans="1:21" ht="14.45" customHeight="1" x14ac:dyDescent="0.2">
      <c r="A1656" s="821">
        <v>7</v>
      </c>
      <c r="B1656" s="822" t="s">
        <v>2342</v>
      </c>
      <c r="C1656" s="822" t="s">
        <v>2348</v>
      </c>
      <c r="D1656" s="823" t="s">
        <v>3942</v>
      </c>
      <c r="E1656" s="824" t="s">
        <v>2407</v>
      </c>
      <c r="F1656" s="822" t="s">
        <v>2343</v>
      </c>
      <c r="G1656" s="822" t="s">
        <v>2602</v>
      </c>
      <c r="H1656" s="822" t="s">
        <v>656</v>
      </c>
      <c r="I1656" s="822" t="s">
        <v>3886</v>
      </c>
      <c r="J1656" s="822" t="s">
        <v>3291</v>
      </c>
      <c r="K1656" s="822" t="s">
        <v>3887</v>
      </c>
      <c r="L1656" s="825">
        <v>101.84</v>
      </c>
      <c r="M1656" s="825">
        <v>407.36</v>
      </c>
      <c r="N1656" s="822">
        <v>4</v>
      </c>
      <c r="O1656" s="826">
        <v>1</v>
      </c>
      <c r="P1656" s="825">
        <v>203.68</v>
      </c>
      <c r="Q1656" s="827">
        <v>0.5</v>
      </c>
      <c r="R1656" s="822">
        <v>2</v>
      </c>
      <c r="S1656" s="827">
        <v>0.5</v>
      </c>
      <c r="T1656" s="826">
        <v>0.5</v>
      </c>
      <c r="U1656" s="828">
        <v>0.5</v>
      </c>
    </row>
    <row r="1657" spans="1:21" ht="14.45" customHeight="1" x14ac:dyDescent="0.2">
      <c r="A1657" s="821">
        <v>7</v>
      </c>
      <c r="B1657" s="822" t="s">
        <v>2342</v>
      </c>
      <c r="C1657" s="822" t="s">
        <v>2348</v>
      </c>
      <c r="D1657" s="823" t="s">
        <v>3942</v>
      </c>
      <c r="E1657" s="824" t="s">
        <v>2407</v>
      </c>
      <c r="F1657" s="822" t="s">
        <v>2343</v>
      </c>
      <c r="G1657" s="822" t="s">
        <v>2602</v>
      </c>
      <c r="H1657" s="822" t="s">
        <v>329</v>
      </c>
      <c r="I1657" s="822" t="s">
        <v>3717</v>
      </c>
      <c r="J1657" s="822" t="s">
        <v>3718</v>
      </c>
      <c r="K1657" s="822" t="s">
        <v>3294</v>
      </c>
      <c r="L1657" s="825">
        <v>305.51</v>
      </c>
      <c r="M1657" s="825">
        <v>305.51</v>
      </c>
      <c r="N1657" s="822">
        <v>1</v>
      </c>
      <c r="O1657" s="826">
        <v>0.5</v>
      </c>
      <c r="P1657" s="825">
        <v>305.51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7</v>
      </c>
      <c r="B1658" s="822" t="s">
        <v>2342</v>
      </c>
      <c r="C1658" s="822" t="s">
        <v>2348</v>
      </c>
      <c r="D1658" s="823" t="s">
        <v>3942</v>
      </c>
      <c r="E1658" s="824" t="s">
        <v>2407</v>
      </c>
      <c r="F1658" s="822" t="s">
        <v>2343</v>
      </c>
      <c r="G1658" s="822" t="s">
        <v>2602</v>
      </c>
      <c r="H1658" s="822" t="s">
        <v>656</v>
      </c>
      <c r="I1658" s="822" t="s">
        <v>3290</v>
      </c>
      <c r="J1658" s="822" t="s">
        <v>3291</v>
      </c>
      <c r="K1658" s="822" t="s">
        <v>3292</v>
      </c>
      <c r="L1658" s="825">
        <v>407.36</v>
      </c>
      <c r="M1658" s="825">
        <v>2444.16</v>
      </c>
      <c r="N1658" s="822">
        <v>6</v>
      </c>
      <c r="O1658" s="826">
        <v>1</v>
      </c>
      <c r="P1658" s="825">
        <v>1222.08</v>
      </c>
      <c r="Q1658" s="827">
        <v>0.5</v>
      </c>
      <c r="R1658" s="822">
        <v>3</v>
      </c>
      <c r="S1658" s="827">
        <v>0.5</v>
      </c>
      <c r="T1658" s="826">
        <v>0.5</v>
      </c>
      <c r="U1658" s="828">
        <v>0.5</v>
      </c>
    </row>
    <row r="1659" spans="1:21" ht="14.45" customHeight="1" x14ac:dyDescent="0.2">
      <c r="A1659" s="821">
        <v>7</v>
      </c>
      <c r="B1659" s="822" t="s">
        <v>2342</v>
      </c>
      <c r="C1659" s="822" t="s">
        <v>2348</v>
      </c>
      <c r="D1659" s="823" t="s">
        <v>3942</v>
      </c>
      <c r="E1659" s="824" t="s">
        <v>2407</v>
      </c>
      <c r="F1659" s="822" t="s">
        <v>2343</v>
      </c>
      <c r="G1659" s="822" t="s">
        <v>2602</v>
      </c>
      <c r="H1659" s="822" t="s">
        <v>656</v>
      </c>
      <c r="I1659" s="822" t="s">
        <v>3293</v>
      </c>
      <c r="J1659" s="822" t="s">
        <v>3291</v>
      </c>
      <c r="K1659" s="822" t="s">
        <v>3294</v>
      </c>
      <c r="L1659" s="825">
        <v>763.63</v>
      </c>
      <c r="M1659" s="825">
        <v>2290.89</v>
      </c>
      <c r="N1659" s="822">
        <v>3</v>
      </c>
      <c r="O1659" s="826">
        <v>0.5</v>
      </c>
      <c r="P1659" s="825">
        <v>2290.89</v>
      </c>
      <c r="Q1659" s="827">
        <v>1</v>
      </c>
      <c r="R1659" s="822">
        <v>3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7</v>
      </c>
      <c r="B1660" s="822" t="s">
        <v>2342</v>
      </c>
      <c r="C1660" s="822" t="s">
        <v>2348</v>
      </c>
      <c r="D1660" s="823" t="s">
        <v>3942</v>
      </c>
      <c r="E1660" s="824" t="s">
        <v>2407</v>
      </c>
      <c r="F1660" s="822" t="s">
        <v>2343</v>
      </c>
      <c r="G1660" s="822" t="s">
        <v>2602</v>
      </c>
      <c r="H1660" s="822" t="s">
        <v>656</v>
      </c>
      <c r="I1660" s="822" t="s">
        <v>3293</v>
      </c>
      <c r="J1660" s="822" t="s">
        <v>3291</v>
      </c>
      <c r="K1660" s="822" t="s">
        <v>3294</v>
      </c>
      <c r="L1660" s="825">
        <v>305.51</v>
      </c>
      <c r="M1660" s="825">
        <v>305.51</v>
      </c>
      <c r="N1660" s="822">
        <v>1</v>
      </c>
      <c r="O1660" s="826">
        <v>0.5</v>
      </c>
      <c r="P1660" s="825">
        <v>305.51</v>
      </c>
      <c r="Q1660" s="827">
        <v>1</v>
      </c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7</v>
      </c>
      <c r="B1661" s="822" t="s">
        <v>2342</v>
      </c>
      <c r="C1661" s="822" t="s">
        <v>2348</v>
      </c>
      <c r="D1661" s="823" t="s">
        <v>3942</v>
      </c>
      <c r="E1661" s="824" t="s">
        <v>2407</v>
      </c>
      <c r="F1661" s="822" t="s">
        <v>2343</v>
      </c>
      <c r="G1661" s="822" t="s">
        <v>2602</v>
      </c>
      <c r="H1661" s="822" t="s">
        <v>329</v>
      </c>
      <c r="I1661" s="822" t="s">
        <v>3295</v>
      </c>
      <c r="J1661" s="822" t="s">
        <v>2217</v>
      </c>
      <c r="K1661" s="822" t="s">
        <v>2604</v>
      </c>
      <c r="L1661" s="825">
        <v>339.47</v>
      </c>
      <c r="M1661" s="825">
        <v>2715.76</v>
      </c>
      <c r="N1661" s="822">
        <v>8</v>
      </c>
      <c r="O1661" s="826">
        <v>1</v>
      </c>
      <c r="P1661" s="825">
        <v>1697.3500000000001</v>
      </c>
      <c r="Q1661" s="827">
        <v>0.625</v>
      </c>
      <c r="R1661" s="822">
        <v>5</v>
      </c>
      <c r="S1661" s="827">
        <v>0.625</v>
      </c>
      <c r="T1661" s="826">
        <v>0.5</v>
      </c>
      <c r="U1661" s="828">
        <v>0.5</v>
      </c>
    </row>
    <row r="1662" spans="1:21" ht="14.45" customHeight="1" x14ac:dyDescent="0.2">
      <c r="A1662" s="821">
        <v>7</v>
      </c>
      <c r="B1662" s="822" t="s">
        <v>2342</v>
      </c>
      <c r="C1662" s="822" t="s">
        <v>2348</v>
      </c>
      <c r="D1662" s="823" t="s">
        <v>3942</v>
      </c>
      <c r="E1662" s="824" t="s">
        <v>2407</v>
      </c>
      <c r="F1662" s="822" t="s">
        <v>2343</v>
      </c>
      <c r="G1662" s="822" t="s">
        <v>2602</v>
      </c>
      <c r="H1662" s="822" t="s">
        <v>329</v>
      </c>
      <c r="I1662" s="822" t="s">
        <v>3576</v>
      </c>
      <c r="J1662" s="822" t="s">
        <v>3441</v>
      </c>
      <c r="K1662" s="822" t="s">
        <v>3287</v>
      </c>
      <c r="L1662" s="825">
        <v>339.47</v>
      </c>
      <c r="M1662" s="825">
        <v>2036.8200000000002</v>
      </c>
      <c r="N1662" s="822">
        <v>6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7</v>
      </c>
      <c r="B1663" s="822" t="s">
        <v>2342</v>
      </c>
      <c r="C1663" s="822" t="s">
        <v>2348</v>
      </c>
      <c r="D1663" s="823" t="s">
        <v>3942</v>
      </c>
      <c r="E1663" s="824" t="s">
        <v>2407</v>
      </c>
      <c r="F1663" s="822" t="s">
        <v>2343</v>
      </c>
      <c r="G1663" s="822" t="s">
        <v>2813</v>
      </c>
      <c r="H1663" s="822" t="s">
        <v>329</v>
      </c>
      <c r="I1663" s="822" t="s">
        <v>2814</v>
      </c>
      <c r="J1663" s="822" t="s">
        <v>2815</v>
      </c>
      <c r="K1663" s="822" t="s">
        <v>2816</v>
      </c>
      <c r="L1663" s="825">
        <v>0</v>
      </c>
      <c r="M1663" s="825">
        <v>0</v>
      </c>
      <c r="N1663" s="822">
        <v>5</v>
      </c>
      <c r="O1663" s="826">
        <v>1</v>
      </c>
      <c r="P1663" s="825"/>
      <c r="Q1663" s="827"/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7</v>
      </c>
      <c r="B1664" s="822" t="s">
        <v>2342</v>
      </c>
      <c r="C1664" s="822" t="s">
        <v>2348</v>
      </c>
      <c r="D1664" s="823" t="s">
        <v>3942</v>
      </c>
      <c r="E1664" s="824" t="s">
        <v>2407</v>
      </c>
      <c r="F1664" s="822" t="s">
        <v>2343</v>
      </c>
      <c r="G1664" s="822" t="s">
        <v>2637</v>
      </c>
      <c r="H1664" s="822" t="s">
        <v>329</v>
      </c>
      <c r="I1664" s="822" t="s">
        <v>2638</v>
      </c>
      <c r="J1664" s="822" t="s">
        <v>2639</v>
      </c>
      <c r="K1664" s="822" t="s">
        <v>2640</v>
      </c>
      <c r="L1664" s="825">
        <v>79.64</v>
      </c>
      <c r="M1664" s="825">
        <v>955.68000000000006</v>
      </c>
      <c r="N1664" s="822">
        <v>12</v>
      </c>
      <c r="O1664" s="826">
        <v>2.5</v>
      </c>
      <c r="P1664" s="825">
        <v>955.68000000000006</v>
      </c>
      <c r="Q1664" s="827">
        <v>1</v>
      </c>
      <c r="R1664" s="822">
        <v>12</v>
      </c>
      <c r="S1664" s="827">
        <v>1</v>
      </c>
      <c r="T1664" s="826">
        <v>2.5</v>
      </c>
      <c r="U1664" s="828">
        <v>1</v>
      </c>
    </row>
    <row r="1665" spans="1:21" ht="14.45" customHeight="1" x14ac:dyDescent="0.2">
      <c r="A1665" s="821">
        <v>7</v>
      </c>
      <c r="B1665" s="822" t="s">
        <v>2342</v>
      </c>
      <c r="C1665" s="822" t="s">
        <v>2348</v>
      </c>
      <c r="D1665" s="823" t="s">
        <v>3942</v>
      </c>
      <c r="E1665" s="824" t="s">
        <v>2407</v>
      </c>
      <c r="F1665" s="822" t="s">
        <v>2343</v>
      </c>
      <c r="G1665" s="822" t="s">
        <v>2507</v>
      </c>
      <c r="H1665" s="822" t="s">
        <v>329</v>
      </c>
      <c r="I1665" s="822" t="s">
        <v>3077</v>
      </c>
      <c r="J1665" s="822" t="s">
        <v>2509</v>
      </c>
      <c r="K1665" s="822" t="s">
        <v>3078</v>
      </c>
      <c r="L1665" s="825">
        <v>552.64</v>
      </c>
      <c r="M1665" s="825">
        <v>2763.2</v>
      </c>
      <c r="N1665" s="822">
        <v>5</v>
      </c>
      <c r="O1665" s="826">
        <v>1</v>
      </c>
      <c r="P1665" s="825">
        <v>2763.2</v>
      </c>
      <c r="Q1665" s="827">
        <v>1</v>
      </c>
      <c r="R1665" s="822">
        <v>5</v>
      </c>
      <c r="S1665" s="827">
        <v>1</v>
      </c>
      <c r="T1665" s="826">
        <v>1</v>
      </c>
      <c r="U1665" s="828">
        <v>1</v>
      </c>
    </row>
    <row r="1666" spans="1:21" ht="14.45" customHeight="1" x14ac:dyDescent="0.2">
      <c r="A1666" s="821">
        <v>7</v>
      </c>
      <c r="B1666" s="822" t="s">
        <v>2342</v>
      </c>
      <c r="C1666" s="822" t="s">
        <v>2348</v>
      </c>
      <c r="D1666" s="823" t="s">
        <v>3942</v>
      </c>
      <c r="E1666" s="824" t="s">
        <v>2407</v>
      </c>
      <c r="F1666" s="822" t="s">
        <v>2343</v>
      </c>
      <c r="G1666" s="822" t="s">
        <v>2507</v>
      </c>
      <c r="H1666" s="822" t="s">
        <v>329</v>
      </c>
      <c r="I1666" s="822" t="s">
        <v>2508</v>
      </c>
      <c r="J1666" s="822" t="s">
        <v>2509</v>
      </c>
      <c r="K1666" s="822" t="s">
        <v>2510</v>
      </c>
      <c r="L1666" s="825">
        <v>1019.46</v>
      </c>
      <c r="M1666" s="825">
        <v>11214.060000000001</v>
      </c>
      <c r="N1666" s="822">
        <v>11</v>
      </c>
      <c r="O1666" s="826">
        <v>2.5</v>
      </c>
      <c r="P1666" s="825">
        <v>8155.68</v>
      </c>
      <c r="Q1666" s="827">
        <v>0.72727272727272718</v>
      </c>
      <c r="R1666" s="822">
        <v>8</v>
      </c>
      <c r="S1666" s="827">
        <v>0.72727272727272729</v>
      </c>
      <c r="T1666" s="826">
        <v>2</v>
      </c>
      <c r="U1666" s="828">
        <v>0.8</v>
      </c>
    </row>
    <row r="1667" spans="1:21" ht="14.45" customHeight="1" x14ac:dyDescent="0.2">
      <c r="A1667" s="821">
        <v>7</v>
      </c>
      <c r="B1667" s="822" t="s">
        <v>2342</v>
      </c>
      <c r="C1667" s="822" t="s">
        <v>2348</v>
      </c>
      <c r="D1667" s="823" t="s">
        <v>3942</v>
      </c>
      <c r="E1667" s="824" t="s">
        <v>2407</v>
      </c>
      <c r="F1667" s="822" t="s">
        <v>2343</v>
      </c>
      <c r="G1667" s="822" t="s">
        <v>2507</v>
      </c>
      <c r="H1667" s="822" t="s">
        <v>329</v>
      </c>
      <c r="I1667" s="822" t="s">
        <v>2511</v>
      </c>
      <c r="J1667" s="822" t="s">
        <v>2509</v>
      </c>
      <c r="K1667" s="822" t="s">
        <v>2512</v>
      </c>
      <c r="L1667" s="825">
        <v>2038.93</v>
      </c>
      <c r="M1667" s="825">
        <v>12233.58</v>
      </c>
      <c r="N1667" s="822">
        <v>6</v>
      </c>
      <c r="O1667" s="826">
        <v>1.5</v>
      </c>
      <c r="P1667" s="825">
        <v>6116.79</v>
      </c>
      <c r="Q1667" s="827">
        <v>0.5</v>
      </c>
      <c r="R1667" s="822">
        <v>3</v>
      </c>
      <c r="S1667" s="827">
        <v>0.5</v>
      </c>
      <c r="T1667" s="826">
        <v>1</v>
      </c>
      <c r="U1667" s="828">
        <v>0.66666666666666663</v>
      </c>
    </row>
    <row r="1668" spans="1:21" ht="14.45" customHeight="1" x14ac:dyDescent="0.2">
      <c r="A1668" s="821">
        <v>7</v>
      </c>
      <c r="B1668" s="822" t="s">
        <v>2342</v>
      </c>
      <c r="C1668" s="822" t="s">
        <v>2348</v>
      </c>
      <c r="D1668" s="823" t="s">
        <v>3942</v>
      </c>
      <c r="E1668" s="824" t="s">
        <v>2407</v>
      </c>
      <c r="F1668" s="822" t="s">
        <v>2343</v>
      </c>
      <c r="G1668" s="822" t="s">
        <v>2775</v>
      </c>
      <c r="H1668" s="822" t="s">
        <v>329</v>
      </c>
      <c r="I1668" s="822" t="s">
        <v>2776</v>
      </c>
      <c r="J1668" s="822" t="s">
        <v>2777</v>
      </c>
      <c r="K1668" s="822" t="s">
        <v>2778</v>
      </c>
      <c r="L1668" s="825">
        <v>49.04</v>
      </c>
      <c r="M1668" s="825">
        <v>98.08</v>
      </c>
      <c r="N1668" s="822">
        <v>2</v>
      </c>
      <c r="O1668" s="826">
        <v>1</v>
      </c>
      <c r="P1668" s="825">
        <v>98.08</v>
      </c>
      <c r="Q1668" s="827">
        <v>1</v>
      </c>
      <c r="R1668" s="822">
        <v>2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7</v>
      </c>
      <c r="B1669" s="822" t="s">
        <v>2342</v>
      </c>
      <c r="C1669" s="822" t="s">
        <v>2348</v>
      </c>
      <c r="D1669" s="823" t="s">
        <v>3942</v>
      </c>
      <c r="E1669" s="824" t="s">
        <v>2407</v>
      </c>
      <c r="F1669" s="822" t="s">
        <v>2343</v>
      </c>
      <c r="G1669" s="822" t="s">
        <v>2910</v>
      </c>
      <c r="H1669" s="822" t="s">
        <v>329</v>
      </c>
      <c r="I1669" s="822" t="s">
        <v>3299</v>
      </c>
      <c r="J1669" s="822" t="s">
        <v>2912</v>
      </c>
      <c r="K1669" s="822" t="s">
        <v>3300</v>
      </c>
      <c r="L1669" s="825">
        <v>45.89</v>
      </c>
      <c r="M1669" s="825">
        <v>137.67000000000002</v>
      </c>
      <c r="N1669" s="822">
        <v>3</v>
      </c>
      <c r="O1669" s="826">
        <v>0.5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7</v>
      </c>
      <c r="B1670" s="822" t="s">
        <v>2342</v>
      </c>
      <c r="C1670" s="822" t="s">
        <v>2348</v>
      </c>
      <c r="D1670" s="823" t="s">
        <v>3942</v>
      </c>
      <c r="E1670" s="824" t="s">
        <v>2407</v>
      </c>
      <c r="F1670" s="822" t="s">
        <v>2343</v>
      </c>
      <c r="G1670" s="822" t="s">
        <v>2910</v>
      </c>
      <c r="H1670" s="822" t="s">
        <v>329</v>
      </c>
      <c r="I1670" s="822" t="s">
        <v>2911</v>
      </c>
      <c r="J1670" s="822" t="s">
        <v>2912</v>
      </c>
      <c r="K1670" s="822" t="s">
        <v>2913</v>
      </c>
      <c r="L1670" s="825">
        <v>91.78</v>
      </c>
      <c r="M1670" s="825">
        <v>275.34000000000003</v>
      </c>
      <c r="N1670" s="822">
        <v>3</v>
      </c>
      <c r="O1670" s="826">
        <v>0.5</v>
      </c>
      <c r="P1670" s="825">
        <v>275.34000000000003</v>
      </c>
      <c r="Q1670" s="827">
        <v>1</v>
      </c>
      <c r="R1670" s="822">
        <v>3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7</v>
      </c>
      <c r="B1671" s="822" t="s">
        <v>2342</v>
      </c>
      <c r="C1671" s="822" t="s">
        <v>2348</v>
      </c>
      <c r="D1671" s="823" t="s">
        <v>3942</v>
      </c>
      <c r="E1671" s="824" t="s">
        <v>2407</v>
      </c>
      <c r="F1671" s="822" t="s">
        <v>2343</v>
      </c>
      <c r="G1671" s="822" t="s">
        <v>2608</v>
      </c>
      <c r="H1671" s="822" t="s">
        <v>329</v>
      </c>
      <c r="I1671" s="822" t="s">
        <v>3581</v>
      </c>
      <c r="J1671" s="822" t="s">
        <v>3582</v>
      </c>
      <c r="K1671" s="822" t="s">
        <v>3214</v>
      </c>
      <c r="L1671" s="825">
        <v>46.99</v>
      </c>
      <c r="M1671" s="825">
        <v>234.95000000000002</v>
      </c>
      <c r="N1671" s="822">
        <v>5</v>
      </c>
      <c r="O1671" s="826">
        <v>0.5</v>
      </c>
      <c r="P1671" s="825">
        <v>234.95000000000002</v>
      </c>
      <c r="Q1671" s="827">
        <v>1</v>
      </c>
      <c r="R1671" s="822">
        <v>5</v>
      </c>
      <c r="S1671" s="827">
        <v>1</v>
      </c>
      <c r="T1671" s="826">
        <v>0.5</v>
      </c>
      <c r="U1671" s="828">
        <v>1</v>
      </c>
    </row>
    <row r="1672" spans="1:21" ht="14.45" customHeight="1" x14ac:dyDescent="0.2">
      <c r="A1672" s="821">
        <v>7</v>
      </c>
      <c r="B1672" s="822" t="s">
        <v>2342</v>
      </c>
      <c r="C1672" s="822" t="s">
        <v>2348</v>
      </c>
      <c r="D1672" s="823" t="s">
        <v>3942</v>
      </c>
      <c r="E1672" s="824" t="s">
        <v>2407</v>
      </c>
      <c r="F1672" s="822" t="s">
        <v>2343</v>
      </c>
      <c r="G1672" s="822" t="s">
        <v>2608</v>
      </c>
      <c r="H1672" s="822" t="s">
        <v>329</v>
      </c>
      <c r="I1672" s="822" t="s">
        <v>3888</v>
      </c>
      <c r="J1672" s="822" t="s">
        <v>2610</v>
      </c>
      <c r="K1672" s="822" t="s">
        <v>2611</v>
      </c>
      <c r="L1672" s="825">
        <v>76.180000000000007</v>
      </c>
      <c r="M1672" s="825">
        <v>76.180000000000007</v>
      </c>
      <c r="N1672" s="822">
        <v>1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7</v>
      </c>
      <c r="B1673" s="822" t="s">
        <v>2342</v>
      </c>
      <c r="C1673" s="822" t="s">
        <v>2348</v>
      </c>
      <c r="D1673" s="823" t="s">
        <v>3942</v>
      </c>
      <c r="E1673" s="824" t="s">
        <v>2407</v>
      </c>
      <c r="F1673" s="822" t="s">
        <v>2343</v>
      </c>
      <c r="G1673" s="822" t="s">
        <v>2565</v>
      </c>
      <c r="H1673" s="822" t="s">
        <v>329</v>
      </c>
      <c r="I1673" s="822" t="s">
        <v>2566</v>
      </c>
      <c r="J1673" s="822" t="s">
        <v>1331</v>
      </c>
      <c r="K1673" s="822" t="s">
        <v>2567</v>
      </c>
      <c r="L1673" s="825">
        <v>24.37</v>
      </c>
      <c r="M1673" s="825">
        <v>48.74</v>
      </c>
      <c r="N1673" s="822">
        <v>2</v>
      </c>
      <c r="O1673" s="826">
        <v>0.5</v>
      </c>
      <c r="P1673" s="825">
        <v>48.74</v>
      </c>
      <c r="Q1673" s="827">
        <v>1</v>
      </c>
      <c r="R1673" s="822">
        <v>2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7</v>
      </c>
      <c r="B1674" s="822" t="s">
        <v>2342</v>
      </c>
      <c r="C1674" s="822" t="s">
        <v>2348</v>
      </c>
      <c r="D1674" s="823" t="s">
        <v>3942</v>
      </c>
      <c r="E1674" s="824" t="s">
        <v>2407</v>
      </c>
      <c r="F1674" s="822" t="s">
        <v>2343</v>
      </c>
      <c r="G1674" s="822" t="s">
        <v>2565</v>
      </c>
      <c r="H1674" s="822" t="s">
        <v>329</v>
      </c>
      <c r="I1674" s="822" t="s">
        <v>3311</v>
      </c>
      <c r="J1674" s="822" t="s">
        <v>1331</v>
      </c>
      <c r="K1674" s="822" t="s">
        <v>2801</v>
      </c>
      <c r="L1674" s="825">
        <v>38.590000000000003</v>
      </c>
      <c r="M1674" s="825">
        <v>578.85000000000014</v>
      </c>
      <c r="N1674" s="822">
        <v>15</v>
      </c>
      <c r="O1674" s="826">
        <v>2</v>
      </c>
      <c r="P1674" s="825">
        <v>347.31000000000006</v>
      </c>
      <c r="Q1674" s="827">
        <v>0.6</v>
      </c>
      <c r="R1674" s="822">
        <v>9</v>
      </c>
      <c r="S1674" s="827">
        <v>0.6</v>
      </c>
      <c r="T1674" s="826">
        <v>1.5</v>
      </c>
      <c r="U1674" s="828">
        <v>0.75</v>
      </c>
    </row>
    <row r="1675" spans="1:21" ht="14.45" customHeight="1" x14ac:dyDescent="0.2">
      <c r="A1675" s="821">
        <v>7</v>
      </c>
      <c r="B1675" s="822" t="s">
        <v>2342</v>
      </c>
      <c r="C1675" s="822" t="s">
        <v>2348</v>
      </c>
      <c r="D1675" s="823" t="s">
        <v>3942</v>
      </c>
      <c r="E1675" s="824" t="s">
        <v>2407</v>
      </c>
      <c r="F1675" s="822" t="s">
        <v>2343</v>
      </c>
      <c r="G1675" s="822" t="s">
        <v>2568</v>
      </c>
      <c r="H1675" s="822" t="s">
        <v>329</v>
      </c>
      <c r="I1675" s="822" t="s">
        <v>2569</v>
      </c>
      <c r="J1675" s="822" t="s">
        <v>2570</v>
      </c>
      <c r="K1675" s="822" t="s">
        <v>2571</v>
      </c>
      <c r="L1675" s="825">
        <v>1561.8</v>
      </c>
      <c r="M1675" s="825">
        <v>21865.200000000001</v>
      </c>
      <c r="N1675" s="822">
        <v>14</v>
      </c>
      <c r="O1675" s="826">
        <v>3.5</v>
      </c>
      <c r="P1675" s="825">
        <v>6247.2</v>
      </c>
      <c r="Q1675" s="827">
        <v>0.2857142857142857</v>
      </c>
      <c r="R1675" s="822">
        <v>4</v>
      </c>
      <c r="S1675" s="827">
        <v>0.2857142857142857</v>
      </c>
      <c r="T1675" s="826">
        <v>1.5</v>
      </c>
      <c r="U1675" s="828">
        <v>0.42857142857142855</v>
      </c>
    </row>
    <row r="1676" spans="1:21" ht="14.45" customHeight="1" x14ac:dyDescent="0.2">
      <c r="A1676" s="821">
        <v>7</v>
      </c>
      <c r="B1676" s="822" t="s">
        <v>2342</v>
      </c>
      <c r="C1676" s="822" t="s">
        <v>2348</v>
      </c>
      <c r="D1676" s="823" t="s">
        <v>3942</v>
      </c>
      <c r="E1676" s="824" t="s">
        <v>2407</v>
      </c>
      <c r="F1676" s="822" t="s">
        <v>2343</v>
      </c>
      <c r="G1676" s="822" t="s">
        <v>2997</v>
      </c>
      <c r="H1676" s="822" t="s">
        <v>329</v>
      </c>
      <c r="I1676" s="822" t="s">
        <v>2998</v>
      </c>
      <c r="J1676" s="822" t="s">
        <v>2999</v>
      </c>
      <c r="K1676" s="822" t="s">
        <v>3000</v>
      </c>
      <c r="L1676" s="825">
        <v>90.95</v>
      </c>
      <c r="M1676" s="825">
        <v>90.95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7</v>
      </c>
      <c r="B1677" s="822" t="s">
        <v>2342</v>
      </c>
      <c r="C1677" s="822" t="s">
        <v>2348</v>
      </c>
      <c r="D1677" s="823" t="s">
        <v>3942</v>
      </c>
      <c r="E1677" s="824" t="s">
        <v>2407</v>
      </c>
      <c r="F1677" s="822" t="s">
        <v>2343</v>
      </c>
      <c r="G1677" s="822" t="s">
        <v>2612</v>
      </c>
      <c r="H1677" s="822" t="s">
        <v>656</v>
      </c>
      <c r="I1677" s="822" t="s">
        <v>2613</v>
      </c>
      <c r="J1677" s="822" t="s">
        <v>2614</v>
      </c>
      <c r="K1677" s="822" t="s">
        <v>2615</v>
      </c>
      <c r="L1677" s="825">
        <v>70.48</v>
      </c>
      <c r="M1677" s="825">
        <v>1268.6399999999999</v>
      </c>
      <c r="N1677" s="822">
        <v>18</v>
      </c>
      <c r="O1677" s="826">
        <v>3.5</v>
      </c>
      <c r="P1677" s="825">
        <v>422.88</v>
      </c>
      <c r="Q1677" s="827">
        <v>0.33333333333333337</v>
      </c>
      <c r="R1677" s="822">
        <v>6</v>
      </c>
      <c r="S1677" s="827">
        <v>0.33333333333333331</v>
      </c>
      <c r="T1677" s="826">
        <v>1.5</v>
      </c>
      <c r="U1677" s="828">
        <v>0.42857142857142855</v>
      </c>
    </row>
    <row r="1678" spans="1:21" ht="14.45" customHeight="1" x14ac:dyDescent="0.2">
      <c r="A1678" s="821">
        <v>7</v>
      </c>
      <c r="B1678" s="822" t="s">
        <v>2342</v>
      </c>
      <c r="C1678" s="822" t="s">
        <v>2348</v>
      </c>
      <c r="D1678" s="823" t="s">
        <v>3942</v>
      </c>
      <c r="E1678" s="824" t="s">
        <v>2407</v>
      </c>
      <c r="F1678" s="822" t="s">
        <v>2343</v>
      </c>
      <c r="G1678" s="822" t="s">
        <v>2612</v>
      </c>
      <c r="H1678" s="822" t="s">
        <v>656</v>
      </c>
      <c r="I1678" s="822" t="s">
        <v>3312</v>
      </c>
      <c r="J1678" s="822" t="s">
        <v>2614</v>
      </c>
      <c r="K1678" s="822" t="s">
        <v>3313</v>
      </c>
      <c r="L1678" s="825">
        <v>140.96</v>
      </c>
      <c r="M1678" s="825">
        <v>140.96</v>
      </c>
      <c r="N1678" s="822">
        <v>1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7</v>
      </c>
      <c r="B1679" s="822" t="s">
        <v>2342</v>
      </c>
      <c r="C1679" s="822" t="s">
        <v>2348</v>
      </c>
      <c r="D1679" s="823" t="s">
        <v>3942</v>
      </c>
      <c r="E1679" s="824" t="s">
        <v>2407</v>
      </c>
      <c r="F1679" s="822" t="s">
        <v>2343</v>
      </c>
      <c r="G1679" s="822" t="s">
        <v>2612</v>
      </c>
      <c r="H1679" s="822" t="s">
        <v>656</v>
      </c>
      <c r="I1679" s="822" t="s">
        <v>3032</v>
      </c>
      <c r="J1679" s="822" t="s">
        <v>2614</v>
      </c>
      <c r="K1679" s="822" t="s">
        <v>3033</v>
      </c>
      <c r="L1679" s="825">
        <v>46.99</v>
      </c>
      <c r="M1679" s="825">
        <v>93.98</v>
      </c>
      <c r="N1679" s="822">
        <v>2</v>
      </c>
      <c r="O1679" s="826">
        <v>0.5</v>
      </c>
      <c r="P1679" s="825">
        <v>93.98</v>
      </c>
      <c r="Q1679" s="827">
        <v>1</v>
      </c>
      <c r="R1679" s="822">
        <v>2</v>
      </c>
      <c r="S1679" s="827">
        <v>1</v>
      </c>
      <c r="T1679" s="826">
        <v>0.5</v>
      </c>
      <c r="U1679" s="828">
        <v>1</v>
      </c>
    </row>
    <row r="1680" spans="1:21" ht="14.45" customHeight="1" x14ac:dyDescent="0.2">
      <c r="A1680" s="821">
        <v>7</v>
      </c>
      <c r="B1680" s="822" t="s">
        <v>2342</v>
      </c>
      <c r="C1680" s="822" t="s">
        <v>2348</v>
      </c>
      <c r="D1680" s="823" t="s">
        <v>3942</v>
      </c>
      <c r="E1680" s="824" t="s">
        <v>2407</v>
      </c>
      <c r="F1680" s="822" t="s">
        <v>2343</v>
      </c>
      <c r="G1680" s="822" t="s">
        <v>2524</v>
      </c>
      <c r="H1680" s="822" t="s">
        <v>329</v>
      </c>
      <c r="I1680" s="822" t="s">
        <v>3321</v>
      </c>
      <c r="J1680" s="822" t="s">
        <v>2696</v>
      </c>
      <c r="K1680" s="822" t="s">
        <v>3322</v>
      </c>
      <c r="L1680" s="825">
        <v>127</v>
      </c>
      <c r="M1680" s="825">
        <v>508</v>
      </c>
      <c r="N1680" s="822">
        <v>4</v>
      </c>
      <c r="O1680" s="826">
        <v>2</v>
      </c>
      <c r="P1680" s="825">
        <v>508</v>
      </c>
      <c r="Q1680" s="827">
        <v>1</v>
      </c>
      <c r="R1680" s="822">
        <v>4</v>
      </c>
      <c r="S1680" s="827">
        <v>1</v>
      </c>
      <c r="T1680" s="826">
        <v>2</v>
      </c>
      <c r="U1680" s="828">
        <v>1</v>
      </c>
    </row>
    <row r="1681" spans="1:21" ht="14.45" customHeight="1" x14ac:dyDescent="0.2">
      <c r="A1681" s="821">
        <v>7</v>
      </c>
      <c r="B1681" s="822" t="s">
        <v>2342</v>
      </c>
      <c r="C1681" s="822" t="s">
        <v>2348</v>
      </c>
      <c r="D1681" s="823" t="s">
        <v>3942</v>
      </c>
      <c r="E1681" s="824" t="s">
        <v>2407</v>
      </c>
      <c r="F1681" s="822" t="s">
        <v>2343</v>
      </c>
      <c r="G1681" s="822" t="s">
        <v>2524</v>
      </c>
      <c r="H1681" s="822" t="s">
        <v>329</v>
      </c>
      <c r="I1681" s="822" t="s">
        <v>2695</v>
      </c>
      <c r="J1681" s="822" t="s">
        <v>2696</v>
      </c>
      <c r="K1681" s="822" t="s">
        <v>2697</v>
      </c>
      <c r="L1681" s="825">
        <v>389.92</v>
      </c>
      <c r="M1681" s="825">
        <v>2339.52</v>
      </c>
      <c r="N1681" s="822">
        <v>6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7</v>
      </c>
      <c r="B1682" s="822" t="s">
        <v>2342</v>
      </c>
      <c r="C1682" s="822" t="s">
        <v>2348</v>
      </c>
      <c r="D1682" s="823" t="s">
        <v>3942</v>
      </c>
      <c r="E1682" s="824" t="s">
        <v>2407</v>
      </c>
      <c r="F1682" s="822" t="s">
        <v>2343</v>
      </c>
      <c r="G1682" s="822" t="s">
        <v>2524</v>
      </c>
      <c r="H1682" s="822" t="s">
        <v>329</v>
      </c>
      <c r="I1682" s="822" t="s">
        <v>2817</v>
      </c>
      <c r="J1682" s="822" t="s">
        <v>2696</v>
      </c>
      <c r="K1682" s="822" t="s">
        <v>786</v>
      </c>
      <c r="L1682" s="825">
        <v>701.65</v>
      </c>
      <c r="M1682" s="825">
        <v>6314.8499999999995</v>
      </c>
      <c r="N1682" s="822">
        <v>9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7</v>
      </c>
      <c r="B1683" s="822" t="s">
        <v>2342</v>
      </c>
      <c r="C1683" s="822" t="s">
        <v>2348</v>
      </c>
      <c r="D1683" s="823" t="s">
        <v>3942</v>
      </c>
      <c r="E1683" s="824" t="s">
        <v>2407</v>
      </c>
      <c r="F1683" s="822" t="s">
        <v>2343</v>
      </c>
      <c r="G1683" s="822" t="s">
        <v>2524</v>
      </c>
      <c r="H1683" s="822" t="s">
        <v>329</v>
      </c>
      <c r="I1683" s="822" t="s">
        <v>3079</v>
      </c>
      <c r="J1683" s="822" t="s">
        <v>2526</v>
      </c>
      <c r="K1683" s="822" t="s">
        <v>861</v>
      </c>
      <c r="L1683" s="825">
        <v>383.18</v>
      </c>
      <c r="M1683" s="825">
        <v>1532.72</v>
      </c>
      <c r="N1683" s="822">
        <v>4</v>
      </c>
      <c r="O1683" s="826">
        <v>2</v>
      </c>
      <c r="P1683" s="825">
        <v>383.18</v>
      </c>
      <c r="Q1683" s="827">
        <v>0.25</v>
      </c>
      <c r="R1683" s="822">
        <v>1</v>
      </c>
      <c r="S1683" s="827">
        <v>0.25</v>
      </c>
      <c r="T1683" s="826">
        <v>1</v>
      </c>
      <c r="U1683" s="828">
        <v>0.5</v>
      </c>
    </row>
    <row r="1684" spans="1:21" ht="14.45" customHeight="1" x14ac:dyDescent="0.2">
      <c r="A1684" s="821">
        <v>7</v>
      </c>
      <c r="B1684" s="822" t="s">
        <v>2342</v>
      </c>
      <c r="C1684" s="822" t="s">
        <v>2348</v>
      </c>
      <c r="D1684" s="823" t="s">
        <v>3942</v>
      </c>
      <c r="E1684" s="824" t="s">
        <v>2407</v>
      </c>
      <c r="F1684" s="822" t="s">
        <v>2343</v>
      </c>
      <c r="G1684" s="822" t="s">
        <v>2524</v>
      </c>
      <c r="H1684" s="822" t="s">
        <v>329</v>
      </c>
      <c r="I1684" s="822" t="s">
        <v>2698</v>
      </c>
      <c r="J1684" s="822" t="s">
        <v>2696</v>
      </c>
      <c r="K1684" s="822" t="s">
        <v>2699</v>
      </c>
      <c r="L1684" s="825">
        <v>233.95</v>
      </c>
      <c r="M1684" s="825">
        <v>2807.3999999999996</v>
      </c>
      <c r="N1684" s="822">
        <v>12</v>
      </c>
      <c r="O1684" s="826">
        <v>2</v>
      </c>
      <c r="P1684" s="825">
        <v>2105.5499999999997</v>
      </c>
      <c r="Q1684" s="827">
        <v>0.75</v>
      </c>
      <c r="R1684" s="822">
        <v>9</v>
      </c>
      <c r="S1684" s="827">
        <v>0.75</v>
      </c>
      <c r="T1684" s="826">
        <v>1</v>
      </c>
      <c r="U1684" s="828">
        <v>0.5</v>
      </c>
    </row>
    <row r="1685" spans="1:21" ht="14.45" customHeight="1" x14ac:dyDescent="0.2">
      <c r="A1685" s="821">
        <v>7</v>
      </c>
      <c r="B1685" s="822" t="s">
        <v>2342</v>
      </c>
      <c r="C1685" s="822" t="s">
        <v>2348</v>
      </c>
      <c r="D1685" s="823" t="s">
        <v>3942</v>
      </c>
      <c r="E1685" s="824" t="s">
        <v>2407</v>
      </c>
      <c r="F1685" s="822" t="s">
        <v>2343</v>
      </c>
      <c r="G1685" s="822" t="s">
        <v>3323</v>
      </c>
      <c r="H1685" s="822" t="s">
        <v>329</v>
      </c>
      <c r="I1685" s="822" t="s">
        <v>3324</v>
      </c>
      <c r="J1685" s="822" t="s">
        <v>3325</v>
      </c>
      <c r="K1685" s="822" t="s">
        <v>3326</v>
      </c>
      <c r="L1685" s="825">
        <v>88.07</v>
      </c>
      <c r="M1685" s="825">
        <v>528.41999999999996</v>
      </c>
      <c r="N1685" s="822">
        <v>6</v>
      </c>
      <c r="O1685" s="826">
        <v>1</v>
      </c>
      <c r="P1685" s="825">
        <v>176.14</v>
      </c>
      <c r="Q1685" s="827">
        <v>0.33333333333333331</v>
      </c>
      <c r="R1685" s="822">
        <v>2</v>
      </c>
      <c r="S1685" s="827">
        <v>0.33333333333333331</v>
      </c>
      <c r="T1685" s="826">
        <v>0.5</v>
      </c>
      <c r="U1685" s="828">
        <v>0.5</v>
      </c>
    </row>
    <row r="1686" spans="1:21" ht="14.45" customHeight="1" x14ac:dyDescent="0.2">
      <c r="A1686" s="821">
        <v>7</v>
      </c>
      <c r="B1686" s="822" t="s">
        <v>2342</v>
      </c>
      <c r="C1686" s="822" t="s">
        <v>2348</v>
      </c>
      <c r="D1686" s="823" t="s">
        <v>3942</v>
      </c>
      <c r="E1686" s="824" t="s">
        <v>2407</v>
      </c>
      <c r="F1686" s="822" t="s">
        <v>2343</v>
      </c>
      <c r="G1686" s="822" t="s">
        <v>3323</v>
      </c>
      <c r="H1686" s="822" t="s">
        <v>329</v>
      </c>
      <c r="I1686" s="822" t="s">
        <v>3327</v>
      </c>
      <c r="J1686" s="822" t="s">
        <v>3325</v>
      </c>
      <c r="K1686" s="822" t="s">
        <v>3326</v>
      </c>
      <c r="L1686" s="825">
        <v>88.07</v>
      </c>
      <c r="M1686" s="825">
        <v>264.20999999999998</v>
      </c>
      <c r="N1686" s="822">
        <v>3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7</v>
      </c>
      <c r="B1687" s="822" t="s">
        <v>2342</v>
      </c>
      <c r="C1687" s="822" t="s">
        <v>2348</v>
      </c>
      <c r="D1687" s="823" t="s">
        <v>3942</v>
      </c>
      <c r="E1687" s="824" t="s">
        <v>2407</v>
      </c>
      <c r="F1687" s="822" t="s">
        <v>2343</v>
      </c>
      <c r="G1687" s="822" t="s">
        <v>3206</v>
      </c>
      <c r="H1687" s="822" t="s">
        <v>329</v>
      </c>
      <c r="I1687" s="822" t="s">
        <v>3591</v>
      </c>
      <c r="J1687" s="822" t="s">
        <v>3208</v>
      </c>
      <c r="K1687" s="822" t="s">
        <v>3592</v>
      </c>
      <c r="L1687" s="825">
        <v>117.47</v>
      </c>
      <c r="M1687" s="825">
        <v>117.47</v>
      </c>
      <c r="N1687" s="822">
        <v>1</v>
      </c>
      <c r="O1687" s="826">
        <v>1</v>
      </c>
      <c r="P1687" s="825">
        <v>117.47</v>
      </c>
      <c r="Q1687" s="827">
        <v>1</v>
      </c>
      <c r="R1687" s="822">
        <v>1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7</v>
      </c>
      <c r="B1688" s="822" t="s">
        <v>2342</v>
      </c>
      <c r="C1688" s="822" t="s">
        <v>2348</v>
      </c>
      <c r="D1688" s="823" t="s">
        <v>3942</v>
      </c>
      <c r="E1688" s="824" t="s">
        <v>2407</v>
      </c>
      <c r="F1688" s="822" t="s">
        <v>2343</v>
      </c>
      <c r="G1688" s="822" t="s">
        <v>2789</v>
      </c>
      <c r="H1688" s="822" t="s">
        <v>329</v>
      </c>
      <c r="I1688" s="822" t="s">
        <v>3001</v>
      </c>
      <c r="J1688" s="822" t="s">
        <v>765</v>
      </c>
      <c r="K1688" s="822" t="s">
        <v>3002</v>
      </c>
      <c r="L1688" s="825">
        <v>35.25</v>
      </c>
      <c r="M1688" s="825">
        <v>211.5</v>
      </c>
      <c r="N1688" s="822">
        <v>6</v>
      </c>
      <c r="O1688" s="826">
        <v>1</v>
      </c>
      <c r="P1688" s="825">
        <v>211.5</v>
      </c>
      <c r="Q1688" s="827">
        <v>1</v>
      </c>
      <c r="R1688" s="822">
        <v>6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7</v>
      </c>
      <c r="B1689" s="822" t="s">
        <v>2342</v>
      </c>
      <c r="C1689" s="822" t="s">
        <v>2348</v>
      </c>
      <c r="D1689" s="823" t="s">
        <v>3942</v>
      </c>
      <c r="E1689" s="824" t="s">
        <v>2407</v>
      </c>
      <c r="F1689" s="822" t="s">
        <v>2343</v>
      </c>
      <c r="G1689" s="822" t="s">
        <v>2789</v>
      </c>
      <c r="H1689" s="822" t="s">
        <v>329</v>
      </c>
      <c r="I1689" s="822" t="s">
        <v>3037</v>
      </c>
      <c r="J1689" s="822" t="s">
        <v>765</v>
      </c>
      <c r="K1689" s="822" t="s">
        <v>3038</v>
      </c>
      <c r="L1689" s="825">
        <v>35.25</v>
      </c>
      <c r="M1689" s="825">
        <v>141</v>
      </c>
      <c r="N1689" s="822">
        <v>4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7</v>
      </c>
      <c r="B1690" s="822" t="s">
        <v>2342</v>
      </c>
      <c r="C1690" s="822" t="s">
        <v>2348</v>
      </c>
      <c r="D1690" s="823" t="s">
        <v>3942</v>
      </c>
      <c r="E1690" s="824" t="s">
        <v>2407</v>
      </c>
      <c r="F1690" s="822" t="s">
        <v>2343</v>
      </c>
      <c r="G1690" s="822" t="s">
        <v>2789</v>
      </c>
      <c r="H1690" s="822" t="s">
        <v>329</v>
      </c>
      <c r="I1690" s="822" t="s">
        <v>2919</v>
      </c>
      <c r="J1690" s="822" t="s">
        <v>1236</v>
      </c>
      <c r="K1690" s="822" t="s">
        <v>2791</v>
      </c>
      <c r="L1690" s="825">
        <v>35.25</v>
      </c>
      <c r="M1690" s="825">
        <v>35.25</v>
      </c>
      <c r="N1690" s="822">
        <v>1</v>
      </c>
      <c r="O1690" s="826">
        <v>1</v>
      </c>
      <c r="P1690" s="825">
        <v>35.25</v>
      </c>
      <c r="Q1690" s="827">
        <v>1</v>
      </c>
      <c r="R1690" s="822">
        <v>1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7</v>
      </c>
      <c r="B1691" s="822" t="s">
        <v>2342</v>
      </c>
      <c r="C1691" s="822" t="s">
        <v>2348</v>
      </c>
      <c r="D1691" s="823" t="s">
        <v>3942</v>
      </c>
      <c r="E1691" s="824" t="s">
        <v>2407</v>
      </c>
      <c r="F1691" s="822" t="s">
        <v>2343</v>
      </c>
      <c r="G1691" s="822" t="s">
        <v>2658</v>
      </c>
      <c r="H1691" s="822" t="s">
        <v>329</v>
      </c>
      <c r="I1691" s="822" t="s">
        <v>3176</v>
      </c>
      <c r="J1691" s="822" t="s">
        <v>3177</v>
      </c>
      <c r="K1691" s="822" t="s">
        <v>3178</v>
      </c>
      <c r="L1691" s="825">
        <v>97.76</v>
      </c>
      <c r="M1691" s="825">
        <v>97.76</v>
      </c>
      <c r="N1691" s="822">
        <v>1</v>
      </c>
      <c r="O1691" s="826">
        <v>0.5</v>
      </c>
      <c r="P1691" s="825">
        <v>97.76</v>
      </c>
      <c r="Q1691" s="827">
        <v>1</v>
      </c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7</v>
      </c>
      <c r="B1692" s="822" t="s">
        <v>2342</v>
      </c>
      <c r="C1692" s="822" t="s">
        <v>2348</v>
      </c>
      <c r="D1692" s="823" t="s">
        <v>3942</v>
      </c>
      <c r="E1692" s="824" t="s">
        <v>2407</v>
      </c>
      <c r="F1692" s="822" t="s">
        <v>2343</v>
      </c>
      <c r="G1692" s="822" t="s">
        <v>2466</v>
      </c>
      <c r="H1692" s="822" t="s">
        <v>329</v>
      </c>
      <c r="I1692" s="822" t="s">
        <v>2528</v>
      </c>
      <c r="J1692" s="822" t="s">
        <v>2468</v>
      </c>
      <c r="K1692" s="822" t="s">
        <v>2529</v>
      </c>
      <c r="L1692" s="825">
        <v>2038.93</v>
      </c>
      <c r="M1692" s="825">
        <v>22428.23</v>
      </c>
      <c r="N1692" s="822">
        <v>11</v>
      </c>
      <c r="O1692" s="826">
        <v>3</v>
      </c>
      <c r="P1692" s="825">
        <v>22428.23</v>
      </c>
      <c r="Q1692" s="827">
        <v>1</v>
      </c>
      <c r="R1692" s="822">
        <v>11</v>
      </c>
      <c r="S1692" s="827">
        <v>1</v>
      </c>
      <c r="T1692" s="826">
        <v>3</v>
      </c>
      <c r="U1692" s="828">
        <v>1</v>
      </c>
    </row>
    <row r="1693" spans="1:21" ht="14.45" customHeight="1" x14ac:dyDescent="0.2">
      <c r="A1693" s="821">
        <v>7</v>
      </c>
      <c r="B1693" s="822" t="s">
        <v>2342</v>
      </c>
      <c r="C1693" s="822" t="s">
        <v>2348</v>
      </c>
      <c r="D1693" s="823" t="s">
        <v>3942</v>
      </c>
      <c r="E1693" s="824" t="s">
        <v>2407</v>
      </c>
      <c r="F1693" s="822" t="s">
        <v>2343</v>
      </c>
      <c r="G1693" s="822" t="s">
        <v>2466</v>
      </c>
      <c r="H1693" s="822" t="s">
        <v>329</v>
      </c>
      <c r="I1693" s="822" t="s">
        <v>2467</v>
      </c>
      <c r="J1693" s="822" t="s">
        <v>2468</v>
      </c>
      <c r="K1693" s="822" t="s">
        <v>2469</v>
      </c>
      <c r="L1693" s="825">
        <v>552.64</v>
      </c>
      <c r="M1693" s="825">
        <v>3868.48</v>
      </c>
      <c r="N1693" s="822">
        <v>7</v>
      </c>
      <c r="O1693" s="826">
        <v>3</v>
      </c>
      <c r="P1693" s="825">
        <v>3868.48</v>
      </c>
      <c r="Q1693" s="827">
        <v>1</v>
      </c>
      <c r="R1693" s="822">
        <v>7</v>
      </c>
      <c r="S1693" s="827">
        <v>1</v>
      </c>
      <c r="T1693" s="826">
        <v>3</v>
      </c>
      <c r="U1693" s="828">
        <v>1</v>
      </c>
    </row>
    <row r="1694" spans="1:21" ht="14.45" customHeight="1" x14ac:dyDescent="0.2">
      <c r="A1694" s="821">
        <v>7</v>
      </c>
      <c r="B1694" s="822" t="s">
        <v>2342</v>
      </c>
      <c r="C1694" s="822" t="s">
        <v>2348</v>
      </c>
      <c r="D1694" s="823" t="s">
        <v>3942</v>
      </c>
      <c r="E1694" s="824" t="s">
        <v>2407</v>
      </c>
      <c r="F1694" s="822" t="s">
        <v>2343</v>
      </c>
      <c r="G1694" s="822" t="s">
        <v>2466</v>
      </c>
      <c r="H1694" s="822" t="s">
        <v>329</v>
      </c>
      <c r="I1694" s="822" t="s">
        <v>2470</v>
      </c>
      <c r="J1694" s="822" t="s">
        <v>2468</v>
      </c>
      <c r="K1694" s="822" t="s">
        <v>2471</v>
      </c>
      <c r="L1694" s="825">
        <v>355.79</v>
      </c>
      <c r="M1694" s="825">
        <v>2134.7400000000002</v>
      </c>
      <c r="N1694" s="822">
        <v>6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7</v>
      </c>
      <c r="B1695" s="822" t="s">
        <v>2342</v>
      </c>
      <c r="C1695" s="822" t="s">
        <v>2348</v>
      </c>
      <c r="D1695" s="823" t="s">
        <v>3942</v>
      </c>
      <c r="E1695" s="824" t="s">
        <v>2407</v>
      </c>
      <c r="F1695" s="822" t="s">
        <v>2343</v>
      </c>
      <c r="G1695" s="822" t="s">
        <v>2466</v>
      </c>
      <c r="H1695" s="822" t="s">
        <v>329</v>
      </c>
      <c r="I1695" s="822" t="s">
        <v>2530</v>
      </c>
      <c r="J1695" s="822" t="s">
        <v>2468</v>
      </c>
      <c r="K1695" s="822" t="s">
        <v>2531</v>
      </c>
      <c r="L1695" s="825">
        <v>1019.46</v>
      </c>
      <c r="M1695" s="825">
        <v>10194.6</v>
      </c>
      <c r="N1695" s="822">
        <v>10</v>
      </c>
      <c r="O1695" s="826">
        <v>2</v>
      </c>
      <c r="P1695" s="825">
        <v>10194.6</v>
      </c>
      <c r="Q1695" s="827">
        <v>1</v>
      </c>
      <c r="R1695" s="822">
        <v>10</v>
      </c>
      <c r="S1695" s="827">
        <v>1</v>
      </c>
      <c r="T1695" s="826">
        <v>2</v>
      </c>
      <c r="U1695" s="828">
        <v>1</v>
      </c>
    </row>
    <row r="1696" spans="1:21" ht="14.45" customHeight="1" x14ac:dyDescent="0.2">
      <c r="A1696" s="821">
        <v>7</v>
      </c>
      <c r="B1696" s="822" t="s">
        <v>2342</v>
      </c>
      <c r="C1696" s="822" t="s">
        <v>2348</v>
      </c>
      <c r="D1696" s="823" t="s">
        <v>3942</v>
      </c>
      <c r="E1696" s="824" t="s">
        <v>2407</v>
      </c>
      <c r="F1696" s="822" t="s">
        <v>2343</v>
      </c>
      <c r="G1696" s="822" t="s">
        <v>2466</v>
      </c>
      <c r="H1696" s="822" t="s">
        <v>656</v>
      </c>
      <c r="I1696" s="822" t="s">
        <v>2819</v>
      </c>
      <c r="J1696" s="822" t="s">
        <v>2533</v>
      </c>
      <c r="K1696" s="822" t="s">
        <v>2529</v>
      </c>
      <c r="L1696" s="825">
        <v>2038.93</v>
      </c>
      <c r="M1696" s="825">
        <v>42817.53</v>
      </c>
      <c r="N1696" s="822">
        <v>21</v>
      </c>
      <c r="O1696" s="826">
        <v>6</v>
      </c>
      <c r="P1696" s="825">
        <v>36700.74</v>
      </c>
      <c r="Q1696" s="827">
        <v>0.8571428571428571</v>
      </c>
      <c r="R1696" s="822">
  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5" customHeight="1" x14ac:dyDescent="0.2">
      <c r="A1697" s="821">
        <v>7</v>
      </c>
      <c r="B1697" s="822" t="s">
        <v>2342</v>
      </c>
      <c r="C1697" s="822" t="s">
        <v>2348</v>
      </c>
      <c r="D1697" s="823" t="s">
        <v>3942</v>
      </c>
      <c r="E1697" s="824" t="s">
        <v>2407</v>
      </c>
      <c r="F1697" s="822" t="s">
        <v>2343</v>
      </c>
      <c r="G1697" s="822" t="s">
        <v>2466</v>
      </c>
      <c r="H1697" s="822" t="s">
        <v>656</v>
      </c>
      <c r="I1697" s="822" t="s">
        <v>2532</v>
      </c>
      <c r="J1697" s="822" t="s">
        <v>2533</v>
      </c>
      <c r="K1697" s="822" t="s">
        <v>2471</v>
      </c>
      <c r="L1697" s="825">
        <v>355.79</v>
      </c>
      <c r="M1697" s="825">
        <v>9962.1200000000008</v>
      </c>
      <c r="N1697" s="822">
        <v>28</v>
      </c>
      <c r="O1697" s="826">
        <v>8</v>
      </c>
      <c r="P1697" s="825">
        <v>6048.43</v>
      </c>
      <c r="Q1697" s="827">
        <v>0.6071428571428571</v>
      </c>
      <c r="R1697" s="822">
        <v>17</v>
      </c>
      <c r="S1697" s="827">
        <v>0.6071428571428571</v>
      </c>
      <c r="T1697" s="826">
        <v>5</v>
      </c>
      <c r="U1697" s="828">
        <v>0.625</v>
      </c>
    </row>
    <row r="1698" spans="1:21" ht="14.45" customHeight="1" x14ac:dyDescent="0.2">
      <c r="A1698" s="821">
        <v>7</v>
      </c>
      <c r="B1698" s="822" t="s">
        <v>2342</v>
      </c>
      <c r="C1698" s="822" t="s">
        <v>2348</v>
      </c>
      <c r="D1698" s="823" t="s">
        <v>3942</v>
      </c>
      <c r="E1698" s="824" t="s">
        <v>2407</v>
      </c>
      <c r="F1698" s="822" t="s">
        <v>2343</v>
      </c>
      <c r="G1698" s="822" t="s">
        <v>2466</v>
      </c>
      <c r="H1698" s="822" t="s">
        <v>656</v>
      </c>
      <c r="I1698" s="822" t="s">
        <v>2700</v>
      </c>
      <c r="J1698" s="822" t="s">
        <v>2533</v>
      </c>
      <c r="K1698" s="822" t="s">
        <v>2469</v>
      </c>
      <c r="L1698" s="825">
        <v>552.64</v>
      </c>
      <c r="M1698" s="825">
        <v>22105.599999999999</v>
      </c>
      <c r="N1698" s="822">
        <v>40</v>
      </c>
      <c r="O1698" s="826">
        <v>12</v>
      </c>
      <c r="P1698" s="825">
        <v>22105.599999999999</v>
      </c>
      <c r="Q1698" s="827">
        <v>1</v>
      </c>
      <c r="R1698" s="822">
        <v>40</v>
      </c>
      <c r="S1698" s="827">
        <v>1</v>
      </c>
      <c r="T1698" s="826">
        <v>12</v>
      </c>
      <c r="U1698" s="828">
        <v>1</v>
      </c>
    </row>
    <row r="1699" spans="1:21" ht="14.45" customHeight="1" x14ac:dyDescent="0.2">
      <c r="A1699" s="821">
        <v>7</v>
      </c>
      <c r="B1699" s="822" t="s">
        <v>2342</v>
      </c>
      <c r="C1699" s="822" t="s">
        <v>2348</v>
      </c>
      <c r="D1699" s="823" t="s">
        <v>3942</v>
      </c>
      <c r="E1699" s="824" t="s">
        <v>2407</v>
      </c>
      <c r="F1699" s="822" t="s">
        <v>2343</v>
      </c>
      <c r="G1699" s="822" t="s">
        <v>2466</v>
      </c>
      <c r="H1699" s="822" t="s">
        <v>656</v>
      </c>
      <c r="I1699" s="822" t="s">
        <v>2701</v>
      </c>
      <c r="J1699" s="822" t="s">
        <v>2533</v>
      </c>
      <c r="K1699" s="822" t="s">
        <v>2531</v>
      </c>
      <c r="L1699" s="825">
        <v>1019.46</v>
      </c>
      <c r="M1699" s="825">
        <v>24467.040000000001</v>
      </c>
      <c r="N1699" s="822">
        <v>24</v>
      </c>
      <c r="O1699" s="826">
        <v>7</v>
      </c>
      <c r="P1699" s="825">
        <v>22428.120000000003</v>
      </c>
      <c r="Q1699" s="827">
        <v>0.91666666666666674</v>
      </c>
      <c r="R1699" s="822">
        <v>22</v>
      </c>
      <c r="S1699" s="827">
        <v>0.91666666666666663</v>
      </c>
      <c r="T1699" s="826">
        <v>6</v>
      </c>
      <c r="U1699" s="828">
        <v>0.8571428571428571</v>
      </c>
    </row>
    <row r="1700" spans="1:21" ht="14.45" customHeight="1" x14ac:dyDescent="0.2">
      <c r="A1700" s="821">
        <v>7</v>
      </c>
      <c r="B1700" s="822" t="s">
        <v>2342</v>
      </c>
      <c r="C1700" s="822" t="s">
        <v>2348</v>
      </c>
      <c r="D1700" s="823" t="s">
        <v>3942</v>
      </c>
      <c r="E1700" s="824" t="s">
        <v>2407</v>
      </c>
      <c r="F1700" s="822" t="s">
        <v>2343</v>
      </c>
      <c r="G1700" s="822" t="s">
        <v>2466</v>
      </c>
      <c r="H1700" s="822" t="s">
        <v>329</v>
      </c>
      <c r="I1700" s="822" t="s">
        <v>2704</v>
      </c>
      <c r="J1700" s="822" t="s">
        <v>2473</v>
      </c>
      <c r="K1700" s="822" t="s">
        <v>2705</v>
      </c>
      <c r="L1700" s="825">
        <v>254.86</v>
      </c>
      <c r="M1700" s="825">
        <v>764.58</v>
      </c>
      <c r="N1700" s="822">
        <v>3</v>
      </c>
      <c r="O1700" s="826">
        <v>1</v>
      </c>
      <c r="P1700" s="825">
        <v>764.58</v>
      </c>
      <c r="Q1700" s="827">
        <v>1</v>
      </c>
      <c r="R1700" s="822">
        <v>3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7</v>
      </c>
      <c r="B1701" s="822" t="s">
        <v>2342</v>
      </c>
      <c r="C1701" s="822" t="s">
        <v>2348</v>
      </c>
      <c r="D1701" s="823" t="s">
        <v>3942</v>
      </c>
      <c r="E1701" s="824" t="s">
        <v>2407</v>
      </c>
      <c r="F1701" s="822" t="s">
        <v>2343</v>
      </c>
      <c r="G1701" s="822" t="s">
        <v>2475</v>
      </c>
      <c r="H1701" s="822" t="s">
        <v>656</v>
      </c>
      <c r="I1701" s="822" t="s">
        <v>1924</v>
      </c>
      <c r="J1701" s="822" t="s">
        <v>866</v>
      </c>
      <c r="K1701" s="822" t="s">
        <v>1925</v>
      </c>
      <c r="L1701" s="825">
        <v>48.89</v>
      </c>
      <c r="M1701" s="825">
        <v>48.89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7</v>
      </c>
      <c r="B1702" s="822" t="s">
        <v>2342</v>
      </c>
      <c r="C1702" s="822" t="s">
        <v>2348</v>
      </c>
      <c r="D1702" s="823" t="s">
        <v>3942</v>
      </c>
      <c r="E1702" s="824" t="s">
        <v>2407</v>
      </c>
      <c r="F1702" s="822" t="s">
        <v>2343</v>
      </c>
      <c r="G1702" s="822" t="s">
        <v>2572</v>
      </c>
      <c r="H1702" s="822" t="s">
        <v>329</v>
      </c>
      <c r="I1702" s="822" t="s">
        <v>2573</v>
      </c>
      <c r="J1702" s="822" t="s">
        <v>697</v>
      </c>
      <c r="K1702" s="822" t="s">
        <v>2574</v>
      </c>
      <c r="L1702" s="825">
        <v>127.91</v>
      </c>
      <c r="M1702" s="825">
        <v>1790.7399999999998</v>
      </c>
      <c r="N1702" s="822">
        <v>14</v>
      </c>
      <c r="O1702" s="826">
        <v>5.5</v>
      </c>
      <c r="P1702" s="825">
        <v>1151.1899999999998</v>
      </c>
      <c r="Q1702" s="827">
        <v>0.64285714285714279</v>
      </c>
      <c r="R1702" s="822">
        <v>9</v>
      </c>
      <c r="S1702" s="827">
        <v>0.6428571428571429</v>
      </c>
      <c r="T1702" s="826">
        <v>4.5</v>
      </c>
      <c r="U1702" s="828">
        <v>0.81818181818181823</v>
      </c>
    </row>
    <row r="1703" spans="1:21" ht="14.45" customHeight="1" x14ac:dyDescent="0.2">
      <c r="A1703" s="821">
        <v>7</v>
      </c>
      <c r="B1703" s="822" t="s">
        <v>2342</v>
      </c>
      <c r="C1703" s="822" t="s">
        <v>2348</v>
      </c>
      <c r="D1703" s="823" t="s">
        <v>3942</v>
      </c>
      <c r="E1703" s="824" t="s">
        <v>2407</v>
      </c>
      <c r="F1703" s="822" t="s">
        <v>2343</v>
      </c>
      <c r="G1703" s="822" t="s">
        <v>2575</v>
      </c>
      <c r="H1703" s="822" t="s">
        <v>329</v>
      </c>
      <c r="I1703" s="822" t="s">
        <v>3457</v>
      </c>
      <c r="J1703" s="822" t="s">
        <v>3329</v>
      </c>
      <c r="K1703" s="822" t="s">
        <v>3348</v>
      </c>
      <c r="L1703" s="825">
        <v>338.58</v>
      </c>
      <c r="M1703" s="825">
        <v>7448.7599999999993</v>
      </c>
      <c r="N1703" s="822">
        <v>22</v>
      </c>
      <c r="O1703" s="826">
        <v>3.5</v>
      </c>
      <c r="P1703" s="825">
        <v>6433.0199999999995</v>
      </c>
      <c r="Q1703" s="827">
        <v>0.86363636363636365</v>
      </c>
      <c r="R1703" s="822">
        <v>19</v>
      </c>
      <c r="S1703" s="827">
        <v>0.86363636363636365</v>
      </c>
      <c r="T1703" s="826">
        <v>3</v>
      </c>
      <c r="U1703" s="828">
        <v>0.8571428571428571</v>
      </c>
    </row>
    <row r="1704" spans="1:21" ht="14.45" customHeight="1" x14ac:dyDescent="0.2">
      <c r="A1704" s="821">
        <v>7</v>
      </c>
      <c r="B1704" s="822" t="s">
        <v>2342</v>
      </c>
      <c r="C1704" s="822" t="s">
        <v>2348</v>
      </c>
      <c r="D1704" s="823" t="s">
        <v>3942</v>
      </c>
      <c r="E1704" s="824" t="s">
        <v>2407</v>
      </c>
      <c r="F1704" s="822" t="s">
        <v>2343</v>
      </c>
      <c r="G1704" s="822" t="s">
        <v>2575</v>
      </c>
      <c r="H1704" s="822" t="s">
        <v>329</v>
      </c>
      <c r="I1704" s="822" t="s">
        <v>3737</v>
      </c>
      <c r="J1704" s="822" t="s">
        <v>3329</v>
      </c>
      <c r="K1704" s="822" t="s">
        <v>3738</v>
      </c>
      <c r="L1704" s="825">
        <v>677.18</v>
      </c>
      <c r="M1704" s="825">
        <v>2031.54</v>
      </c>
      <c r="N1704" s="822">
        <v>3</v>
      </c>
      <c r="O1704" s="826">
        <v>0.5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7</v>
      </c>
      <c r="B1705" s="822" t="s">
        <v>2342</v>
      </c>
      <c r="C1705" s="822" t="s">
        <v>2348</v>
      </c>
      <c r="D1705" s="823" t="s">
        <v>3942</v>
      </c>
      <c r="E1705" s="824" t="s">
        <v>2407</v>
      </c>
      <c r="F1705" s="822" t="s">
        <v>2343</v>
      </c>
      <c r="G1705" s="822" t="s">
        <v>2575</v>
      </c>
      <c r="H1705" s="822" t="s">
        <v>329</v>
      </c>
      <c r="I1705" s="822" t="s">
        <v>3814</v>
      </c>
      <c r="J1705" s="822" t="s">
        <v>3329</v>
      </c>
      <c r="K1705" s="822" t="s">
        <v>3815</v>
      </c>
      <c r="L1705" s="825">
        <v>338.58</v>
      </c>
      <c r="M1705" s="825">
        <v>2031.4799999999998</v>
      </c>
      <c r="N1705" s="822">
        <v>6</v>
      </c>
      <c r="O1705" s="826">
        <v>1.5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7</v>
      </c>
      <c r="B1706" s="822" t="s">
        <v>2342</v>
      </c>
      <c r="C1706" s="822" t="s">
        <v>2348</v>
      </c>
      <c r="D1706" s="823" t="s">
        <v>3942</v>
      </c>
      <c r="E1706" s="824" t="s">
        <v>2407</v>
      </c>
      <c r="F1706" s="822" t="s">
        <v>2343</v>
      </c>
      <c r="G1706" s="822" t="s">
        <v>2575</v>
      </c>
      <c r="H1706" s="822" t="s">
        <v>329</v>
      </c>
      <c r="I1706" s="822" t="s">
        <v>3328</v>
      </c>
      <c r="J1706" s="822" t="s">
        <v>3329</v>
      </c>
      <c r="K1706" s="822" t="s">
        <v>3330</v>
      </c>
      <c r="L1706" s="825">
        <v>131.22</v>
      </c>
      <c r="M1706" s="825">
        <v>262.44</v>
      </c>
      <c r="N1706" s="822">
        <v>2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7</v>
      </c>
      <c r="B1707" s="822" t="s">
        <v>2342</v>
      </c>
      <c r="C1707" s="822" t="s">
        <v>2348</v>
      </c>
      <c r="D1707" s="823" t="s">
        <v>3942</v>
      </c>
      <c r="E1707" s="824" t="s">
        <v>2407</v>
      </c>
      <c r="F1707" s="822" t="s">
        <v>2343</v>
      </c>
      <c r="G1707" s="822" t="s">
        <v>2575</v>
      </c>
      <c r="H1707" s="822" t="s">
        <v>329</v>
      </c>
      <c r="I1707" s="822" t="s">
        <v>3739</v>
      </c>
      <c r="J1707" s="822" t="s">
        <v>3329</v>
      </c>
      <c r="K1707" s="822" t="s">
        <v>3338</v>
      </c>
      <c r="L1707" s="825">
        <v>677.17</v>
      </c>
      <c r="M1707" s="825">
        <v>3385.85</v>
      </c>
      <c r="N1707" s="822">
        <v>5</v>
      </c>
      <c r="O1707" s="826">
        <v>0.5</v>
      </c>
      <c r="P1707" s="825">
        <v>3385.85</v>
      </c>
      <c r="Q1707" s="827">
        <v>1</v>
      </c>
      <c r="R1707" s="822">
        <v>5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7</v>
      </c>
      <c r="B1708" s="822" t="s">
        <v>2342</v>
      </c>
      <c r="C1708" s="822" t="s">
        <v>2348</v>
      </c>
      <c r="D1708" s="823" t="s">
        <v>3942</v>
      </c>
      <c r="E1708" s="824" t="s">
        <v>2407</v>
      </c>
      <c r="F1708" s="822" t="s">
        <v>2343</v>
      </c>
      <c r="G1708" s="822" t="s">
        <v>2575</v>
      </c>
      <c r="H1708" s="822" t="s">
        <v>329</v>
      </c>
      <c r="I1708" s="822" t="s">
        <v>3334</v>
      </c>
      <c r="J1708" s="822" t="s">
        <v>3335</v>
      </c>
      <c r="K1708" s="822" t="s">
        <v>3333</v>
      </c>
      <c r="L1708" s="825">
        <v>169.29</v>
      </c>
      <c r="M1708" s="825">
        <v>507.87</v>
      </c>
      <c r="N1708" s="822">
        <v>3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7</v>
      </c>
      <c r="B1709" s="822" t="s">
        <v>2342</v>
      </c>
      <c r="C1709" s="822" t="s">
        <v>2348</v>
      </c>
      <c r="D1709" s="823" t="s">
        <v>3942</v>
      </c>
      <c r="E1709" s="824" t="s">
        <v>2407</v>
      </c>
      <c r="F1709" s="822" t="s">
        <v>2343</v>
      </c>
      <c r="G1709" s="822" t="s">
        <v>2575</v>
      </c>
      <c r="H1709" s="822" t="s">
        <v>656</v>
      </c>
      <c r="I1709" s="822" t="s">
        <v>3339</v>
      </c>
      <c r="J1709" s="822" t="s">
        <v>2577</v>
      </c>
      <c r="K1709" s="822" t="s">
        <v>3340</v>
      </c>
      <c r="L1709" s="825">
        <v>1286.6199999999999</v>
      </c>
      <c r="M1709" s="825">
        <v>38598.599999999991</v>
      </c>
      <c r="N1709" s="822">
        <v>30</v>
      </c>
      <c r="O1709" s="826">
        <v>12.5</v>
      </c>
      <c r="P1709" s="825">
        <v>23159.159999999996</v>
      </c>
      <c r="Q1709" s="827">
        <v>0.60000000000000009</v>
      </c>
      <c r="R1709" s="822">
        <v>18</v>
      </c>
      <c r="S1709" s="827">
        <v>0.6</v>
      </c>
      <c r="T1709" s="826">
        <v>7.5</v>
      </c>
      <c r="U1709" s="828">
        <v>0.6</v>
      </c>
    </row>
    <row r="1710" spans="1:21" ht="14.45" customHeight="1" x14ac:dyDescent="0.2">
      <c r="A1710" s="821">
        <v>7</v>
      </c>
      <c r="B1710" s="822" t="s">
        <v>2342</v>
      </c>
      <c r="C1710" s="822" t="s">
        <v>2348</v>
      </c>
      <c r="D1710" s="823" t="s">
        <v>3942</v>
      </c>
      <c r="E1710" s="824" t="s">
        <v>2407</v>
      </c>
      <c r="F1710" s="822" t="s">
        <v>2343</v>
      </c>
      <c r="G1710" s="822" t="s">
        <v>2575</v>
      </c>
      <c r="H1710" s="822" t="s">
        <v>656</v>
      </c>
      <c r="I1710" s="822" t="s">
        <v>3341</v>
      </c>
      <c r="J1710" s="822" t="s">
        <v>2577</v>
      </c>
      <c r="K1710" s="822" t="s">
        <v>3338</v>
      </c>
      <c r="L1710" s="825">
        <v>677.17</v>
      </c>
      <c r="M1710" s="825">
        <v>7448.869999999999</v>
      </c>
      <c r="N1710" s="822">
        <v>11</v>
      </c>
      <c r="O1710" s="826">
        <v>2</v>
      </c>
      <c r="P1710" s="825">
        <v>4063.0199999999995</v>
      </c>
      <c r="Q1710" s="827">
        <v>0.54545454545454541</v>
      </c>
      <c r="R1710" s="822">
        <v>6</v>
      </c>
      <c r="S1710" s="827">
        <v>0.54545454545454541</v>
      </c>
      <c r="T1710" s="826">
        <v>1</v>
      </c>
      <c r="U1710" s="828">
        <v>0.5</v>
      </c>
    </row>
    <row r="1711" spans="1:21" ht="14.45" customHeight="1" x14ac:dyDescent="0.2">
      <c r="A1711" s="821">
        <v>7</v>
      </c>
      <c r="B1711" s="822" t="s">
        <v>2342</v>
      </c>
      <c r="C1711" s="822" t="s">
        <v>2348</v>
      </c>
      <c r="D1711" s="823" t="s">
        <v>3942</v>
      </c>
      <c r="E1711" s="824" t="s">
        <v>2407</v>
      </c>
      <c r="F1711" s="822" t="s">
        <v>2343</v>
      </c>
      <c r="G1711" s="822" t="s">
        <v>2575</v>
      </c>
      <c r="H1711" s="822" t="s">
        <v>656</v>
      </c>
      <c r="I1711" s="822" t="s">
        <v>2576</v>
      </c>
      <c r="J1711" s="822" t="s">
        <v>2577</v>
      </c>
      <c r="K1711" s="822" t="s">
        <v>2578</v>
      </c>
      <c r="L1711" s="825">
        <v>2573.2199999999998</v>
      </c>
      <c r="M1711" s="825">
        <v>133807.44000000003</v>
      </c>
      <c r="N1711" s="822">
        <v>52</v>
      </c>
      <c r="O1711" s="826">
        <v>16.5</v>
      </c>
      <c r="P1711" s="825">
        <v>82343.040000000023</v>
      </c>
      <c r="Q1711" s="827">
        <v>0.61538461538461542</v>
      </c>
      <c r="R1711" s="822">
        <v>32</v>
      </c>
      <c r="S1711" s="827">
        <v>0.61538461538461542</v>
      </c>
      <c r="T1711" s="826">
        <v>9.5</v>
      </c>
      <c r="U1711" s="828">
        <v>0.5757575757575758</v>
      </c>
    </row>
    <row r="1712" spans="1:21" ht="14.45" customHeight="1" x14ac:dyDescent="0.2">
      <c r="A1712" s="821">
        <v>7</v>
      </c>
      <c r="B1712" s="822" t="s">
        <v>2342</v>
      </c>
      <c r="C1712" s="822" t="s">
        <v>2348</v>
      </c>
      <c r="D1712" s="823" t="s">
        <v>3942</v>
      </c>
      <c r="E1712" s="824" t="s">
        <v>2407</v>
      </c>
      <c r="F1712" s="822" t="s">
        <v>2343</v>
      </c>
      <c r="G1712" s="822" t="s">
        <v>2575</v>
      </c>
      <c r="H1712" s="822" t="s">
        <v>329</v>
      </c>
      <c r="I1712" s="822" t="s">
        <v>3830</v>
      </c>
      <c r="J1712" s="822" t="s">
        <v>3831</v>
      </c>
      <c r="K1712" s="822" t="s">
        <v>3333</v>
      </c>
      <c r="L1712" s="825">
        <v>169.29</v>
      </c>
      <c r="M1712" s="825">
        <v>338.58</v>
      </c>
      <c r="N1712" s="822">
        <v>2</v>
      </c>
      <c r="O1712" s="826">
        <v>0.5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7</v>
      </c>
      <c r="B1713" s="822" t="s">
        <v>2342</v>
      </c>
      <c r="C1713" s="822" t="s">
        <v>2348</v>
      </c>
      <c r="D1713" s="823" t="s">
        <v>3942</v>
      </c>
      <c r="E1713" s="824" t="s">
        <v>2407</v>
      </c>
      <c r="F1713" s="822" t="s">
        <v>2343</v>
      </c>
      <c r="G1713" s="822" t="s">
        <v>2575</v>
      </c>
      <c r="H1713" s="822" t="s">
        <v>329</v>
      </c>
      <c r="I1713" s="822" t="s">
        <v>3740</v>
      </c>
      <c r="J1713" s="822" t="s">
        <v>3345</v>
      </c>
      <c r="K1713" s="822" t="s">
        <v>3348</v>
      </c>
      <c r="L1713" s="825">
        <v>1715.48</v>
      </c>
      <c r="M1713" s="825">
        <v>5146.4400000000005</v>
      </c>
      <c r="N1713" s="822">
        <v>3</v>
      </c>
      <c r="O1713" s="826">
        <v>0.5</v>
      </c>
      <c r="P1713" s="825">
        <v>5146.4400000000005</v>
      </c>
      <c r="Q1713" s="827">
        <v>1</v>
      </c>
      <c r="R1713" s="822">
        <v>3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7</v>
      </c>
      <c r="B1714" s="822" t="s">
        <v>2342</v>
      </c>
      <c r="C1714" s="822" t="s">
        <v>2348</v>
      </c>
      <c r="D1714" s="823" t="s">
        <v>3942</v>
      </c>
      <c r="E1714" s="824" t="s">
        <v>2407</v>
      </c>
      <c r="F1714" s="822" t="s">
        <v>2343</v>
      </c>
      <c r="G1714" s="822" t="s">
        <v>2575</v>
      </c>
      <c r="H1714" s="822" t="s">
        <v>329</v>
      </c>
      <c r="I1714" s="822" t="s">
        <v>3889</v>
      </c>
      <c r="J1714" s="822" t="s">
        <v>3831</v>
      </c>
      <c r="K1714" s="822" t="s">
        <v>3348</v>
      </c>
      <c r="L1714" s="825">
        <v>338.58</v>
      </c>
      <c r="M1714" s="825">
        <v>1015.74</v>
      </c>
      <c r="N1714" s="822">
        <v>3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7</v>
      </c>
      <c r="B1715" s="822" t="s">
        <v>2342</v>
      </c>
      <c r="C1715" s="822" t="s">
        <v>2348</v>
      </c>
      <c r="D1715" s="823" t="s">
        <v>3942</v>
      </c>
      <c r="E1715" s="824" t="s">
        <v>2407</v>
      </c>
      <c r="F1715" s="822" t="s">
        <v>2343</v>
      </c>
      <c r="G1715" s="822" t="s">
        <v>2575</v>
      </c>
      <c r="H1715" s="822" t="s">
        <v>329</v>
      </c>
      <c r="I1715" s="822" t="s">
        <v>3344</v>
      </c>
      <c r="J1715" s="822" t="s">
        <v>3345</v>
      </c>
      <c r="K1715" s="822" t="s">
        <v>3333</v>
      </c>
      <c r="L1715" s="825">
        <v>1286.19</v>
      </c>
      <c r="M1715" s="825">
        <v>11575.710000000001</v>
      </c>
      <c r="N1715" s="822">
        <v>9</v>
      </c>
      <c r="O1715" s="826">
        <v>2.5</v>
      </c>
      <c r="P1715" s="825">
        <v>7717.14</v>
      </c>
      <c r="Q1715" s="827">
        <v>0.66666666666666663</v>
      </c>
      <c r="R1715" s="822">
        <v>6</v>
      </c>
      <c r="S1715" s="827">
        <v>0.66666666666666663</v>
      </c>
      <c r="T1715" s="826">
        <v>1.5</v>
      </c>
      <c r="U1715" s="828">
        <v>0.6</v>
      </c>
    </row>
    <row r="1716" spans="1:21" ht="14.45" customHeight="1" x14ac:dyDescent="0.2">
      <c r="A1716" s="821">
        <v>7</v>
      </c>
      <c r="B1716" s="822" t="s">
        <v>2342</v>
      </c>
      <c r="C1716" s="822" t="s">
        <v>2348</v>
      </c>
      <c r="D1716" s="823" t="s">
        <v>3942</v>
      </c>
      <c r="E1716" s="824" t="s">
        <v>2407</v>
      </c>
      <c r="F1716" s="822" t="s">
        <v>2343</v>
      </c>
      <c r="G1716" s="822" t="s">
        <v>2575</v>
      </c>
      <c r="H1716" s="822" t="s">
        <v>329</v>
      </c>
      <c r="I1716" s="822" t="s">
        <v>3344</v>
      </c>
      <c r="J1716" s="822" t="s">
        <v>3345</v>
      </c>
      <c r="K1716" s="822" t="s">
        <v>3333</v>
      </c>
      <c r="L1716" s="825">
        <v>169.29</v>
      </c>
      <c r="M1716" s="825">
        <v>507.87</v>
      </c>
      <c r="N1716" s="822">
        <v>3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7</v>
      </c>
      <c r="B1717" s="822" t="s">
        <v>2342</v>
      </c>
      <c r="C1717" s="822" t="s">
        <v>2348</v>
      </c>
      <c r="D1717" s="823" t="s">
        <v>3942</v>
      </c>
      <c r="E1717" s="824" t="s">
        <v>2407</v>
      </c>
      <c r="F1717" s="822" t="s">
        <v>2343</v>
      </c>
      <c r="G1717" s="822" t="s">
        <v>2575</v>
      </c>
      <c r="H1717" s="822" t="s">
        <v>656</v>
      </c>
      <c r="I1717" s="822" t="s">
        <v>3616</v>
      </c>
      <c r="J1717" s="822" t="s">
        <v>2577</v>
      </c>
      <c r="K1717" s="822" t="s">
        <v>3330</v>
      </c>
      <c r="L1717" s="825">
        <v>131.22</v>
      </c>
      <c r="M1717" s="825">
        <v>524.88</v>
      </c>
      <c r="N1717" s="822">
        <v>4</v>
      </c>
      <c r="O1717" s="826">
        <v>1</v>
      </c>
      <c r="P1717" s="825">
        <v>524.88</v>
      </c>
      <c r="Q1717" s="827">
        <v>1</v>
      </c>
      <c r="R1717" s="822">
        <v>4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7</v>
      </c>
      <c r="B1718" s="822" t="s">
        <v>2342</v>
      </c>
      <c r="C1718" s="822" t="s">
        <v>2348</v>
      </c>
      <c r="D1718" s="823" t="s">
        <v>3942</v>
      </c>
      <c r="E1718" s="824" t="s">
        <v>2407</v>
      </c>
      <c r="F1718" s="822" t="s">
        <v>2343</v>
      </c>
      <c r="G1718" s="822" t="s">
        <v>2575</v>
      </c>
      <c r="H1718" s="822" t="s">
        <v>329</v>
      </c>
      <c r="I1718" s="822" t="s">
        <v>3861</v>
      </c>
      <c r="J1718" s="822" t="s">
        <v>3831</v>
      </c>
      <c r="K1718" s="822" t="s">
        <v>3862</v>
      </c>
      <c r="L1718" s="825">
        <v>2135.2600000000002</v>
      </c>
      <c r="M1718" s="825">
        <v>6405.7800000000007</v>
      </c>
      <c r="N1718" s="822">
        <v>3</v>
      </c>
      <c r="O1718" s="826">
        <v>1.5</v>
      </c>
      <c r="P1718" s="825">
        <v>2135.2600000000002</v>
      </c>
      <c r="Q1718" s="827">
        <v>0.33333333333333331</v>
      </c>
      <c r="R1718" s="822">
        <v>1</v>
      </c>
      <c r="S1718" s="827">
        <v>0.33333333333333331</v>
      </c>
      <c r="T1718" s="826">
        <v>0.5</v>
      </c>
      <c r="U1718" s="828">
        <v>0.33333333333333331</v>
      </c>
    </row>
    <row r="1719" spans="1:21" ht="14.45" customHeight="1" x14ac:dyDescent="0.2">
      <c r="A1719" s="821">
        <v>7</v>
      </c>
      <c r="B1719" s="822" t="s">
        <v>2342</v>
      </c>
      <c r="C1719" s="822" t="s">
        <v>2348</v>
      </c>
      <c r="D1719" s="823" t="s">
        <v>3942</v>
      </c>
      <c r="E1719" s="824" t="s">
        <v>2407</v>
      </c>
      <c r="F1719" s="822" t="s">
        <v>2343</v>
      </c>
      <c r="G1719" s="822" t="s">
        <v>2575</v>
      </c>
      <c r="H1719" s="822" t="s">
        <v>329</v>
      </c>
      <c r="I1719" s="822" t="s">
        <v>3861</v>
      </c>
      <c r="J1719" s="822" t="s">
        <v>3831</v>
      </c>
      <c r="K1719" s="822" t="s">
        <v>3862</v>
      </c>
      <c r="L1719" s="825">
        <v>604.62</v>
      </c>
      <c r="M1719" s="825">
        <v>1209.24</v>
      </c>
      <c r="N1719" s="822">
        <v>2</v>
      </c>
      <c r="O1719" s="826">
        <v>1</v>
      </c>
      <c r="P1719" s="825">
        <v>1209.24</v>
      </c>
      <c r="Q1719" s="827">
        <v>1</v>
      </c>
      <c r="R1719" s="822">
        <v>2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7</v>
      </c>
      <c r="B1720" s="822" t="s">
        <v>2342</v>
      </c>
      <c r="C1720" s="822" t="s">
        <v>2348</v>
      </c>
      <c r="D1720" s="823" t="s">
        <v>3942</v>
      </c>
      <c r="E1720" s="824" t="s">
        <v>2407</v>
      </c>
      <c r="F1720" s="822" t="s">
        <v>2343</v>
      </c>
      <c r="G1720" s="822" t="s">
        <v>2575</v>
      </c>
      <c r="H1720" s="822" t="s">
        <v>329</v>
      </c>
      <c r="I1720" s="822" t="s">
        <v>3832</v>
      </c>
      <c r="J1720" s="822" t="s">
        <v>3345</v>
      </c>
      <c r="K1720" s="822" t="s">
        <v>3340</v>
      </c>
      <c r="L1720" s="825">
        <v>1286.6199999999999</v>
      </c>
      <c r="M1720" s="825">
        <v>2573.2399999999998</v>
      </c>
      <c r="N1720" s="822">
        <v>2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7</v>
      </c>
      <c r="B1721" s="822" t="s">
        <v>2342</v>
      </c>
      <c r="C1721" s="822" t="s">
        <v>2348</v>
      </c>
      <c r="D1721" s="823" t="s">
        <v>3942</v>
      </c>
      <c r="E1721" s="824" t="s">
        <v>2407</v>
      </c>
      <c r="F1721" s="822" t="s">
        <v>2343</v>
      </c>
      <c r="G1721" s="822" t="s">
        <v>3460</v>
      </c>
      <c r="H1721" s="822" t="s">
        <v>329</v>
      </c>
      <c r="I1721" s="822" t="s">
        <v>3461</v>
      </c>
      <c r="J1721" s="822" t="s">
        <v>3462</v>
      </c>
      <c r="K1721" s="822" t="s">
        <v>1925</v>
      </c>
      <c r="L1721" s="825">
        <v>97.76</v>
      </c>
      <c r="M1721" s="825">
        <v>195.52</v>
      </c>
      <c r="N1721" s="822">
        <v>2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7</v>
      </c>
      <c r="B1722" s="822" t="s">
        <v>2342</v>
      </c>
      <c r="C1722" s="822" t="s">
        <v>2348</v>
      </c>
      <c r="D1722" s="823" t="s">
        <v>3942</v>
      </c>
      <c r="E1722" s="824" t="s">
        <v>2407</v>
      </c>
      <c r="F1722" s="822" t="s">
        <v>2343</v>
      </c>
      <c r="G1722" s="822" t="s">
        <v>2579</v>
      </c>
      <c r="H1722" s="822" t="s">
        <v>656</v>
      </c>
      <c r="I1722" s="822" t="s">
        <v>2580</v>
      </c>
      <c r="J1722" s="822" t="s">
        <v>659</v>
      </c>
      <c r="K1722" s="822" t="s">
        <v>2581</v>
      </c>
      <c r="L1722" s="825">
        <v>0</v>
      </c>
      <c r="M1722" s="825">
        <v>0</v>
      </c>
      <c r="N1722" s="822">
        <v>42</v>
      </c>
      <c r="O1722" s="826">
        <v>9</v>
      </c>
      <c r="P1722" s="825">
        <v>0</v>
      </c>
      <c r="Q1722" s="827"/>
      <c r="R1722" s="822">
        <v>23</v>
      </c>
      <c r="S1722" s="827">
        <v>0.54761904761904767</v>
      </c>
      <c r="T1722" s="826">
        <v>5</v>
      </c>
      <c r="U1722" s="828">
        <v>0.55555555555555558</v>
      </c>
    </row>
    <row r="1723" spans="1:21" ht="14.45" customHeight="1" x14ac:dyDescent="0.2">
      <c r="A1723" s="821">
        <v>7</v>
      </c>
      <c r="B1723" s="822" t="s">
        <v>2342</v>
      </c>
      <c r="C1723" s="822" t="s">
        <v>2348</v>
      </c>
      <c r="D1723" s="823" t="s">
        <v>3942</v>
      </c>
      <c r="E1723" s="824" t="s">
        <v>2407</v>
      </c>
      <c r="F1723" s="822" t="s">
        <v>2343</v>
      </c>
      <c r="G1723" s="822" t="s">
        <v>2579</v>
      </c>
      <c r="H1723" s="822" t="s">
        <v>329</v>
      </c>
      <c r="I1723" s="822" t="s">
        <v>3625</v>
      </c>
      <c r="J1723" s="822" t="s">
        <v>3626</v>
      </c>
      <c r="K1723" s="822" t="s">
        <v>3627</v>
      </c>
      <c r="L1723" s="825">
        <v>227.69</v>
      </c>
      <c r="M1723" s="825">
        <v>227.69</v>
      </c>
      <c r="N1723" s="822">
        <v>1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7</v>
      </c>
      <c r="B1724" s="822" t="s">
        <v>2342</v>
      </c>
      <c r="C1724" s="822" t="s">
        <v>2348</v>
      </c>
      <c r="D1724" s="823" t="s">
        <v>3942</v>
      </c>
      <c r="E1724" s="824" t="s">
        <v>2407</v>
      </c>
      <c r="F1724" s="822" t="s">
        <v>2343</v>
      </c>
      <c r="G1724" s="822" t="s">
        <v>2579</v>
      </c>
      <c r="H1724" s="822" t="s">
        <v>329</v>
      </c>
      <c r="I1724" s="822" t="s">
        <v>3867</v>
      </c>
      <c r="J1724" s="822" t="s">
        <v>3626</v>
      </c>
      <c r="K1724" s="822" t="s">
        <v>3868</v>
      </c>
      <c r="L1724" s="825">
        <v>0</v>
      </c>
      <c r="M1724" s="825">
        <v>0</v>
      </c>
      <c r="N1724" s="822">
        <v>2</v>
      </c>
      <c r="O1724" s="826">
        <v>0.5</v>
      </c>
      <c r="P1724" s="825">
        <v>0</v>
      </c>
      <c r="Q1724" s="827"/>
      <c r="R1724" s="822">
        <v>2</v>
      </c>
      <c r="S1724" s="827">
        <v>1</v>
      </c>
      <c r="T1724" s="826">
        <v>0.5</v>
      </c>
      <c r="U1724" s="828">
        <v>1</v>
      </c>
    </row>
    <row r="1725" spans="1:21" ht="14.45" customHeight="1" x14ac:dyDescent="0.2">
      <c r="A1725" s="821">
        <v>7</v>
      </c>
      <c r="B1725" s="822" t="s">
        <v>2342</v>
      </c>
      <c r="C1725" s="822" t="s">
        <v>2348</v>
      </c>
      <c r="D1725" s="823" t="s">
        <v>3942</v>
      </c>
      <c r="E1725" s="824" t="s">
        <v>2407</v>
      </c>
      <c r="F1725" s="822" t="s">
        <v>2343</v>
      </c>
      <c r="G1725" s="822" t="s">
        <v>2792</v>
      </c>
      <c r="H1725" s="822" t="s">
        <v>329</v>
      </c>
      <c r="I1725" s="822" t="s">
        <v>2793</v>
      </c>
      <c r="J1725" s="822" t="s">
        <v>2794</v>
      </c>
      <c r="K1725" s="822" t="s">
        <v>2795</v>
      </c>
      <c r="L1725" s="825">
        <v>169.24</v>
      </c>
      <c r="M1725" s="825">
        <v>169.24</v>
      </c>
      <c r="N1725" s="822">
        <v>1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7</v>
      </c>
      <c r="B1726" s="822" t="s">
        <v>2342</v>
      </c>
      <c r="C1726" s="822" t="s">
        <v>2348</v>
      </c>
      <c r="D1726" s="823" t="s">
        <v>3942</v>
      </c>
      <c r="E1726" s="824" t="s">
        <v>2407</v>
      </c>
      <c r="F1726" s="822" t="s">
        <v>2343</v>
      </c>
      <c r="G1726" s="822" t="s">
        <v>3359</v>
      </c>
      <c r="H1726" s="822" t="s">
        <v>329</v>
      </c>
      <c r="I1726" s="822" t="s">
        <v>3628</v>
      </c>
      <c r="J1726" s="822" t="s">
        <v>3629</v>
      </c>
      <c r="K1726" s="822" t="s">
        <v>3630</v>
      </c>
      <c r="L1726" s="825">
        <v>60.39</v>
      </c>
      <c r="M1726" s="825">
        <v>181.17000000000002</v>
      </c>
      <c r="N1726" s="822">
        <v>3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7</v>
      </c>
      <c r="B1727" s="822" t="s">
        <v>2342</v>
      </c>
      <c r="C1727" s="822" t="s">
        <v>2348</v>
      </c>
      <c r="D1727" s="823" t="s">
        <v>3942</v>
      </c>
      <c r="E1727" s="824" t="s">
        <v>2407</v>
      </c>
      <c r="F1727" s="822" t="s">
        <v>2343</v>
      </c>
      <c r="G1727" s="822" t="s">
        <v>3359</v>
      </c>
      <c r="H1727" s="822" t="s">
        <v>329</v>
      </c>
      <c r="I1727" s="822" t="s">
        <v>3363</v>
      </c>
      <c r="J1727" s="822" t="s">
        <v>3364</v>
      </c>
      <c r="K1727" s="822" t="s">
        <v>3365</v>
      </c>
      <c r="L1727" s="825">
        <v>60.39</v>
      </c>
      <c r="M1727" s="825">
        <v>241.56</v>
      </c>
      <c r="N1727" s="822">
        <v>4</v>
      </c>
      <c r="O1727" s="826">
        <v>1</v>
      </c>
      <c r="P1727" s="825">
        <v>241.56</v>
      </c>
      <c r="Q1727" s="827">
        <v>1</v>
      </c>
      <c r="R1727" s="822">
        <v>4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7</v>
      </c>
      <c r="B1728" s="822" t="s">
        <v>2342</v>
      </c>
      <c r="C1728" s="822" t="s">
        <v>2348</v>
      </c>
      <c r="D1728" s="823" t="s">
        <v>3942</v>
      </c>
      <c r="E1728" s="824" t="s">
        <v>2407</v>
      </c>
      <c r="F1728" s="822" t="s">
        <v>2343</v>
      </c>
      <c r="G1728" s="822" t="s">
        <v>2537</v>
      </c>
      <c r="H1728" s="822" t="s">
        <v>329</v>
      </c>
      <c r="I1728" s="822" t="s">
        <v>2820</v>
      </c>
      <c r="J1728" s="822" t="s">
        <v>2539</v>
      </c>
      <c r="K1728" s="822" t="s">
        <v>2821</v>
      </c>
      <c r="L1728" s="825">
        <v>355.79</v>
      </c>
      <c r="M1728" s="825">
        <v>711.58</v>
      </c>
      <c r="N1728" s="822">
        <v>2</v>
      </c>
      <c r="O1728" s="826">
        <v>1</v>
      </c>
      <c r="P1728" s="825">
        <v>711.58</v>
      </c>
      <c r="Q1728" s="827">
        <v>1</v>
      </c>
      <c r="R1728" s="822">
        <v>2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7</v>
      </c>
      <c r="B1729" s="822" t="s">
        <v>2342</v>
      </c>
      <c r="C1729" s="822" t="s">
        <v>2348</v>
      </c>
      <c r="D1729" s="823" t="s">
        <v>3942</v>
      </c>
      <c r="E1729" s="824" t="s">
        <v>2407</v>
      </c>
      <c r="F1729" s="822" t="s">
        <v>2343</v>
      </c>
      <c r="G1729" s="822" t="s">
        <v>2537</v>
      </c>
      <c r="H1729" s="822" t="s">
        <v>329</v>
      </c>
      <c r="I1729" s="822" t="s">
        <v>2538</v>
      </c>
      <c r="J1729" s="822" t="s">
        <v>2539</v>
      </c>
      <c r="K1729" s="822" t="s">
        <v>2540</v>
      </c>
      <c r="L1729" s="825">
        <v>552.64</v>
      </c>
      <c r="M1729" s="825">
        <v>4973.76</v>
      </c>
      <c r="N1729" s="822">
        <v>9</v>
      </c>
      <c r="O1729" s="826">
        <v>3</v>
      </c>
      <c r="P1729" s="825">
        <v>1657.92</v>
      </c>
      <c r="Q1729" s="827">
        <v>0.33333333333333331</v>
      </c>
      <c r="R1729" s="822">
        <v>3</v>
      </c>
      <c r="S1729" s="827">
        <v>0.33333333333333331</v>
      </c>
      <c r="T1729" s="826">
        <v>1</v>
      </c>
      <c r="U1729" s="828">
        <v>0.33333333333333331</v>
      </c>
    </row>
    <row r="1730" spans="1:21" ht="14.45" customHeight="1" x14ac:dyDescent="0.2">
      <c r="A1730" s="821">
        <v>7</v>
      </c>
      <c r="B1730" s="822" t="s">
        <v>2342</v>
      </c>
      <c r="C1730" s="822" t="s">
        <v>2348</v>
      </c>
      <c r="D1730" s="823" t="s">
        <v>3942</v>
      </c>
      <c r="E1730" s="824" t="s">
        <v>2407</v>
      </c>
      <c r="F1730" s="822" t="s">
        <v>2343</v>
      </c>
      <c r="G1730" s="822" t="s">
        <v>2537</v>
      </c>
      <c r="H1730" s="822" t="s">
        <v>329</v>
      </c>
      <c r="I1730" s="822" t="s">
        <v>2543</v>
      </c>
      <c r="J1730" s="822" t="s">
        <v>2539</v>
      </c>
      <c r="K1730" s="822" t="s">
        <v>2544</v>
      </c>
      <c r="L1730" s="825">
        <v>764.6</v>
      </c>
      <c r="M1730" s="825">
        <v>5352.2000000000007</v>
      </c>
      <c r="N1730" s="822">
        <v>7</v>
      </c>
      <c r="O1730" s="826">
        <v>3</v>
      </c>
      <c r="P1730" s="825">
        <v>5352.2000000000007</v>
      </c>
      <c r="Q1730" s="827">
        <v>1</v>
      </c>
      <c r="R1730" s="822">
        <v>7</v>
      </c>
      <c r="S1730" s="827">
        <v>1</v>
      </c>
      <c r="T1730" s="826">
        <v>3</v>
      </c>
      <c r="U1730" s="828">
        <v>1</v>
      </c>
    </row>
    <row r="1731" spans="1:21" ht="14.45" customHeight="1" x14ac:dyDescent="0.2">
      <c r="A1731" s="821">
        <v>7</v>
      </c>
      <c r="B1731" s="822" t="s">
        <v>2342</v>
      </c>
      <c r="C1731" s="822" t="s">
        <v>2348</v>
      </c>
      <c r="D1731" s="823" t="s">
        <v>3942</v>
      </c>
      <c r="E1731" s="824" t="s">
        <v>2407</v>
      </c>
      <c r="F1731" s="822" t="s">
        <v>2343</v>
      </c>
      <c r="G1731" s="822" t="s">
        <v>2537</v>
      </c>
      <c r="H1731" s="822" t="s">
        <v>329</v>
      </c>
      <c r="I1731" s="822" t="s">
        <v>3082</v>
      </c>
      <c r="J1731" s="822" t="s">
        <v>2546</v>
      </c>
      <c r="K1731" s="822" t="s">
        <v>3083</v>
      </c>
      <c r="L1731" s="825">
        <v>92.11</v>
      </c>
      <c r="M1731" s="825">
        <v>368.44</v>
      </c>
      <c r="N1731" s="822">
        <v>4</v>
      </c>
      <c r="O1731" s="826">
        <v>1</v>
      </c>
      <c r="P1731" s="825">
        <v>368.44</v>
      </c>
      <c r="Q1731" s="827">
        <v>1</v>
      </c>
      <c r="R1731" s="822">
        <v>4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7</v>
      </c>
      <c r="B1732" s="822" t="s">
        <v>2342</v>
      </c>
      <c r="C1732" s="822" t="s">
        <v>2348</v>
      </c>
      <c r="D1732" s="823" t="s">
        <v>3942</v>
      </c>
      <c r="E1732" s="824" t="s">
        <v>2407</v>
      </c>
      <c r="F1732" s="822" t="s">
        <v>2343</v>
      </c>
      <c r="G1732" s="822" t="s">
        <v>2537</v>
      </c>
      <c r="H1732" s="822" t="s">
        <v>329</v>
      </c>
      <c r="I1732" s="822" t="s">
        <v>2822</v>
      </c>
      <c r="J1732" s="822" t="s">
        <v>2539</v>
      </c>
      <c r="K1732" s="822" t="s">
        <v>2823</v>
      </c>
      <c r="L1732" s="825">
        <v>1274.33</v>
      </c>
      <c r="M1732" s="825">
        <v>3822.99</v>
      </c>
      <c r="N1732" s="822">
        <v>3</v>
      </c>
      <c r="O1732" s="826"/>
      <c r="P1732" s="825">
        <v>3822.99</v>
      </c>
      <c r="Q1732" s="827">
        <v>1</v>
      </c>
      <c r="R1732" s="822">
        <v>3</v>
      </c>
      <c r="S1732" s="827">
        <v>1</v>
      </c>
      <c r="T1732" s="826"/>
      <c r="U1732" s="828"/>
    </row>
    <row r="1733" spans="1:21" ht="14.45" customHeight="1" x14ac:dyDescent="0.2">
      <c r="A1733" s="821">
        <v>7</v>
      </c>
      <c r="B1733" s="822" t="s">
        <v>2342</v>
      </c>
      <c r="C1733" s="822" t="s">
        <v>2348</v>
      </c>
      <c r="D1733" s="823" t="s">
        <v>3942</v>
      </c>
      <c r="E1733" s="824" t="s">
        <v>2407</v>
      </c>
      <c r="F1733" s="822" t="s">
        <v>2343</v>
      </c>
      <c r="G1733" s="822" t="s">
        <v>2582</v>
      </c>
      <c r="H1733" s="822" t="s">
        <v>329</v>
      </c>
      <c r="I1733" s="822" t="s">
        <v>3890</v>
      </c>
      <c r="J1733" s="822" t="s">
        <v>3891</v>
      </c>
      <c r="K1733" s="822" t="s">
        <v>786</v>
      </c>
      <c r="L1733" s="825">
        <v>200.34</v>
      </c>
      <c r="M1733" s="825">
        <v>2404.08</v>
      </c>
      <c r="N1733" s="822">
        <v>12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7</v>
      </c>
      <c r="B1734" s="822" t="s">
        <v>2342</v>
      </c>
      <c r="C1734" s="822" t="s">
        <v>2348</v>
      </c>
      <c r="D1734" s="823" t="s">
        <v>3942</v>
      </c>
      <c r="E1734" s="824" t="s">
        <v>2407</v>
      </c>
      <c r="F1734" s="822" t="s">
        <v>2343</v>
      </c>
      <c r="G1734" s="822" t="s">
        <v>2582</v>
      </c>
      <c r="H1734" s="822" t="s">
        <v>329</v>
      </c>
      <c r="I1734" s="822" t="s">
        <v>3198</v>
      </c>
      <c r="J1734" s="822" t="s">
        <v>3199</v>
      </c>
      <c r="K1734" s="822" t="s">
        <v>3200</v>
      </c>
      <c r="L1734" s="825">
        <v>100.17</v>
      </c>
      <c r="M1734" s="825">
        <v>2704.59</v>
      </c>
      <c r="N1734" s="822">
        <v>27</v>
      </c>
      <c r="O1734" s="826">
        <v>5.5</v>
      </c>
      <c r="P1734" s="825">
        <v>1702.8899999999999</v>
      </c>
      <c r="Q1734" s="827">
        <v>0.62962962962962954</v>
      </c>
      <c r="R1734" s="822">
        <v>17</v>
      </c>
      <c r="S1734" s="827">
        <v>0.62962962962962965</v>
      </c>
      <c r="T1734" s="826">
        <v>3</v>
      </c>
      <c r="U1734" s="828">
        <v>0.54545454545454541</v>
      </c>
    </row>
    <row r="1735" spans="1:21" ht="14.45" customHeight="1" x14ac:dyDescent="0.2">
      <c r="A1735" s="821">
        <v>7</v>
      </c>
      <c r="B1735" s="822" t="s">
        <v>2342</v>
      </c>
      <c r="C1735" s="822" t="s">
        <v>2348</v>
      </c>
      <c r="D1735" s="823" t="s">
        <v>3942</v>
      </c>
      <c r="E1735" s="824" t="s">
        <v>2407</v>
      </c>
      <c r="F1735" s="822" t="s">
        <v>2343</v>
      </c>
      <c r="G1735" s="822" t="s">
        <v>2582</v>
      </c>
      <c r="H1735" s="822" t="s">
        <v>329</v>
      </c>
      <c r="I1735" s="822" t="s">
        <v>3743</v>
      </c>
      <c r="J1735" s="822" t="s">
        <v>1804</v>
      </c>
      <c r="K1735" s="822" t="s">
        <v>3371</v>
      </c>
      <c r="L1735" s="825">
        <v>320.55</v>
      </c>
      <c r="M1735" s="825">
        <v>320.55</v>
      </c>
      <c r="N1735" s="822">
        <v>1</v>
      </c>
      <c r="O1735" s="826">
        <v>1</v>
      </c>
      <c r="P1735" s="825">
        <v>320.55</v>
      </c>
      <c r="Q1735" s="827">
        <v>1</v>
      </c>
      <c r="R1735" s="822">
        <v>1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7</v>
      </c>
      <c r="B1736" s="822" t="s">
        <v>2342</v>
      </c>
      <c r="C1736" s="822" t="s">
        <v>2348</v>
      </c>
      <c r="D1736" s="823" t="s">
        <v>3942</v>
      </c>
      <c r="E1736" s="824" t="s">
        <v>2407</v>
      </c>
      <c r="F1736" s="822" t="s">
        <v>2343</v>
      </c>
      <c r="G1736" s="822" t="s">
        <v>2582</v>
      </c>
      <c r="H1736" s="822" t="s">
        <v>329</v>
      </c>
      <c r="I1736" s="822" t="s">
        <v>3744</v>
      </c>
      <c r="J1736" s="822" t="s">
        <v>3745</v>
      </c>
      <c r="K1736" s="822" t="s">
        <v>3368</v>
      </c>
      <c r="L1736" s="825">
        <v>166.96</v>
      </c>
      <c r="M1736" s="825">
        <v>2170.48</v>
      </c>
      <c r="N1736" s="822">
        <v>13</v>
      </c>
      <c r="O1736" s="826">
        <v>4</v>
      </c>
      <c r="P1736" s="825">
        <v>1669.6</v>
      </c>
      <c r="Q1736" s="827">
        <v>0.76923076923076916</v>
      </c>
      <c r="R1736" s="822">
        <v>10</v>
      </c>
      <c r="S1736" s="827">
        <v>0.76923076923076927</v>
      </c>
      <c r="T1736" s="826">
        <v>2.5</v>
      </c>
      <c r="U1736" s="828">
        <v>0.625</v>
      </c>
    </row>
    <row r="1737" spans="1:21" ht="14.45" customHeight="1" x14ac:dyDescent="0.2">
      <c r="A1737" s="821">
        <v>7</v>
      </c>
      <c r="B1737" s="822" t="s">
        <v>2342</v>
      </c>
      <c r="C1737" s="822" t="s">
        <v>2348</v>
      </c>
      <c r="D1737" s="823" t="s">
        <v>3942</v>
      </c>
      <c r="E1737" s="824" t="s">
        <v>2407</v>
      </c>
      <c r="F1737" s="822" t="s">
        <v>2343</v>
      </c>
      <c r="G1737" s="822" t="s">
        <v>2582</v>
      </c>
      <c r="H1737" s="822" t="s">
        <v>329</v>
      </c>
      <c r="I1737" s="822" t="s">
        <v>3511</v>
      </c>
      <c r="J1737" s="822" t="s">
        <v>3512</v>
      </c>
      <c r="K1737" s="822" t="s">
        <v>3513</v>
      </c>
      <c r="L1737" s="825">
        <v>400.68</v>
      </c>
      <c r="M1737" s="825">
        <v>5208.84</v>
      </c>
      <c r="N1737" s="822">
        <v>13</v>
      </c>
      <c r="O1737" s="826">
        <v>2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7</v>
      </c>
      <c r="B1738" s="822" t="s">
        <v>2342</v>
      </c>
      <c r="C1738" s="822" t="s">
        <v>2348</v>
      </c>
      <c r="D1738" s="823" t="s">
        <v>3942</v>
      </c>
      <c r="E1738" s="824" t="s">
        <v>2407</v>
      </c>
      <c r="F1738" s="822" t="s">
        <v>2343</v>
      </c>
      <c r="G1738" s="822" t="s">
        <v>2582</v>
      </c>
      <c r="H1738" s="822" t="s">
        <v>329</v>
      </c>
      <c r="I1738" s="822" t="s">
        <v>3514</v>
      </c>
      <c r="J1738" s="822" t="s">
        <v>3199</v>
      </c>
      <c r="K1738" s="822" t="s">
        <v>3515</v>
      </c>
      <c r="L1738" s="825">
        <v>150.26</v>
      </c>
      <c r="M1738" s="825">
        <v>1202.08</v>
      </c>
      <c r="N1738" s="822">
        <v>8</v>
      </c>
      <c r="O1738" s="826">
        <v>1.5</v>
      </c>
      <c r="P1738" s="825">
        <v>601.04</v>
      </c>
      <c r="Q1738" s="827">
        <v>0.5</v>
      </c>
      <c r="R1738" s="822">
        <v>4</v>
      </c>
      <c r="S1738" s="827">
        <v>0.5</v>
      </c>
      <c r="T1738" s="826">
        <v>1</v>
      </c>
      <c r="U1738" s="828">
        <v>0.66666666666666663</v>
      </c>
    </row>
    <row r="1739" spans="1:21" ht="14.45" customHeight="1" x14ac:dyDescent="0.2">
      <c r="A1739" s="821">
        <v>7</v>
      </c>
      <c r="B1739" s="822" t="s">
        <v>2342</v>
      </c>
      <c r="C1739" s="822" t="s">
        <v>2348</v>
      </c>
      <c r="D1739" s="823" t="s">
        <v>3942</v>
      </c>
      <c r="E1739" s="824" t="s">
        <v>2407</v>
      </c>
      <c r="F1739" s="822" t="s">
        <v>2343</v>
      </c>
      <c r="G1739" s="822" t="s">
        <v>2582</v>
      </c>
      <c r="H1739" s="822" t="s">
        <v>329</v>
      </c>
      <c r="I1739" s="822" t="s">
        <v>3820</v>
      </c>
      <c r="J1739" s="822" t="s">
        <v>3199</v>
      </c>
      <c r="K1739" s="822" t="s">
        <v>3821</v>
      </c>
      <c r="L1739" s="825">
        <v>100.17</v>
      </c>
      <c r="M1739" s="825">
        <v>400.68</v>
      </c>
      <c r="N1739" s="822">
        <v>4</v>
      </c>
      <c r="O1739" s="826">
        <v>0.5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7</v>
      </c>
      <c r="B1740" s="822" t="s">
        <v>2342</v>
      </c>
      <c r="C1740" s="822" t="s">
        <v>2348</v>
      </c>
      <c r="D1740" s="823" t="s">
        <v>3942</v>
      </c>
      <c r="E1740" s="824" t="s">
        <v>2407</v>
      </c>
      <c r="F1740" s="822" t="s">
        <v>2343</v>
      </c>
      <c r="G1740" s="822" t="s">
        <v>2582</v>
      </c>
      <c r="H1740" s="822" t="s">
        <v>329</v>
      </c>
      <c r="I1740" s="822" t="s">
        <v>2583</v>
      </c>
      <c r="J1740" s="822" t="s">
        <v>2584</v>
      </c>
      <c r="K1740" s="822" t="s">
        <v>2585</v>
      </c>
      <c r="L1740" s="825">
        <v>150.26</v>
      </c>
      <c r="M1740" s="825">
        <v>1953.3799999999999</v>
      </c>
      <c r="N1740" s="822">
        <v>13</v>
      </c>
      <c r="O1740" s="826">
        <v>2</v>
      </c>
      <c r="P1740" s="825">
        <v>1502.6</v>
      </c>
      <c r="Q1740" s="827">
        <v>0.76923076923076927</v>
      </c>
      <c r="R1740" s="822">
        <v>10</v>
      </c>
      <c r="S1740" s="827">
        <v>0.76923076923076927</v>
      </c>
      <c r="T1740" s="826">
        <v>1</v>
      </c>
      <c r="U1740" s="828">
        <v>0.5</v>
      </c>
    </row>
    <row r="1741" spans="1:21" ht="14.45" customHeight="1" x14ac:dyDescent="0.2">
      <c r="A1741" s="821">
        <v>7</v>
      </c>
      <c r="B1741" s="822" t="s">
        <v>2342</v>
      </c>
      <c r="C1741" s="822" t="s">
        <v>2348</v>
      </c>
      <c r="D1741" s="823" t="s">
        <v>3942</v>
      </c>
      <c r="E1741" s="824" t="s">
        <v>2407</v>
      </c>
      <c r="F1741" s="822" t="s">
        <v>2343</v>
      </c>
      <c r="G1741" s="822" t="s">
        <v>2582</v>
      </c>
      <c r="H1741" s="822" t="s">
        <v>329</v>
      </c>
      <c r="I1741" s="822" t="s">
        <v>3374</v>
      </c>
      <c r="J1741" s="822" t="s">
        <v>2584</v>
      </c>
      <c r="K1741" s="822" t="s">
        <v>3368</v>
      </c>
      <c r="L1741" s="825">
        <v>166.96</v>
      </c>
      <c r="M1741" s="825">
        <v>1335.68</v>
      </c>
      <c r="N1741" s="822">
        <v>8</v>
      </c>
      <c r="O1741" s="826">
        <v>1.5</v>
      </c>
      <c r="P1741" s="825">
        <v>667.84</v>
      </c>
      <c r="Q1741" s="827">
        <v>0.5</v>
      </c>
      <c r="R1741" s="822">
        <v>4</v>
      </c>
      <c r="S1741" s="827">
        <v>0.5</v>
      </c>
      <c r="T1741" s="826">
        <v>0.5</v>
      </c>
      <c r="U1741" s="828">
        <v>0.33333333333333331</v>
      </c>
    </row>
    <row r="1742" spans="1:21" ht="14.45" customHeight="1" x14ac:dyDescent="0.2">
      <c r="A1742" s="821">
        <v>7</v>
      </c>
      <c r="B1742" s="822" t="s">
        <v>2342</v>
      </c>
      <c r="C1742" s="822" t="s">
        <v>2348</v>
      </c>
      <c r="D1742" s="823" t="s">
        <v>3942</v>
      </c>
      <c r="E1742" s="824" t="s">
        <v>2407</v>
      </c>
      <c r="F1742" s="822" t="s">
        <v>2343</v>
      </c>
      <c r="G1742" s="822" t="s">
        <v>2582</v>
      </c>
      <c r="H1742" s="822" t="s">
        <v>329</v>
      </c>
      <c r="I1742" s="822" t="s">
        <v>3375</v>
      </c>
      <c r="J1742" s="822" t="s">
        <v>2584</v>
      </c>
      <c r="K1742" s="822" t="s">
        <v>786</v>
      </c>
      <c r="L1742" s="825">
        <v>200.34</v>
      </c>
      <c r="M1742" s="825">
        <v>6811.56</v>
      </c>
      <c r="N1742" s="822">
        <v>34</v>
      </c>
      <c r="O1742" s="826">
        <v>6</v>
      </c>
      <c r="P1742" s="825">
        <v>1602.72</v>
      </c>
      <c r="Q1742" s="827">
        <v>0.23529411764705882</v>
      </c>
      <c r="R1742" s="822">
        <v>8</v>
      </c>
      <c r="S1742" s="827">
        <v>0.23529411764705882</v>
      </c>
      <c r="T1742" s="826">
        <v>1.5</v>
      </c>
      <c r="U1742" s="828">
        <v>0.25</v>
      </c>
    </row>
    <row r="1743" spans="1:21" ht="14.45" customHeight="1" x14ac:dyDescent="0.2">
      <c r="A1743" s="821">
        <v>7</v>
      </c>
      <c r="B1743" s="822" t="s">
        <v>2342</v>
      </c>
      <c r="C1743" s="822" t="s">
        <v>2348</v>
      </c>
      <c r="D1743" s="823" t="s">
        <v>3942</v>
      </c>
      <c r="E1743" s="824" t="s">
        <v>2407</v>
      </c>
      <c r="F1743" s="822" t="s">
        <v>2343</v>
      </c>
      <c r="G1743" s="822" t="s">
        <v>2582</v>
      </c>
      <c r="H1743" s="822" t="s">
        <v>329</v>
      </c>
      <c r="I1743" s="822" t="s">
        <v>3376</v>
      </c>
      <c r="J1743" s="822" t="s">
        <v>2584</v>
      </c>
      <c r="K1743" s="822" t="s">
        <v>2697</v>
      </c>
      <c r="L1743" s="825">
        <v>100.17</v>
      </c>
      <c r="M1743" s="825">
        <v>2404.08</v>
      </c>
      <c r="N1743" s="822">
        <v>24</v>
      </c>
      <c r="O1743" s="826">
        <v>2</v>
      </c>
      <c r="P1743" s="825">
        <v>601.02</v>
      </c>
      <c r="Q1743" s="827">
        <v>0.25</v>
      </c>
      <c r="R1743" s="822">
        <v>6</v>
      </c>
      <c r="S1743" s="827">
        <v>0.25</v>
      </c>
      <c r="T1743" s="826">
        <v>0.5</v>
      </c>
      <c r="U1743" s="828">
        <v>0.25</v>
      </c>
    </row>
    <row r="1744" spans="1:21" ht="14.45" customHeight="1" x14ac:dyDescent="0.2">
      <c r="A1744" s="821">
        <v>7</v>
      </c>
      <c r="B1744" s="822" t="s">
        <v>2342</v>
      </c>
      <c r="C1744" s="822" t="s">
        <v>2348</v>
      </c>
      <c r="D1744" s="823" t="s">
        <v>3942</v>
      </c>
      <c r="E1744" s="824" t="s">
        <v>2407</v>
      </c>
      <c r="F1744" s="822" t="s">
        <v>2343</v>
      </c>
      <c r="G1744" s="822" t="s">
        <v>2586</v>
      </c>
      <c r="H1744" s="822" t="s">
        <v>656</v>
      </c>
      <c r="I1744" s="822" t="s">
        <v>2587</v>
      </c>
      <c r="J1744" s="822" t="s">
        <v>2268</v>
      </c>
      <c r="K1744" s="822" t="s">
        <v>2588</v>
      </c>
      <c r="L1744" s="825">
        <v>80.53</v>
      </c>
      <c r="M1744" s="825">
        <v>483.18</v>
      </c>
      <c r="N1744" s="822">
        <v>6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7</v>
      </c>
      <c r="B1745" s="822" t="s">
        <v>2342</v>
      </c>
      <c r="C1745" s="822" t="s">
        <v>2348</v>
      </c>
      <c r="D1745" s="823" t="s">
        <v>3942</v>
      </c>
      <c r="E1745" s="824" t="s">
        <v>2407</v>
      </c>
      <c r="F1745" s="822" t="s">
        <v>2343</v>
      </c>
      <c r="G1745" s="822" t="s">
        <v>2586</v>
      </c>
      <c r="H1745" s="822" t="s">
        <v>329</v>
      </c>
      <c r="I1745" s="822" t="s">
        <v>3892</v>
      </c>
      <c r="J1745" s="822" t="s">
        <v>2268</v>
      </c>
      <c r="K1745" s="822" t="s">
        <v>3387</v>
      </c>
      <c r="L1745" s="825">
        <v>161.06</v>
      </c>
      <c r="M1745" s="825">
        <v>483.18</v>
      </c>
      <c r="N1745" s="822">
        <v>3</v>
      </c>
      <c r="O1745" s="826">
        <v>0.5</v>
      </c>
      <c r="P1745" s="825">
        <v>483.18</v>
      </c>
      <c r="Q1745" s="827">
        <v>1</v>
      </c>
      <c r="R1745" s="822">
        <v>3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7</v>
      </c>
      <c r="B1746" s="822" t="s">
        <v>2342</v>
      </c>
      <c r="C1746" s="822" t="s">
        <v>2348</v>
      </c>
      <c r="D1746" s="823" t="s">
        <v>3942</v>
      </c>
      <c r="E1746" s="824" t="s">
        <v>2407</v>
      </c>
      <c r="F1746" s="822" t="s">
        <v>2343</v>
      </c>
      <c r="G1746" s="822" t="s">
        <v>2586</v>
      </c>
      <c r="H1746" s="822" t="s">
        <v>329</v>
      </c>
      <c r="I1746" s="822" t="s">
        <v>3472</v>
      </c>
      <c r="J1746" s="822" t="s">
        <v>2268</v>
      </c>
      <c r="K1746" s="822" t="s">
        <v>1459</v>
      </c>
      <c r="L1746" s="825">
        <v>400.17</v>
      </c>
      <c r="M1746" s="825">
        <v>2401.02</v>
      </c>
      <c r="N1746" s="822">
        <v>6</v>
      </c>
      <c r="O1746" s="826">
        <v>2.5</v>
      </c>
      <c r="P1746" s="825">
        <v>2000.85</v>
      </c>
      <c r="Q1746" s="827">
        <v>0.83333333333333326</v>
      </c>
      <c r="R1746" s="822">
        <v>5</v>
      </c>
      <c r="S1746" s="827">
        <v>0.83333333333333337</v>
      </c>
      <c r="T1746" s="826">
        <v>2</v>
      </c>
      <c r="U1746" s="828">
        <v>0.8</v>
      </c>
    </row>
    <row r="1747" spans="1:21" ht="14.45" customHeight="1" x14ac:dyDescent="0.2">
      <c r="A1747" s="821">
        <v>7</v>
      </c>
      <c r="B1747" s="822" t="s">
        <v>2342</v>
      </c>
      <c r="C1747" s="822" t="s">
        <v>2348</v>
      </c>
      <c r="D1747" s="823" t="s">
        <v>3942</v>
      </c>
      <c r="E1747" s="824" t="s">
        <v>2407</v>
      </c>
      <c r="F1747" s="822" t="s">
        <v>2343</v>
      </c>
      <c r="G1747" s="822" t="s">
        <v>2586</v>
      </c>
      <c r="H1747" s="822" t="s">
        <v>329</v>
      </c>
      <c r="I1747" s="822" t="s">
        <v>3643</v>
      </c>
      <c r="J1747" s="822" t="s">
        <v>2268</v>
      </c>
      <c r="K1747" s="822" t="s">
        <v>3389</v>
      </c>
      <c r="L1747" s="825">
        <v>533.42999999999995</v>
      </c>
      <c r="M1747" s="825">
        <v>533.42999999999995</v>
      </c>
      <c r="N1747" s="822">
        <v>1</v>
      </c>
      <c r="O1747" s="826">
        <v>0.5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7</v>
      </c>
      <c r="B1748" s="822" t="s">
        <v>2342</v>
      </c>
      <c r="C1748" s="822" t="s">
        <v>2348</v>
      </c>
      <c r="D1748" s="823" t="s">
        <v>3942</v>
      </c>
      <c r="E1748" s="824" t="s">
        <v>2407</v>
      </c>
      <c r="F1748" s="822" t="s">
        <v>2343</v>
      </c>
      <c r="G1748" s="822" t="s">
        <v>2586</v>
      </c>
      <c r="H1748" s="822" t="s">
        <v>656</v>
      </c>
      <c r="I1748" s="822" t="s">
        <v>2267</v>
      </c>
      <c r="J1748" s="822" t="s">
        <v>2268</v>
      </c>
      <c r="K1748" s="822" t="s">
        <v>1459</v>
      </c>
      <c r="L1748" s="825">
        <v>400.17</v>
      </c>
      <c r="M1748" s="825">
        <v>400.17</v>
      </c>
      <c r="N1748" s="822">
        <v>1</v>
      </c>
      <c r="O1748" s="826">
        <v>0.5</v>
      </c>
      <c r="P1748" s="825">
        <v>400.17</v>
      </c>
      <c r="Q1748" s="827">
        <v>1</v>
      </c>
      <c r="R1748" s="822">
        <v>1</v>
      </c>
      <c r="S1748" s="827">
        <v>1</v>
      </c>
      <c r="T1748" s="826">
        <v>0.5</v>
      </c>
      <c r="U1748" s="828">
        <v>1</v>
      </c>
    </row>
    <row r="1749" spans="1:21" ht="14.45" customHeight="1" x14ac:dyDescent="0.2">
      <c r="A1749" s="821">
        <v>7</v>
      </c>
      <c r="B1749" s="822" t="s">
        <v>2342</v>
      </c>
      <c r="C1749" s="822" t="s">
        <v>2348</v>
      </c>
      <c r="D1749" s="823" t="s">
        <v>3942</v>
      </c>
      <c r="E1749" s="824" t="s">
        <v>2407</v>
      </c>
      <c r="F1749" s="822" t="s">
        <v>2343</v>
      </c>
      <c r="G1749" s="822" t="s">
        <v>2616</v>
      </c>
      <c r="H1749" s="822" t="s">
        <v>329</v>
      </c>
      <c r="I1749" s="822" t="s">
        <v>3476</v>
      </c>
      <c r="J1749" s="822" t="s">
        <v>3211</v>
      </c>
      <c r="K1749" s="822" t="s">
        <v>2923</v>
      </c>
      <c r="L1749" s="825">
        <v>0</v>
      </c>
      <c r="M1749" s="825">
        <v>0</v>
      </c>
      <c r="N1749" s="822">
        <v>2</v>
      </c>
      <c r="O1749" s="826">
        <v>1</v>
      </c>
      <c r="P1749" s="825"/>
      <c r="Q1749" s="827"/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7</v>
      </c>
      <c r="B1750" s="822" t="s">
        <v>2342</v>
      </c>
      <c r="C1750" s="822" t="s">
        <v>2348</v>
      </c>
      <c r="D1750" s="823" t="s">
        <v>3942</v>
      </c>
      <c r="E1750" s="824" t="s">
        <v>2407</v>
      </c>
      <c r="F1750" s="822" t="s">
        <v>2343</v>
      </c>
      <c r="G1750" s="822" t="s">
        <v>2616</v>
      </c>
      <c r="H1750" s="822" t="s">
        <v>656</v>
      </c>
      <c r="I1750" s="822" t="s">
        <v>2249</v>
      </c>
      <c r="J1750" s="822" t="s">
        <v>1496</v>
      </c>
      <c r="K1750" s="822" t="s">
        <v>2250</v>
      </c>
      <c r="L1750" s="825">
        <v>0</v>
      </c>
      <c r="M1750" s="825">
        <v>0</v>
      </c>
      <c r="N1750" s="822">
        <v>12</v>
      </c>
      <c r="O1750" s="826">
        <v>4.5</v>
      </c>
      <c r="P1750" s="825">
        <v>0</v>
      </c>
      <c r="Q1750" s="827"/>
      <c r="R1750" s="822">
        <v>9</v>
      </c>
      <c r="S1750" s="827">
        <v>0.75</v>
      </c>
      <c r="T1750" s="826">
        <v>3.5</v>
      </c>
      <c r="U1750" s="828">
        <v>0.77777777777777779</v>
      </c>
    </row>
    <row r="1751" spans="1:21" ht="14.45" customHeight="1" x14ac:dyDescent="0.2">
      <c r="A1751" s="821">
        <v>7</v>
      </c>
      <c r="B1751" s="822" t="s">
        <v>2342</v>
      </c>
      <c r="C1751" s="822" t="s">
        <v>2348</v>
      </c>
      <c r="D1751" s="823" t="s">
        <v>3942</v>
      </c>
      <c r="E1751" s="824" t="s">
        <v>2407</v>
      </c>
      <c r="F1751" s="822" t="s">
        <v>2343</v>
      </c>
      <c r="G1751" s="822" t="s">
        <v>2617</v>
      </c>
      <c r="H1751" s="822" t="s">
        <v>656</v>
      </c>
      <c r="I1751" s="822" t="s">
        <v>2896</v>
      </c>
      <c r="J1751" s="822" t="s">
        <v>2619</v>
      </c>
      <c r="K1751" s="822" t="s">
        <v>2897</v>
      </c>
      <c r="L1751" s="825">
        <v>414.07</v>
      </c>
      <c r="M1751" s="825">
        <v>828.14</v>
      </c>
      <c r="N1751" s="822">
        <v>2</v>
      </c>
      <c r="O1751" s="826">
        <v>1</v>
      </c>
      <c r="P1751" s="825">
        <v>828.14</v>
      </c>
      <c r="Q1751" s="827">
        <v>1</v>
      </c>
      <c r="R1751" s="822">
        <v>2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7</v>
      </c>
      <c r="B1752" s="822" t="s">
        <v>2342</v>
      </c>
      <c r="C1752" s="822" t="s">
        <v>2348</v>
      </c>
      <c r="D1752" s="823" t="s">
        <v>3942</v>
      </c>
      <c r="E1752" s="824" t="s">
        <v>2407</v>
      </c>
      <c r="F1752" s="822" t="s">
        <v>2343</v>
      </c>
      <c r="G1752" s="822" t="s">
        <v>2589</v>
      </c>
      <c r="H1752" s="822" t="s">
        <v>329</v>
      </c>
      <c r="I1752" s="822" t="s">
        <v>2593</v>
      </c>
      <c r="J1752" s="822" t="s">
        <v>2591</v>
      </c>
      <c r="K1752" s="822" t="s">
        <v>2594</v>
      </c>
      <c r="L1752" s="825">
        <v>99.94</v>
      </c>
      <c r="M1752" s="825">
        <v>899.46</v>
      </c>
      <c r="N1752" s="822">
        <v>9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7</v>
      </c>
      <c r="B1753" s="822" t="s">
        <v>2342</v>
      </c>
      <c r="C1753" s="822" t="s">
        <v>2348</v>
      </c>
      <c r="D1753" s="823" t="s">
        <v>3942</v>
      </c>
      <c r="E1753" s="824" t="s">
        <v>2407</v>
      </c>
      <c r="F1753" s="822" t="s">
        <v>2343</v>
      </c>
      <c r="G1753" s="822" t="s">
        <v>2589</v>
      </c>
      <c r="H1753" s="822" t="s">
        <v>329</v>
      </c>
      <c r="I1753" s="822" t="s">
        <v>3391</v>
      </c>
      <c r="J1753" s="822" t="s">
        <v>2591</v>
      </c>
      <c r="K1753" s="822" t="s">
        <v>3392</v>
      </c>
      <c r="L1753" s="825">
        <v>299.83999999999997</v>
      </c>
      <c r="M1753" s="825">
        <v>13492.8</v>
      </c>
      <c r="N1753" s="822">
        <v>45</v>
      </c>
      <c r="O1753" s="826">
        <v>15</v>
      </c>
      <c r="P1753" s="825">
        <v>8695.36</v>
      </c>
      <c r="Q1753" s="827">
        <v>0.64444444444444449</v>
      </c>
      <c r="R1753" s="822">
        <v>29</v>
      </c>
      <c r="S1753" s="827">
        <v>0.64444444444444449</v>
      </c>
      <c r="T1753" s="826">
        <v>10</v>
      </c>
      <c r="U1753" s="828">
        <v>0.66666666666666663</v>
      </c>
    </row>
    <row r="1754" spans="1:21" ht="14.45" customHeight="1" x14ac:dyDescent="0.2">
      <c r="A1754" s="821">
        <v>7</v>
      </c>
      <c r="B1754" s="822" t="s">
        <v>2342</v>
      </c>
      <c r="C1754" s="822" t="s">
        <v>2348</v>
      </c>
      <c r="D1754" s="823" t="s">
        <v>3942</v>
      </c>
      <c r="E1754" s="824" t="s">
        <v>2407</v>
      </c>
      <c r="F1754" s="822" t="s">
        <v>2343</v>
      </c>
      <c r="G1754" s="822" t="s">
        <v>2589</v>
      </c>
      <c r="H1754" s="822" t="s">
        <v>656</v>
      </c>
      <c r="I1754" s="822" t="s">
        <v>3393</v>
      </c>
      <c r="J1754" s="822" t="s">
        <v>2591</v>
      </c>
      <c r="K1754" s="822" t="s">
        <v>3394</v>
      </c>
      <c r="L1754" s="825">
        <v>150.94</v>
      </c>
      <c r="M1754" s="825">
        <v>1962.2199999999998</v>
      </c>
      <c r="N1754" s="822">
        <v>13</v>
      </c>
      <c r="O1754" s="826">
        <v>4.5</v>
      </c>
      <c r="P1754" s="825">
        <v>1509.3999999999999</v>
      </c>
      <c r="Q1754" s="827">
        <v>0.76923076923076927</v>
      </c>
      <c r="R1754" s="822">
        <v>10</v>
      </c>
      <c r="S1754" s="827">
        <v>0.76923076923076927</v>
      </c>
      <c r="T1754" s="826">
        <v>2.5</v>
      </c>
      <c r="U1754" s="828">
        <v>0.55555555555555558</v>
      </c>
    </row>
    <row r="1755" spans="1:21" ht="14.45" customHeight="1" x14ac:dyDescent="0.2">
      <c r="A1755" s="821">
        <v>7</v>
      </c>
      <c r="B1755" s="822" t="s">
        <v>2342</v>
      </c>
      <c r="C1755" s="822" t="s">
        <v>2348</v>
      </c>
      <c r="D1755" s="823" t="s">
        <v>3942</v>
      </c>
      <c r="E1755" s="824" t="s">
        <v>2407</v>
      </c>
      <c r="F1755" s="822" t="s">
        <v>2343</v>
      </c>
      <c r="G1755" s="822" t="s">
        <v>2589</v>
      </c>
      <c r="H1755" s="822" t="s">
        <v>329</v>
      </c>
      <c r="I1755" s="822" t="s">
        <v>2824</v>
      </c>
      <c r="J1755" s="822" t="s">
        <v>1485</v>
      </c>
      <c r="K1755" s="822" t="s">
        <v>1487</v>
      </c>
      <c r="L1755" s="825">
        <v>50.32</v>
      </c>
      <c r="M1755" s="825">
        <v>3874.6400000000003</v>
      </c>
      <c r="N1755" s="822">
        <v>77</v>
      </c>
      <c r="O1755" s="826">
        <v>10.5</v>
      </c>
      <c r="P1755" s="825">
        <v>2012.8000000000002</v>
      </c>
      <c r="Q1755" s="827">
        <v>0.51948051948051943</v>
      </c>
      <c r="R1755" s="822">
        <v>40</v>
      </c>
      <c r="S1755" s="827">
        <v>0.51948051948051943</v>
      </c>
      <c r="T1755" s="826">
        <v>5</v>
      </c>
      <c r="U1755" s="828">
        <v>0.47619047619047616</v>
      </c>
    </row>
    <row r="1756" spans="1:21" ht="14.45" customHeight="1" x14ac:dyDescent="0.2">
      <c r="A1756" s="821">
        <v>7</v>
      </c>
      <c r="B1756" s="822" t="s">
        <v>2342</v>
      </c>
      <c r="C1756" s="822" t="s">
        <v>2348</v>
      </c>
      <c r="D1756" s="823" t="s">
        <v>3942</v>
      </c>
      <c r="E1756" s="824" t="s">
        <v>2407</v>
      </c>
      <c r="F1756" s="822" t="s">
        <v>2343</v>
      </c>
      <c r="G1756" s="822" t="s">
        <v>2589</v>
      </c>
      <c r="H1756" s="822" t="s">
        <v>329</v>
      </c>
      <c r="I1756" s="822" t="s">
        <v>3395</v>
      </c>
      <c r="J1756" s="822" t="s">
        <v>3396</v>
      </c>
      <c r="K1756" s="822" t="s">
        <v>3397</v>
      </c>
      <c r="L1756" s="825">
        <v>99.94</v>
      </c>
      <c r="M1756" s="825">
        <v>4197.4799999999996</v>
      </c>
      <c r="N1756" s="822">
        <v>42</v>
      </c>
      <c r="O1756" s="826">
        <v>7</v>
      </c>
      <c r="P1756" s="825">
        <v>2598.44</v>
      </c>
      <c r="Q1756" s="827">
        <v>0.61904761904761918</v>
      </c>
      <c r="R1756" s="822">
        <v>26</v>
      </c>
      <c r="S1756" s="827">
        <v>0.61904761904761907</v>
      </c>
      <c r="T1756" s="826">
        <v>5.5</v>
      </c>
      <c r="U1756" s="828">
        <v>0.7857142857142857</v>
      </c>
    </row>
    <row r="1757" spans="1:21" ht="14.45" customHeight="1" x14ac:dyDescent="0.2">
      <c r="A1757" s="821">
        <v>7</v>
      </c>
      <c r="B1757" s="822" t="s">
        <v>2342</v>
      </c>
      <c r="C1757" s="822" t="s">
        <v>2348</v>
      </c>
      <c r="D1757" s="823" t="s">
        <v>3942</v>
      </c>
      <c r="E1757" s="824" t="s">
        <v>2407</v>
      </c>
      <c r="F1757" s="822" t="s">
        <v>2343</v>
      </c>
      <c r="G1757" s="822" t="s">
        <v>2589</v>
      </c>
      <c r="H1757" s="822" t="s">
        <v>329</v>
      </c>
      <c r="I1757" s="822" t="s">
        <v>3893</v>
      </c>
      <c r="J1757" s="822" t="s">
        <v>3399</v>
      </c>
      <c r="K1757" s="822" t="s">
        <v>3400</v>
      </c>
      <c r="L1757" s="825">
        <v>50.32</v>
      </c>
      <c r="M1757" s="825">
        <v>50.32</v>
      </c>
      <c r="N1757" s="822">
        <v>1</v>
      </c>
      <c r="O1757" s="826">
        <v>0.5</v>
      </c>
      <c r="P1757" s="825">
        <v>50.32</v>
      </c>
      <c r="Q1757" s="827">
        <v>1</v>
      </c>
      <c r="R1757" s="822">
        <v>1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7</v>
      </c>
      <c r="B1758" s="822" t="s">
        <v>2342</v>
      </c>
      <c r="C1758" s="822" t="s">
        <v>2348</v>
      </c>
      <c r="D1758" s="823" t="s">
        <v>3942</v>
      </c>
      <c r="E1758" s="824" t="s">
        <v>2407</v>
      </c>
      <c r="F1758" s="822" t="s">
        <v>2343</v>
      </c>
      <c r="G1758" s="822" t="s">
        <v>3063</v>
      </c>
      <c r="H1758" s="822" t="s">
        <v>329</v>
      </c>
      <c r="I1758" s="822" t="s">
        <v>3401</v>
      </c>
      <c r="J1758" s="822" t="s">
        <v>3402</v>
      </c>
      <c r="K1758" s="822" t="s">
        <v>3403</v>
      </c>
      <c r="L1758" s="825">
        <v>65.36</v>
      </c>
      <c r="M1758" s="825">
        <v>4117.6799999999994</v>
      </c>
      <c r="N1758" s="822">
        <v>63</v>
      </c>
      <c r="O1758" s="826">
        <v>15</v>
      </c>
      <c r="P1758" s="825">
        <v>2679.7599999999998</v>
      </c>
      <c r="Q1758" s="827">
        <v>0.65079365079365081</v>
      </c>
      <c r="R1758" s="822">
        <v>41</v>
      </c>
      <c r="S1758" s="827">
        <v>0.65079365079365081</v>
      </c>
      <c r="T1758" s="826">
        <v>9.5</v>
      </c>
      <c r="U1758" s="828">
        <v>0.6333333333333333</v>
      </c>
    </row>
    <row r="1759" spans="1:21" ht="14.45" customHeight="1" x14ac:dyDescent="0.2">
      <c r="A1759" s="821">
        <v>7</v>
      </c>
      <c r="B1759" s="822" t="s">
        <v>2342</v>
      </c>
      <c r="C1759" s="822" t="s">
        <v>2348</v>
      </c>
      <c r="D1759" s="823" t="s">
        <v>3942</v>
      </c>
      <c r="E1759" s="824" t="s">
        <v>2407</v>
      </c>
      <c r="F1759" s="822" t="s">
        <v>2343</v>
      </c>
      <c r="G1759" s="822" t="s">
        <v>2484</v>
      </c>
      <c r="H1759" s="822" t="s">
        <v>329</v>
      </c>
      <c r="I1759" s="822" t="s">
        <v>2825</v>
      </c>
      <c r="J1759" s="822" t="s">
        <v>2486</v>
      </c>
      <c r="K1759" s="822" t="s">
        <v>2826</v>
      </c>
      <c r="L1759" s="825">
        <v>775.17</v>
      </c>
      <c r="M1759" s="825">
        <v>4651.0199999999995</v>
      </c>
      <c r="N1759" s="822">
        <v>6</v>
      </c>
      <c r="O1759" s="826">
        <v>2</v>
      </c>
      <c r="P1759" s="825">
        <v>4651.0199999999995</v>
      </c>
      <c r="Q1759" s="827">
        <v>1</v>
      </c>
      <c r="R1759" s="822">
        <v>6</v>
      </c>
      <c r="S1759" s="827">
        <v>1</v>
      </c>
      <c r="T1759" s="826">
        <v>2</v>
      </c>
      <c r="U1759" s="828">
        <v>1</v>
      </c>
    </row>
    <row r="1760" spans="1:21" ht="14.45" customHeight="1" x14ac:dyDescent="0.2">
      <c r="A1760" s="821">
        <v>7</v>
      </c>
      <c r="B1760" s="822" t="s">
        <v>2342</v>
      </c>
      <c r="C1760" s="822" t="s">
        <v>2348</v>
      </c>
      <c r="D1760" s="823" t="s">
        <v>3942</v>
      </c>
      <c r="E1760" s="824" t="s">
        <v>2407</v>
      </c>
      <c r="F1760" s="822" t="s">
        <v>2343</v>
      </c>
      <c r="G1760" s="822" t="s">
        <v>2484</v>
      </c>
      <c r="H1760" s="822" t="s">
        <v>329</v>
      </c>
      <c r="I1760" s="822" t="s">
        <v>2485</v>
      </c>
      <c r="J1760" s="822" t="s">
        <v>2486</v>
      </c>
      <c r="K1760" s="822" t="s">
        <v>2487</v>
      </c>
      <c r="L1760" s="825">
        <v>2620.2600000000002</v>
      </c>
      <c r="M1760" s="825">
        <v>15721.560000000001</v>
      </c>
      <c r="N1760" s="822">
        <v>6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7</v>
      </c>
      <c r="B1761" s="822" t="s">
        <v>2342</v>
      </c>
      <c r="C1761" s="822" t="s">
        <v>2348</v>
      </c>
      <c r="D1761" s="823" t="s">
        <v>3942</v>
      </c>
      <c r="E1761" s="824" t="s">
        <v>2407</v>
      </c>
      <c r="F1761" s="822" t="s">
        <v>2343</v>
      </c>
      <c r="G1761" s="822" t="s">
        <v>3404</v>
      </c>
      <c r="H1761" s="822" t="s">
        <v>329</v>
      </c>
      <c r="I1761" s="822" t="s">
        <v>3405</v>
      </c>
      <c r="J1761" s="822" t="s">
        <v>3406</v>
      </c>
      <c r="K1761" s="822" t="s">
        <v>3407</v>
      </c>
      <c r="L1761" s="825">
        <v>0</v>
      </c>
      <c r="M1761" s="825">
        <v>0</v>
      </c>
      <c r="N1761" s="822">
        <v>3</v>
      </c>
      <c r="O1761" s="826">
        <v>1</v>
      </c>
      <c r="P1761" s="825"/>
      <c r="Q1761" s="827"/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7</v>
      </c>
      <c r="B1762" s="822" t="s">
        <v>2342</v>
      </c>
      <c r="C1762" s="822" t="s">
        <v>2348</v>
      </c>
      <c r="D1762" s="823" t="s">
        <v>3942</v>
      </c>
      <c r="E1762" s="824" t="s">
        <v>2407</v>
      </c>
      <c r="F1762" s="822" t="s">
        <v>2343</v>
      </c>
      <c r="G1762" s="822" t="s">
        <v>2681</v>
      </c>
      <c r="H1762" s="822" t="s">
        <v>329</v>
      </c>
      <c r="I1762" s="822" t="s">
        <v>2682</v>
      </c>
      <c r="J1762" s="822" t="s">
        <v>1182</v>
      </c>
      <c r="K1762" s="822" t="s">
        <v>1183</v>
      </c>
      <c r="L1762" s="825">
        <v>121.92</v>
      </c>
      <c r="M1762" s="825">
        <v>853.44</v>
      </c>
      <c r="N1762" s="822">
        <v>7</v>
      </c>
      <c r="O1762" s="826">
        <v>1.5</v>
      </c>
      <c r="P1762" s="825">
        <v>487.68</v>
      </c>
      <c r="Q1762" s="827">
        <v>0.5714285714285714</v>
      </c>
      <c r="R1762" s="822">
        <v>4</v>
      </c>
      <c r="S1762" s="827">
        <v>0.5714285714285714</v>
      </c>
      <c r="T1762" s="826">
        <v>1</v>
      </c>
      <c r="U1762" s="828">
        <v>0.66666666666666663</v>
      </c>
    </row>
    <row r="1763" spans="1:21" ht="14.45" customHeight="1" x14ac:dyDescent="0.2">
      <c r="A1763" s="821">
        <v>7</v>
      </c>
      <c r="B1763" s="822" t="s">
        <v>2342</v>
      </c>
      <c r="C1763" s="822" t="s">
        <v>2348</v>
      </c>
      <c r="D1763" s="823" t="s">
        <v>3942</v>
      </c>
      <c r="E1763" s="824" t="s">
        <v>2407</v>
      </c>
      <c r="F1763" s="822" t="s">
        <v>2343</v>
      </c>
      <c r="G1763" s="822" t="s">
        <v>2681</v>
      </c>
      <c r="H1763" s="822" t="s">
        <v>329</v>
      </c>
      <c r="I1763" s="822" t="s">
        <v>3408</v>
      </c>
      <c r="J1763" s="822" t="s">
        <v>1182</v>
      </c>
      <c r="K1763" s="822" t="s">
        <v>1183</v>
      </c>
      <c r="L1763" s="825">
        <v>121.92</v>
      </c>
      <c r="M1763" s="825">
        <v>365.76</v>
      </c>
      <c r="N1763" s="822">
        <v>3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7</v>
      </c>
      <c r="B1764" s="822" t="s">
        <v>2342</v>
      </c>
      <c r="C1764" s="822" t="s">
        <v>2348</v>
      </c>
      <c r="D1764" s="823" t="s">
        <v>3942</v>
      </c>
      <c r="E1764" s="824" t="s">
        <v>2407</v>
      </c>
      <c r="F1764" s="822" t="s">
        <v>2343</v>
      </c>
      <c r="G1764" s="822" t="s">
        <v>3409</v>
      </c>
      <c r="H1764" s="822" t="s">
        <v>329</v>
      </c>
      <c r="I1764" s="822" t="s">
        <v>3410</v>
      </c>
      <c r="J1764" s="822" t="s">
        <v>1210</v>
      </c>
      <c r="K1764" s="822" t="s">
        <v>3411</v>
      </c>
      <c r="L1764" s="825">
        <v>1933.92</v>
      </c>
      <c r="M1764" s="825">
        <v>1933.92</v>
      </c>
      <c r="N1764" s="822">
        <v>1</v>
      </c>
      <c r="O1764" s="826">
        <v>1</v>
      </c>
      <c r="P1764" s="825">
        <v>1933.92</v>
      </c>
      <c r="Q1764" s="827">
        <v>1</v>
      </c>
      <c r="R1764" s="822">
        <v>1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7</v>
      </c>
      <c r="B1765" s="822" t="s">
        <v>2342</v>
      </c>
      <c r="C1765" s="822" t="s">
        <v>2348</v>
      </c>
      <c r="D1765" s="823" t="s">
        <v>3942</v>
      </c>
      <c r="E1765" s="824" t="s">
        <v>2407</v>
      </c>
      <c r="F1765" s="822" t="s">
        <v>2343</v>
      </c>
      <c r="G1765" s="822" t="s">
        <v>3409</v>
      </c>
      <c r="H1765" s="822" t="s">
        <v>329</v>
      </c>
      <c r="I1765" s="822" t="s">
        <v>3667</v>
      </c>
      <c r="J1765" s="822" t="s">
        <v>1210</v>
      </c>
      <c r="K1765" s="822" t="s">
        <v>3668</v>
      </c>
      <c r="L1765" s="825">
        <v>5801.76</v>
      </c>
      <c r="M1765" s="825">
        <v>11603.52</v>
      </c>
      <c r="N1765" s="822">
        <v>2</v>
      </c>
      <c r="O1765" s="826">
        <v>1.5</v>
      </c>
      <c r="P1765" s="825">
        <v>11603.52</v>
      </c>
      <c r="Q1765" s="827">
        <v>1</v>
      </c>
      <c r="R1765" s="822">
        <v>2</v>
      </c>
      <c r="S1765" s="827">
        <v>1</v>
      </c>
      <c r="T1765" s="826">
        <v>1.5</v>
      </c>
      <c r="U1765" s="828">
        <v>1</v>
      </c>
    </row>
    <row r="1766" spans="1:21" ht="14.45" customHeight="1" x14ac:dyDescent="0.2">
      <c r="A1766" s="821">
        <v>7</v>
      </c>
      <c r="B1766" s="822" t="s">
        <v>2342</v>
      </c>
      <c r="C1766" s="822" t="s">
        <v>2348</v>
      </c>
      <c r="D1766" s="823" t="s">
        <v>3942</v>
      </c>
      <c r="E1766" s="824" t="s">
        <v>2407</v>
      </c>
      <c r="F1766" s="822" t="s">
        <v>2344</v>
      </c>
      <c r="G1766" s="822" t="s">
        <v>2706</v>
      </c>
      <c r="H1766" s="822" t="s">
        <v>329</v>
      </c>
      <c r="I1766" s="822" t="s">
        <v>2707</v>
      </c>
      <c r="J1766" s="822" t="s">
        <v>2708</v>
      </c>
      <c r="K1766" s="822"/>
      <c r="L1766" s="825">
        <v>0</v>
      </c>
      <c r="M1766" s="825">
        <v>0</v>
      </c>
      <c r="N1766" s="822">
        <v>1</v>
      </c>
      <c r="O1766" s="826">
        <v>1</v>
      </c>
      <c r="P1766" s="825">
        <v>0</v>
      </c>
      <c r="Q1766" s="827"/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7</v>
      </c>
      <c r="B1767" s="822" t="s">
        <v>2342</v>
      </c>
      <c r="C1767" s="822" t="s">
        <v>2348</v>
      </c>
      <c r="D1767" s="823" t="s">
        <v>3942</v>
      </c>
      <c r="E1767" s="824" t="s">
        <v>2357</v>
      </c>
      <c r="F1767" s="822" t="s">
        <v>2343</v>
      </c>
      <c r="G1767" s="822" t="s">
        <v>2789</v>
      </c>
      <c r="H1767" s="822" t="s">
        <v>329</v>
      </c>
      <c r="I1767" s="822" t="s">
        <v>3001</v>
      </c>
      <c r="J1767" s="822" t="s">
        <v>765</v>
      </c>
      <c r="K1767" s="822" t="s">
        <v>3002</v>
      </c>
      <c r="L1767" s="825">
        <v>35.25</v>
      </c>
      <c r="M1767" s="825">
        <v>35.25</v>
      </c>
      <c r="N1767" s="822">
        <v>1</v>
      </c>
      <c r="O1767" s="826"/>
      <c r="P1767" s="825"/>
      <c r="Q1767" s="827">
        <v>0</v>
      </c>
      <c r="R1767" s="822"/>
      <c r="S1767" s="827">
        <v>0</v>
      </c>
      <c r="T1767" s="826"/>
      <c r="U1767" s="828"/>
    </row>
    <row r="1768" spans="1:21" ht="14.45" customHeight="1" x14ac:dyDescent="0.2">
      <c r="A1768" s="821">
        <v>7</v>
      </c>
      <c r="B1768" s="822" t="s">
        <v>2342</v>
      </c>
      <c r="C1768" s="822" t="s">
        <v>2348</v>
      </c>
      <c r="D1768" s="823" t="s">
        <v>3942</v>
      </c>
      <c r="E1768" s="824" t="s">
        <v>2435</v>
      </c>
      <c r="F1768" s="822" t="s">
        <v>2343</v>
      </c>
      <c r="G1768" s="822" t="s">
        <v>2681</v>
      </c>
      <c r="H1768" s="822" t="s">
        <v>329</v>
      </c>
      <c r="I1768" s="822" t="s">
        <v>2682</v>
      </c>
      <c r="J1768" s="822" t="s">
        <v>1182</v>
      </c>
      <c r="K1768" s="822" t="s">
        <v>1183</v>
      </c>
      <c r="L1768" s="825">
        <v>121.92</v>
      </c>
      <c r="M1768" s="825">
        <v>243.84</v>
      </c>
      <c r="N1768" s="822">
        <v>2</v>
      </c>
      <c r="O1768" s="826"/>
      <c r="P1768" s="825">
        <v>243.84</v>
      </c>
      <c r="Q1768" s="827">
        <v>1</v>
      </c>
      <c r="R1768" s="822">
        <v>2</v>
      </c>
      <c r="S1768" s="827">
        <v>1</v>
      </c>
      <c r="T1768" s="826"/>
      <c r="U1768" s="828"/>
    </row>
    <row r="1769" spans="1:21" ht="14.45" customHeight="1" x14ac:dyDescent="0.2">
      <c r="A1769" s="821">
        <v>7</v>
      </c>
      <c r="B1769" s="822" t="s">
        <v>2342</v>
      </c>
      <c r="C1769" s="822" t="s">
        <v>2348</v>
      </c>
      <c r="D1769" s="823" t="s">
        <v>3942</v>
      </c>
      <c r="E1769" s="824" t="s">
        <v>2408</v>
      </c>
      <c r="F1769" s="822" t="s">
        <v>2343</v>
      </c>
      <c r="G1769" s="822" t="s">
        <v>3073</v>
      </c>
      <c r="H1769" s="822" t="s">
        <v>656</v>
      </c>
      <c r="I1769" s="822" t="s">
        <v>3074</v>
      </c>
      <c r="J1769" s="822" t="s">
        <v>3075</v>
      </c>
      <c r="K1769" s="822" t="s">
        <v>3076</v>
      </c>
      <c r="L1769" s="825">
        <v>58.77</v>
      </c>
      <c r="M1769" s="825">
        <v>58.77</v>
      </c>
      <c r="N1769" s="822">
        <v>1</v>
      </c>
      <c r="O1769" s="826"/>
      <c r="P1769" s="825"/>
      <c r="Q1769" s="827">
        <v>0</v>
      </c>
      <c r="R1769" s="822"/>
      <c r="S1769" s="827">
        <v>0</v>
      </c>
      <c r="T1769" s="826"/>
      <c r="U1769" s="828"/>
    </row>
    <row r="1770" spans="1:21" ht="14.45" customHeight="1" x14ac:dyDescent="0.2">
      <c r="A1770" s="821">
        <v>7</v>
      </c>
      <c r="B1770" s="822" t="s">
        <v>2342</v>
      </c>
      <c r="C1770" s="822" t="s">
        <v>2348</v>
      </c>
      <c r="D1770" s="823" t="s">
        <v>3942</v>
      </c>
      <c r="E1770" s="824" t="s">
        <v>2408</v>
      </c>
      <c r="F1770" s="822" t="s">
        <v>2343</v>
      </c>
      <c r="G1770" s="822" t="s">
        <v>2741</v>
      </c>
      <c r="H1770" s="822" t="s">
        <v>329</v>
      </c>
      <c r="I1770" s="822" t="s">
        <v>3894</v>
      </c>
      <c r="J1770" s="822" t="s">
        <v>3895</v>
      </c>
      <c r="K1770" s="822" t="s">
        <v>2921</v>
      </c>
      <c r="L1770" s="825">
        <v>21.92</v>
      </c>
      <c r="M1770" s="825">
        <v>21.92</v>
      </c>
      <c r="N1770" s="822">
        <v>1</v>
      </c>
      <c r="O1770" s="826"/>
      <c r="P1770" s="825"/>
      <c r="Q1770" s="827">
        <v>0</v>
      </c>
      <c r="R1770" s="822"/>
      <c r="S1770" s="827">
        <v>0</v>
      </c>
      <c r="T1770" s="826"/>
      <c r="U1770" s="828"/>
    </row>
    <row r="1771" spans="1:21" ht="14.45" customHeight="1" x14ac:dyDescent="0.2">
      <c r="A1771" s="821">
        <v>7</v>
      </c>
      <c r="B1771" s="822" t="s">
        <v>2342</v>
      </c>
      <c r="C1771" s="822" t="s">
        <v>2348</v>
      </c>
      <c r="D1771" s="823" t="s">
        <v>3942</v>
      </c>
      <c r="E1771" s="824" t="s">
        <v>2402</v>
      </c>
      <c r="F1771" s="822" t="s">
        <v>2343</v>
      </c>
      <c r="G1771" s="822" t="s">
        <v>2745</v>
      </c>
      <c r="H1771" s="822" t="s">
        <v>656</v>
      </c>
      <c r="I1771" s="822" t="s">
        <v>2981</v>
      </c>
      <c r="J1771" s="822" t="s">
        <v>2747</v>
      </c>
      <c r="K1771" s="822" t="s">
        <v>2982</v>
      </c>
      <c r="L1771" s="825">
        <v>154.36000000000001</v>
      </c>
      <c r="M1771" s="825">
        <v>154.36000000000001</v>
      </c>
      <c r="N1771" s="822">
        <v>1</v>
      </c>
      <c r="O1771" s="826"/>
      <c r="P1771" s="825"/>
      <c r="Q1771" s="827">
        <v>0</v>
      </c>
      <c r="R1771" s="822"/>
      <c r="S1771" s="827">
        <v>0</v>
      </c>
      <c r="T1771" s="826"/>
      <c r="U1771" s="828"/>
    </row>
    <row r="1772" spans="1:21" ht="14.45" customHeight="1" x14ac:dyDescent="0.2">
      <c r="A1772" s="821">
        <v>7</v>
      </c>
      <c r="B1772" s="822" t="s">
        <v>2342</v>
      </c>
      <c r="C1772" s="822" t="s">
        <v>2348</v>
      </c>
      <c r="D1772" s="823" t="s">
        <v>3942</v>
      </c>
      <c r="E1772" s="824" t="s">
        <v>2363</v>
      </c>
      <c r="F1772" s="822" t="s">
        <v>2343</v>
      </c>
      <c r="G1772" s="822" t="s">
        <v>3896</v>
      </c>
      <c r="H1772" s="822" t="s">
        <v>656</v>
      </c>
      <c r="I1772" s="822" t="s">
        <v>3897</v>
      </c>
      <c r="J1772" s="822" t="s">
        <v>3898</v>
      </c>
      <c r="K1772" s="822" t="s">
        <v>3899</v>
      </c>
      <c r="L1772" s="825">
        <v>219.25</v>
      </c>
      <c r="M1772" s="825">
        <v>657.75</v>
      </c>
      <c r="N1772" s="822">
        <v>3</v>
      </c>
      <c r="O1772" s="826"/>
      <c r="P1772" s="825">
        <v>657.75</v>
      </c>
      <c r="Q1772" s="827">
        <v>1</v>
      </c>
      <c r="R1772" s="822">
        <v>3</v>
      </c>
      <c r="S1772" s="827">
        <v>1</v>
      </c>
      <c r="T1772" s="826"/>
      <c r="U1772" s="828"/>
    </row>
    <row r="1773" spans="1:21" ht="14.45" customHeight="1" x14ac:dyDescent="0.2">
      <c r="A1773" s="821">
        <v>7</v>
      </c>
      <c r="B1773" s="822" t="s">
        <v>2342</v>
      </c>
      <c r="C1773" s="822" t="s">
        <v>2348</v>
      </c>
      <c r="D1773" s="823" t="s">
        <v>3942</v>
      </c>
      <c r="E1773" s="824" t="s">
        <v>2415</v>
      </c>
      <c r="F1773" s="822" t="s">
        <v>2343</v>
      </c>
      <c r="G1773" s="822" t="s">
        <v>2489</v>
      </c>
      <c r="H1773" s="822" t="s">
        <v>329</v>
      </c>
      <c r="I1773" s="822" t="s">
        <v>3900</v>
      </c>
      <c r="J1773" s="822" t="s">
        <v>3901</v>
      </c>
      <c r="K1773" s="822" t="s">
        <v>3902</v>
      </c>
      <c r="L1773" s="825">
        <v>3143.24</v>
      </c>
      <c r="M1773" s="825">
        <v>6286.48</v>
      </c>
      <c r="N1773" s="822">
        <v>2</v>
      </c>
      <c r="O1773" s="826"/>
      <c r="P1773" s="825"/>
      <c r="Q1773" s="827">
        <v>0</v>
      </c>
      <c r="R1773" s="822"/>
      <c r="S1773" s="827">
        <v>0</v>
      </c>
      <c r="T1773" s="826"/>
      <c r="U1773" s="828"/>
    </row>
    <row r="1774" spans="1:21" ht="14.45" customHeight="1" x14ac:dyDescent="0.2">
      <c r="A1774" s="821">
        <v>7</v>
      </c>
      <c r="B1774" s="822" t="s">
        <v>2342</v>
      </c>
      <c r="C1774" s="822" t="s">
        <v>2348</v>
      </c>
      <c r="D1774" s="823" t="s">
        <v>3942</v>
      </c>
      <c r="E1774" s="824" t="s">
        <v>2368</v>
      </c>
      <c r="F1774" s="822" t="s">
        <v>2343</v>
      </c>
      <c r="G1774" s="822" t="s">
        <v>3903</v>
      </c>
      <c r="H1774" s="822" t="s">
        <v>329</v>
      </c>
      <c r="I1774" s="822" t="s">
        <v>3904</v>
      </c>
      <c r="J1774" s="822" t="s">
        <v>3905</v>
      </c>
      <c r="K1774" s="822" t="s">
        <v>3906</v>
      </c>
      <c r="L1774" s="825">
        <v>760.22</v>
      </c>
      <c r="M1774" s="825">
        <v>1520.44</v>
      </c>
      <c r="N1774" s="822">
        <v>2</v>
      </c>
      <c r="O1774" s="826"/>
      <c r="P1774" s="825"/>
      <c r="Q1774" s="827">
        <v>0</v>
      </c>
      <c r="R1774" s="822"/>
      <c r="S1774" s="827">
        <v>0</v>
      </c>
      <c r="T1774" s="826"/>
      <c r="U1774" s="828"/>
    </row>
    <row r="1775" spans="1:21" ht="14.45" customHeight="1" x14ac:dyDescent="0.2">
      <c r="A1775" s="821">
        <v>7</v>
      </c>
      <c r="B1775" s="822" t="s">
        <v>2342</v>
      </c>
      <c r="C1775" s="822" t="s">
        <v>2348</v>
      </c>
      <c r="D1775" s="823" t="s">
        <v>3942</v>
      </c>
      <c r="E1775" s="824" t="s">
        <v>2368</v>
      </c>
      <c r="F1775" s="822" t="s">
        <v>2343</v>
      </c>
      <c r="G1775" s="822" t="s">
        <v>2845</v>
      </c>
      <c r="H1775" s="822" t="s">
        <v>329</v>
      </c>
      <c r="I1775" s="822" t="s">
        <v>2846</v>
      </c>
      <c r="J1775" s="822" t="s">
        <v>964</v>
      </c>
      <c r="K1775" s="822" t="s">
        <v>965</v>
      </c>
      <c r="L1775" s="825">
        <v>0</v>
      </c>
      <c r="M1775" s="825">
        <v>0</v>
      </c>
      <c r="N1775" s="822">
        <v>2</v>
      </c>
      <c r="O1775" s="826"/>
      <c r="P1775" s="825"/>
      <c r="Q1775" s="827"/>
      <c r="R1775" s="822"/>
      <c r="S1775" s="827">
        <v>0</v>
      </c>
      <c r="T1775" s="826"/>
      <c r="U1775" s="828"/>
    </row>
    <row r="1776" spans="1:21" ht="14.45" customHeight="1" x14ac:dyDescent="0.2">
      <c r="A1776" s="821">
        <v>7</v>
      </c>
      <c r="B1776" s="822" t="s">
        <v>2342</v>
      </c>
      <c r="C1776" s="822" t="s">
        <v>2348</v>
      </c>
      <c r="D1776" s="823" t="s">
        <v>3942</v>
      </c>
      <c r="E1776" s="824" t="s">
        <v>2355</v>
      </c>
      <c r="F1776" s="822" t="s">
        <v>2343</v>
      </c>
      <c r="G1776" s="822" t="s">
        <v>3907</v>
      </c>
      <c r="H1776" s="822" t="s">
        <v>329</v>
      </c>
      <c r="I1776" s="822" t="s">
        <v>3908</v>
      </c>
      <c r="J1776" s="822" t="s">
        <v>3909</v>
      </c>
      <c r="K1776" s="822" t="s">
        <v>3910</v>
      </c>
      <c r="L1776" s="825">
        <v>0</v>
      </c>
      <c r="M1776" s="825">
        <v>0</v>
      </c>
      <c r="N1776" s="822">
        <v>1</v>
      </c>
      <c r="O1776" s="826"/>
      <c r="P1776" s="825">
        <v>0</v>
      </c>
      <c r="Q1776" s="827"/>
      <c r="R1776" s="822">
        <v>1</v>
      </c>
      <c r="S1776" s="827">
        <v>1</v>
      </c>
      <c r="T1776" s="826"/>
      <c r="U1776" s="828"/>
    </row>
    <row r="1777" spans="1:21" ht="14.45" customHeight="1" x14ac:dyDescent="0.2">
      <c r="A1777" s="821">
        <v>7</v>
      </c>
      <c r="B1777" s="822" t="s">
        <v>2342</v>
      </c>
      <c r="C1777" s="822" t="s">
        <v>2348</v>
      </c>
      <c r="D1777" s="823" t="s">
        <v>3942</v>
      </c>
      <c r="E1777" s="824" t="s">
        <v>2355</v>
      </c>
      <c r="F1777" s="822" t="s">
        <v>2343</v>
      </c>
      <c r="G1777" s="822" t="s">
        <v>3911</v>
      </c>
      <c r="H1777" s="822" t="s">
        <v>329</v>
      </c>
      <c r="I1777" s="822" t="s">
        <v>3912</v>
      </c>
      <c r="J1777" s="822" t="s">
        <v>3913</v>
      </c>
      <c r="K1777" s="822" t="s">
        <v>3914</v>
      </c>
      <c r="L1777" s="825">
        <v>0</v>
      </c>
      <c r="M1777" s="825">
        <v>0</v>
      </c>
      <c r="N1777" s="822">
        <v>1</v>
      </c>
      <c r="O1777" s="826"/>
      <c r="P1777" s="825"/>
      <c r="Q1777" s="827"/>
      <c r="R1777" s="822"/>
      <c r="S1777" s="827">
        <v>0</v>
      </c>
      <c r="T1777" s="826"/>
      <c r="U1777" s="828"/>
    </row>
    <row r="1778" spans="1:21" ht="14.45" customHeight="1" x14ac:dyDescent="0.2">
      <c r="A1778" s="821">
        <v>7</v>
      </c>
      <c r="B1778" s="822" t="s">
        <v>2342</v>
      </c>
      <c r="C1778" s="822" t="s">
        <v>2348</v>
      </c>
      <c r="D1778" s="823" t="s">
        <v>3942</v>
      </c>
      <c r="E1778" s="824" t="s">
        <v>2355</v>
      </c>
      <c r="F1778" s="822" t="s">
        <v>2343</v>
      </c>
      <c r="G1778" s="822" t="s">
        <v>2605</v>
      </c>
      <c r="H1778" s="822" t="s">
        <v>329</v>
      </c>
      <c r="I1778" s="822" t="s">
        <v>2842</v>
      </c>
      <c r="J1778" s="822" t="s">
        <v>1117</v>
      </c>
      <c r="K1778" s="822" t="s">
        <v>2843</v>
      </c>
      <c r="L1778" s="825">
        <v>59.33</v>
      </c>
      <c r="M1778" s="825">
        <v>59.33</v>
      </c>
      <c r="N1778" s="822">
        <v>1</v>
      </c>
      <c r="O1778" s="826"/>
      <c r="P1778" s="825"/>
      <c r="Q1778" s="827">
        <v>0</v>
      </c>
      <c r="R1778" s="822"/>
      <c r="S1778" s="827">
        <v>0</v>
      </c>
      <c r="T1778" s="826"/>
      <c r="U1778" s="828"/>
    </row>
    <row r="1779" spans="1:21" ht="14.45" customHeight="1" x14ac:dyDescent="0.2">
      <c r="A1779" s="821">
        <v>7</v>
      </c>
      <c r="B1779" s="822" t="s">
        <v>2342</v>
      </c>
      <c r="C1779" s="822" t="s">
        <v>2348</v>
      </c>
      <c r="D1779" s="823" t="s">
        <v>3942</v>
      </c>
      <c r="E1779" s="824" t="s">
        <v>2355</v>
      </c>
      <c r="F1779" s="822" t="s">
        <v>2343</v>
      </c>
      <c r="G1779" s="822" t="s">
        <v>2752</v>
      </c>
      <c r="H1779" s="822" t="s">
        <v>329</v>
      </c>
      <c r="I1779" s="822" t="s">
        <v>2753</v>
      </c>
      <c r="J1779" s="822" t="s">
        <v>2754</v>
      </c>
      <c r="K1779" s="822" t="s">
        <v>2755</v>
      </c>
      <c r="L1779" s="825">
        <v>248.55</v>
      </c>
      <c r="M1779" s="825">
        <v>248.55</v>
      </c>
      <c r="N1779" s="822">
        <v>1</v>
      </c>
      <c r="O1779" s="826"/>
      <c r="P1779" s="825">
        <v>248.55</v>
      </c>
      <c r="Q1779" s="827">
        <v>1</v>
      </c>
      <c r="R1779" s="822">
        <v>1</v>
      </c>
      <c r="S1779" s="827">
        <v>1</v>
      </c>
      <c r="T1779" s="826"/>
      <c r="U1779" s="828"/>
    </row>
    <row r="1780" spans="1:21" ht="14.45" customHeight="1" x14ac:dyDescent="0.2">
      <c r="A1780" s="821">
        <v>7</v>
      </c>
      <c r="B1780" s="822" t="s">
        <v>2342</v>
      </c>
      <c r="C1780" s="822" t="s">
        <v>2348</v>
      </c>
      <c r="D1780" s="823" t="s">
        <v>3942</v>
      </c>
      <c r="E1780" s="824" t="s">
        <v>2355</v>
      </c>
      <c r="F1780" s="822" t="s">
        <v>2343</v>
      </c>
      <c r="G1780" s="822" t="s">
        <v>2527</v>
      </c>
      <c r="H1780" s="822" t="s">
        <v>656</v>
      </c>
      <c r="I1780" s="822" t="s">
        <v>1947</v>
      </c>
      <c r="J1780" s="822" t="s">
        <v>990</v>
      </c>
      <c r="K1780" s="822" t="s">
        <v>1948</v>
      </c>
      <c r="L1780" s="825">
        <v>316.75</v>
      </c>
      <c r="M1780" s="825">
        <v>633.5</v>
      </c>
      <c r="N1780" s="822">
        <v>2</v>
      </c>
      <c r="O1780" s="826"/>
      <c r="P1780" s="825">
        <v>633.5</v>
      </c>
      <c r="Q1780" s="827">
        <v>1</v>
      </c>
      <c r="R1780" s="822">
        <v>2</v>
      </c>
      <c r="S1780" s="827">
        <v>1</v>
      </c>
      <c r="T1780" s="826"/>
      <c r="U1780" s="828"/>
    </row>
    <row r="1781" spans="1:21" ht="14.45" customHeight="1" x14ac:dyDescent="0.2">
      <c r="A1781" s="821">
        <v>7</v>
      </c>
      <c r="B1781" s="822" t="s">
        <v>2342</v>
      </c>
      <c r="C1781" s="822" t="s">
        <v>2348</v>
      </c>
      <c r="D1781" s="823" t="s">
        <v>3942</v>
      </c>
      <c r="E1781" s="824" t="s">
        <v>2355</v>
      </c>
      <c r="F1781" s="822" t="s">
        <v>2343</v>
      </c>
      <c r="G1781" s="822" t="s">
        <v>2527</v>
      </c>
      <c r="H1781" s="822" t="s">
        <v>656</v>
      </c>
      <c r="I1781" s="822" t="s">
        <v>1949</v>
      </c>
      <c r="J1781" s="822" t="s">
        <v>990</v>
      </c>
      <c r="K1781" s="822" t="s">
        <v>1950</v>
      </c>
      <c r="L1781" s="825">
        <v>633.49</v>
      </c>
      <c r="M1781" s="825">
        <v>6334.9</v>
      </c>
      <c r="N1781" s="822">
        <v>10</v>
      </c>
      <c r="O1781" s="826"/>
      <c r="P1781" s="825">
        <v>5701.41</v>
      </c>
      <c r="Q1781" s="827">
        <v>0.9</v>
      </c>
      <c r="R1781" s="822">
        <v>9</v>
      </c>
      <c r="S1781" s="827">
        <v>0.9</v>
      </c>
      <c r="T1781" s="826"/>
      <c r="U1781" s="828"/>
    </row>
    <row r="1782" spans="1:21" ht="14.45" customHeight="1" x14ac:dyDescent="0.2">
      <c r="A1782" s="821">
        <v>7</v>
      </c>
      <c r="B1782" s="822" t="s">
        <v>2342</v>
      </c>
      <c r="C1782" s="822" t="s">
        <v>2348</v>
      </c>
      <c r="D1782" s="823" t="s">
        <v>3942</v>
      </c>
      <c r="E1782" s="824" t="s">
        <v>2355</v>
      </c>
      <c r="F1782" s="822" t="s">
        <v>2343</v>
      </c>
      <c r="G1782" s="822" t="s">
        <v>2527</v>
      </c>
      <c r="H1782" s="822" t="s">
        <v>656</v>
      </c>
      <c r="I1782" s="822" t="s">
        <v>1953</v>
      </c>
      <c r="J1782" s="822" t="s">
        <v>990</v>
      </c>
      <c r="K1782" s="822" t="s">
        <v>1954</v>
      </c>
      <c r="L1782" s="825">
        <v>422.33</v>
      </c>
      <c r="M1782" s="825">
        <v>2533.98</v>
      </c>
      <c r="N1782" s="822">
        <v>6</v>
      </c>
      <c r="O1782" s="826"/>
      <c r="P1782" s="825">
        <v>1266.99</v>
      </c>
      <c r="Q1782" s="827">
        <v>0.5</v>
      </c>
      <c r="R1782" s="822">
        <v>3</v>
      </c>
      <c r="S1782" s="827">
        <v>0.5</v>
      </c>
      <c r="T1782" s="826"/>
      <c r="U1782" s="828"/>
    </row>
    <row r="1783" spans="1:21" ht="14.45" customHeight="1" x14ac:dyDescent="0.2">
      <c r="A1783" s="821">
        <v>7</v>
      </c>
      <c r="B1783" s="822" t="s">
        <v>2342</v>
      </c>
      <c r="C1783" s="822" t="s">
        <v>2348</v>
      </c>
      <c r="D1783" s="823" t="s">
        <v>3942</v>
      </c>
      <c r="E1783" s="824" t="s">
        <v>2355</v>
      </c>
      <c r="F1783" s="822" t="s">
        <v>2343</v>
      </c>
      <c r="G1783" s="822" t="s">
        <v>2789</v>
      </c>
      <c r="H1783" s="822" t="s">
        <v>329</v>
      </c>
      <c r="I1783" s="822" t="s">
        <v>3247</v>
      </c>
      <c r="J1783" s="822" t="s">
        <v>765</v>
      </c>
      <c r="K1783" s="822" t="s">
        <v>3248</v>
      </c>
      <c r="L1783" s="825">
        <v>17.62</v>
      </c>
      <c r="M1783" s="825">
        <v>17.62</v>
      </c>
      <c r="N1783" s="822">
        <v>1</v>
      </c>
      <c r="O1783" s="826"/>
      <c r="P1783" s="825">
        <v>17.62</v>
      </c>
      <c r="Q1783" s="827">
        <v>1</v>
      </c>
      <c r="R1783" s="822">
        <v>1</v>
      </c>
      <c r="S1783" s="827">
        <v>1</v>
      </c>
      <c r="T1783" s="826"/>
      <c r="U1783" s="828"/>
    </row>
    <row r="1784" spans="1:21" ht="14.45" customHeight="1" x14ac:dyDescent="0.2">
      <c r="A1784" s="821">
        <v>7</v>
      </c>
      <c r="B1784" s="822" t="s">
        <v>2342</v>
      </c>
      <c r="C1784" s="822" t="s">
        <v>2348</v>
      </c>
      <c r="D1784" s="823" t="s">
        <v>3942</v>
      </c>
      <c r="E1784" s="824" t="s">
        <v>2355</v>
      </c>
      <c r="F1784" s="822" t="s">
        <v>2343</v>
      </c>
      <c r="G1784" s="822" t="s">
        <v>2658</v>
      </c>
      <c r="H1784" s="822" t="s">
        <v>329</v>
      </c>
      <c r="I1784" s="822" t="s">
        <v>3915</v>
      </c>
      <c r="J1784" s="822" t="s">
        <v>2660</v>
      </c>
      <c r="K1784" s="822" t="s">
        <v>2663</v>
      </c>
      <c r="L1784" s="825">
        <v>27.37</v>
      </c>
      <c r="M1784" s="825">
        <v>27.37</v>
      </c>
      <c r="N1784" s="822">
        <v>1</v>
      </c>
      <c r="O1784" s="826"/>
      <c r="P1784" s="825">
        <v>27.37</v>
      </c>
      <c r="Q1784" s="827">
        <v>1</v>
      </c>
      <c r="R1784" s="822">
        <v>1</v>
      </c>
      <c r="S1784" s="827">
        <v>1</v>
      </c>
      <c r="T1784" s="826"/>
      <c r="U1784" s="828"/>
    </row>
    <row r="1785" spans="1:21" ht="14.45" customHeight="1" x14ac:dyDescent="0.2">
      <c r="A1785" s="821">
        <v>7</v>
      </c>
      <c r="B1785" s="822" t="s">
        <v>2342</v>
      </c>
      <c r="C1785" s="822" t="s">
        <v>2348</v>
      </c>
      <c r="D1785" s="823" t="s">
        <v>3942</v>
      </c>
      <c r="E1785" s="824" t="s">
        <v>2355</v>
      </c>
      <c r="F1785" s="822" t="s">
        <v>2343</v>
      </c>
      <c r="G1785" s="822" t="s">
        <v>2572</v>
      </c>
      <c r="H1785" s="822" t="s">
        <v>329</v>
      </c>
      <c r="I1785" s="822" t="s">
        <v>2573</v>
      </c>
      <c r="J1785" s="822" t="s">
        <v>697</v>
      </c>
      <c r="K1785" s="822" t="s">
        <v>2574</v>
      </c>
      <c r="L1785" s="825">
        <v>127.91</v>
      </c>
      <c r="M1785" s="825">
        <v>1023.28</v>
      </c>
      <c r="N1785" s="822">
        <v>8</v>
      </c>
      <c r="O1785" s="826"/>
      <c r="P1785" s="825">
        <v>767.45999999999992</v>
      </c>
      <c r="Q1785" s="827">
        <v>0.74999999999999989</v>
      </c>
      <c r="R1785" s="822">
        <v>6</v>
      </c>
      <c r="S1785" s="827">
        <v>0.75</v>
      </c>
      <c r="T1785" s="826"/>
      <c r="U1785" s="828"/>
    </row>
    <row r="1786" spans="1:21" ht="14.45" customHeight="1" x14ac:dyDescent="0.2">
      <c r="A1786" s="821">
        <v>7</v>
      </c>
      <c r="B1786" s="822" t="s">
        <v>2342</v>
      </c>
      <c r="C1786" s="822" t="s">
        <v>2348</v>
      </c>
      <c r="D1786" s="823" t="s">
        <v>3942</v>
      </c>
      <c r="E1786" s="824" t="s">
        <v>2355</v>
      </c>
      <c r="F1786" s="822" t="s">
        <v>2343</v>
      </c>
      <c r="G1786" s="822" t="s">
        <v>3916</v>
      </c>
      <c r="H1786" s="822" t="s">
        <v>329</v>
      </c>
      <c r="I1786" s="822" t="s">
        <v>3917</v>
      </c>
      <c r="J1786" s="822" t="s">
        <v>1681</v>
      </c>
      <c r="K1786" s="822" t="s">
        <v>3918</v>
      </c>
      <c r="L1786" s="825">
        <v>453.79</v>
      </c>
      <c r="M1786" s="825">
        <v>907.58</v>
      </c>
      <c r="N1786" s="822">
        <v>2</v>
      </c>
      <c r="O1786" s="826"/>
      <c r="P1786" s="825">
        <v>453.79</v>
      </c>
      <c r="Q1786" s="827">
        <v>0.5</v>
      </c>
      <c r="R1786" s="822">
        <v>1</v>
      </c>
      <c r="S1786" s="827">
        <v>0.5</v>
      </c>
      <c r="T1786" s="826"/>
      <c r="U1786" s="828"/>
    </row>
    <row r="1787" spans="1:21" ht="14.45" customHeight="1" x14ac:dyDescent="0.2">
      <c r="A1787" s="821">
        <v>7</v>
      </c>
      <c r="B1787" s="822" t="s">
        <v>2342</v>
      </c>
      <c r="C1787" s="822" t="s">
        <v>2348</v>
      </c>
      <c r="D1787" s="823" t="s">
        <v>3942</v>
      </c>
      <c r="E1787" s="824" t="s">
        <v>2355</v>
      </c>
      <c r="F1787" s="822" t="s">
        <v>2343</v>
      </c>
      <c r="G1787" s="822" t="s">
        <v>3919</v>
      </c>
      <c r="H1787" s="822" t="s">
        <v>329</v>
      </c>
      <c r="I1787" s="822" t="s">
        <v>3920</v>
      </c>
      <c r="J1787" s="822" t="s">
        <v>957</v>
      </c>
      <c r="K1787" s="822" t="s">
        <v>960</v>
      </c>
      <c r="L1787" s="825">
        <v>0</v>
      </c>
      <c r="M1787" s="825">
        <v>0</v>
      </c>
      <c r="N1787" s="822">
        <v>1</v>
      </c>
      <c r="O1787" s="826"/>
      <c r="P1787" s="825"/>
      <c r="Q1787" s="827"/>
      <c r="R1787" s="822"/>
      <c r="S1787" s="827">
        <v>0</v>
      </c>
      <c r="T1787" s="826"/>
      <c r="U1787" s="828"/>
    </row>
    <row r="1788" spans="1:21" ht="14.45" customHeight="1" x14ac:dyDescent="0.2">
      <c r="A1788" s="821">
        <v>7</v>
      </c>
      <c r="B1788" s="822" t="s">
        <v>2342</v>
      </c>
      <c r="C1788" s="822" t="s">
        <v>2348</v>
      </c>
      <c r="D1788" s="823" t="s">
        <v>3942</v>
      </c>
      <c r="E1788" s="824" t="s">
        <v>2355</v>
      </c>
      <c r="F1788" s="822" t="s">
        <v>2343</v>
      </c>
      <c r="G1788" s="822" t="s">
        <v>2579</v>
      </c>
      <c r="H1788" s="822" t="s">
        <v>656</v>
      </c>
      <c r="I1788" s="822" t="s">
        <v>2580</v>
      </c>
      <c r="J1788" s="822" t="s">
        <v>659</v>
      </c>
      <c r="K1788" s="822" t="s">
        <v>2581</v>
      </c>
      <c r="L1788" s="825">
        <v>0</v>
      </c>
      <c r="M1788" s="825">
        <v>0</v>
      </c>
      <c r="N1788" s="822">
        <v>2</v>
      </c>
      <c r="O1788" s="826"/>
      <c r="P1788" s="825">
        <v>0</v>
      </c>
      <c r="Q1788" s="827"/>
      <c r="R1788" s="822">
        <v>2</v>
      </c>
      <c r="S1788" s="827">
        <v>1</v>
      </c>
      <c r="T1788" s="826"/>
      <c r="U1788" s="828"/>
    </row>
    <row r="1789" spans="1:21" ht="14.45" customHeight="1" x14ac:dyDescent="0.2">
      <c r="A1789" s="821">
        <v>7</v>
      </c>
      <c r="B1789" s="822" t="s">
        <v>2342</v>
      </c>
      <c r="C1789" s="822" t="s">
        <v>2348</v>
      </c>
      <c r="D1789" s="823" t="s">
        <v>3942</v>
      </c>
      <c r="E1789" s="824" t="s">
        <v>2355</v>
      </c>
      <c r="F1789" s="822" t="s">
        <v>2343</v>
      </c>
      <c r="G1789" s="822" t="s">
        <v>2589</v>
      </c>
      <c r="H1789" s="822" t="s">
        <v>329</v>
      </c>
      <c r="I1789" s="822" t="s">
        <v>2593</v>
      </c>
      <c r="J1789" s="822" t="s">
        <v>2591</v>
      </c>
      <c r="K1789" s="822" t="s">
        <v>2594</v>
      </c>
      <c r="L1789" s="825">
        <v>99.94</v>
      </c>
      <c r="M1789" s="825">
        <v>99.94</v>
      </c>
      <c r="N1789" s="822">
        <v>1</v>
      </c>
      <c r="O1789" s="826"/>
      <c r="P1789" s="825"/>
      <c r="Q1789" s="827">
        <v>0</v>
      </c>
      <c r="R1789" s="822"/>
      <c r="S1789" s="827">
        <v>0</v>
      </c>
      <c r="T1789" s="826"/>
      <c r="U1789" s="828"/>
    </row>
    <row r="1790" spans="1:21" ht="14.45" customHeight="1" x14ac:dyDescent="0.2">
      <c r="A1790" s="821">
        <v>7</v>
      </c>
      <c r="B1790" s="822" t="s">
        <v>2342</v>
      </c>
      <c r="C1790" s="822" t="s">
        <v>2348</v>
      </c>
      <c r="D1790" s="823" t="s">
        <v>3942</v>
      </c>
      <c r="E1790" s="824" t="s">
        <v>2355</v>
      </c>
      <c r="F1790" s="822" t="s">
        <v>2343</v>
      </c>
      <c r="G1790" s="822" t="s">
        <v>2745</v>
      </c>
      <c r="H1790" s="822" t="s">
        <v>656</v>
      </c>
      <c r="I1790" s="822" t="s">
        <v>2981</v>
      </c>
      <c r="J1790" s="822" t="s">
        <v>2747</v>
      </c>
      <c r="K1790" s="822" t="s">
        <v>2982</v>
      </c>
      <c r="L1790" s="825">
        <v>154.36000000000001</v>
      </c>
      <c r="M1790" s="825">
        <v>2469.7600000000002</v>
      </c>
      <c r="N1790" s="822">
        <v>16</v>
      </c>
      <c r="O1790" s="826"/>
      <c r="P1790" s="825">
        <v>1697.96</v>
      </c>
      <c r="Q1790" s="827">
        <v>0.6875</v>
      </c>
      <c r="R1790" s="822">
        <v>11</v>
      </c>
      <c r="S1790" s="827">
        <v>0.6875</v>
      </c>
      <c r="T1790" s="826"/>
      <c r="U1790" s="828"/>
    </row>
    <row r="1791" spans="1:21" ht="14.45" customHeight="1" x14ac:dyDescent="0.2">
      <c r="A1791" s="821">
        <v>7</v>
      </c>
      <c r="B1791" s="822" t="s">
        <v>2342</v>
      </c>
      <c r="C1791" s="822" t="s">
        <v>2348</v>
      </c>
      <c r="D1791" s="823" t="s">
        <v>3942</v>
      </c>
      <c r="E1791" s="824" t="s">
        <v>2355</v>
      </c>
      <c r="F1791" s="822" t="s">
        <v>2343</v>
      </c>
      <c r="G1791" s="822" t="s">
        <v>2898</v>
      </c>
      <c r="H1791" s="822" t="s">
        <v>329</v>
      </c>
      <c r="I1791" s="822" t="s">
        <v>1931</v>
      </c>
      <c r="J1791" s="822" t="s">
        <v>926</v>
      </c>
      <c r="K1791" s="822" t="s">
        <v>927</v>
      </c>
      <c r="L1791" s="825">
        <v>0</v>
      </c>
      <c r="M1791" s="825">
        <v>0</v>
      </c>
      <c r="N1791" s="822">
        <v>1</v>
      </c>
      <c r="O1791" s="826"/>
      <c r="P1791" s="825"/>
      <c r="Q1791" s="827"/>
      <c r="R1791" s="822"/>
      <c r="S1791" s="827">
        <v>0</v>
      </c>
      <c r="T1791" s="826"/>
      <c r="U1791" s="828"/>
    </row>
    <row r="1792" spans="1:21" ht="14.45" customHeight="1" x14ac:dyDescent="0.2">
      <c r="A1792" s="821">
        <v>7</v>
      </c>
      <c r="B1792" s="822" t="s">
        <v>2342</v>
      </c>
      <c r="C1792" s="822" t="s">
        <v>2348</v>
      </c>
      <c r="D1792" s="823" t="s">
        <v>3942</v>
      </c>
      <c r="E1792" s="824" t="s">
        <v>2355</v>
      </c>
      <c r="F1792" s="822" t="s">
        <v>2343</v>
      </c>
      <c r="G1792" s="822" t="s">
        <v>3003</v>
      </c>
      <c r="H1792" s="822" t="s">
        <v>329</v>
      </c>
      <c r="I1792" s="822" t="s">
        <v>3004</v>
      </c>
      <c r="J1792" s="822" t="s">
        <v>3005</v>
      </c>
      <c r="K1792" s="822" t="s">
        <v>3006</v>
      </c>
      <c r="L1792" s="825">
        <v>248.55</v>
      </c>
      <c r="M1792" s="825">
        <v>248.55</v>
      </c>
      <c r="N1792" s="822">
        <v>1</v>
      </c>
      <c r="O1792" s="826"/>
      <c r="P1792" s="825"/>
      <c r="Q1792" s="827">
        <v>0</v>
      </c>
      <c r="R1792" s="822"/>
      <c r="S1792" s="827">
        <v>0</v>
      </c>
      <c r="T1792" s="826"/>
      <c r="U1792" s="828"/>
    </row>
    <row r="1793" spans="1:21" ht="14.45" customHeight="1" x14ac:dyDescent="0.2">
      <c r="A1793" s="821">
        <v>7</v>
      </c>
      <c r="B1793" s="822" t="s">
        <v>2342</v>
      </c>
      <c r="C1793" s="822" t="s">
        <v>2348</v>
      </c>
      <c r="D1793" s="823" t="s">
        <v>3942</v>
      </c>
      <c r="E1793" s="824" t="s">
        <v>2360</v>
      </c>
      <c r="F1793" s="822" t="s">
        <v>2343</v>
      </c>
      <c r="G1793" s="822" t="s">
        <v>2499</v>
      </c>
      <c r="H1793" s="822" t="s">
        <v>329</v>
      </c>
      <c r="I1793" s="822" t="s">
        <v>3921</v>
      </c>
      <c r="J1793" s="822" t="s">
        <v>2501</v>
      </c>
      <c r="K1793" s="822" t="s">
        <v>3922</v>
      </c>
      <c r="L1793" s="825">
        <v>140.96</v>
      </c>
      <c r="M1793" s="825">
        <v>140.96</v>
      </c>
      <c r="N1793" s="822">
        <v>1</v>
      </c>
      <c r="O1793" s="826"/>
      <c r="P1793" s="825">
        <v>140.96</v>
      </c>
      <c r="Q1793" s="827">
        <v>1</v>
      </c>
      <c r="R1793" s="822">
        <v>1</v>
      </c>
      <c r="S1793" s="827">
        <v>1</v>
      </c>
      <c r="T1793" s="826"/>
      <c r="U1793" s="828"/>
    </row>
    <row r="1794" spans="1:21" ht="14.45" customHeight="1" x14ac:dyDescent="0.2">
      <c r="A1794" s="821">
        <v>7</v>
      </c>
      <c r="B1794" s="822" t="s">
        <v>2342</v>
      </c>
      <c r="C1794" s="822" t="s">
        <v>2348</v>
      </c>
      <c r="D1794" s="823" t="s">
        <v>3942</v>
      </c>
      <c r="E1794" s="824" t="s">
        <v>2389</v>
      </c>
      <c r="F1794" s="822" t="s">
        <v>2343</v>
      </c>
      <c r="G1794" s="822" t="s">
        <v>2745</v>
      </c>
      <c r="H1794" s="822" t="s">
        <v>329</v>
      </c>
      <c r="I1794" s="822" t="s">
        <v>3923</v>
      </c>
      <c r="J1794" s="822" t="s">
        <v>3924</v>
      </c>
      <c r="K1794" s="822" t="s">
        <v>3925</v>
      </c>
      <c r="L1794" s="825">
        <v>75.73</v>
      </c>
      <c r="M1794" s="825">
        <v>75.73</v>
      </c>
      <c r="N1794" s="822">
        <v>1</v>
      </c>
      <c r="O1794" s="826"/>
      <c r="P1794" s="825">
        <v>75.73</v>
      </c>
      <c r="Q1794" s="827">
        <v>1</v>
      </c>
      <c r="R1794" s="822">
        <v>1</v>
      </c>
      <c r="S1794" s="827">
        <v>1</v>
      </c>
      <c r="T1794" s="826"/>
      <c r="U1794" s="828"/>
    </row>
    <row r="1795" spans="1:21" ht="14.45" customHeight="1" x14ac:dyDescent="0.2">
      <c r="A1795" s="821">
        <v>7</v>
      </c>
      <c r="B1795" s="822" t="s">
        <v>2342</v>
      </c>
      <c r="C1795" s="822" t="s">
        <v>2348</v>
      </c>
      <c r="D1795" s="823" t="s">
        <v>3942</v>
      </c>
      <c r="E1795" s="824" t="s">
        <v>2387</v>
      </c>
      <c r="F1795" s="822" t="s">
        <v>2343</v>
      </c>
      <c r="G1795" s="822" t="s">
        <v>3245</v>
      </c>
      <c r="H1795" s="822" t="s">
        <v>329</v>
      </c>
      <c r="I1795" s="822" t="s">
        <v>3246</v>
      </c>
      <c r="J1795" s="822" t="s">
        <v>683</v>
      </c>
      <c r="K1795" s="822" t="s">
        <v>684</v>
      </c>
      <c r="L1795" s="825">
        <v>109.72</v>
      </c>
      <c r="M1795" s="825">
        <v>329.15999999999997</v>
      </c>
      <c r="N1795" s="822">
        <v>3</v>
      </c>
      <c r="O1795" s="826"/>
      <c r="P1795" s="825">
        <v>329.15999999999997</v>
      </c>
      <c r="Q1795" s="827">
        <v>1</v>
      </c>
      <c r="R1795" s="822">
        <v>3</v>
      </c>
      <c r="S1795" s="827">
        <v>1</v>
      </c>
      <c r="T1795" s="826"/>
      <c r="U1795" s="828"/>
    </row>
    <row r="1796" spans="1:21" ht="14.45" customHeight="1" x14ac:dyDescent="0.2">
      <c r="A1796" s="821">
        <v>7</v>
      </c>
      <c r="B1796" s="822" t="s">
        <v>2342</v>
      </c>
      <c r="C1796" s="822" t="s">
        <v>2348</v>
      </c>
      <c r="D1796" s="823" t="s">
        <v>3942</v>
      </c>
      <c r="E1796" s="824" t="s">
        <v>2376</v>
      </c>
      <c r="F1796" s="822" t="s">
        <v>2343</v>
      </c>
      <c r="G1796" s="822" t="s">
        <v>3021</v>
      </c>
      <c r="H1796" s="822" t="s">
        <v>656</v>
      </c>
      <c r="I1796" s="822" t="s">
        <v>2140</v>
      </c>
      <c r="J1796" s="822" t="s">
        <v>2141</v>
      </c>
      <c r="K1796" s="822" t="s">
        <v>2142</v>
      </c>
      <c r="L1796" s="825">
        <v>1392.47</v>
      </c>
      <c r="M1796" s="825">
        <v>1392.47</v>
      </c>
      <c r="N1796" s="822">
        <v>1</v>
      </c>
      <c r="O1796" s="826"/>
      <c r="P1796" s="825">
        <v>1392.47</v>
      </c>
      <c r="Q1796" s="827">
        <v>1</v>
      </c>
      <c r="R1796" s="822">
        <v>1</v>
      </c>
      <c r="S1796" s="827">
        <v>1</v>
      </c>
      <c r="T1796" s="826"/>
      <c r="U1796" s="828"/>
    </row>
    <row r="1797" spans="1:21" ht="14.45" customHeight="1" x14ac:dyDescent="0.2">
      <c r="A1797" s="821">
        <v>7</v>
      </c>
      <c r="B1797" s="822" t="s">
        <v>2342</v>
      </c>
      <c r="C1797" s="822" t="s">
        <v>2348</v>
      </c>
      <c r="D1797" s="823" t="s">
        <v>3942</v>
      </c>
      <c r="E1797" s="824" t="s">
        <v>2376</v>
      </c>
      <c r="F1797" s="822" t="s">
        <v>2343</v>
      </c>
      <c r="G1797" s="822" t="s">
        <v>3903</v>
      </c>
      <c r="H1797" s="822" t="s">
        <v>329</v>
      </c>
      <c r="I1797" s="822" t="s">
        <v>3926</v>
      </c>
      <c r="J1797" s="822" t="s">
        <v>1452</v>
      </c>
      <c r="K1797" s="822" t="s">
        <v>3927</v>
      </c>
      <c r="L1797" s="825">
        <v>760.22</v>
      </c>
      <c r="M1797" s="825">
        <v>760.22</v>
      </c>
      <c r="N1797" s="822">
        <v>1</v>
      </c>
      <c r="O1797" s="826"/>
      <c r="P1797" s="825"/>
      <c r="Q1797" s="827">
        <v>0</v>
      </c>
      <c r="R1797" s="822"/>
      <c r="S1797" s="827">
        <v>0</v>
      </c>
      <c r="T1797" s="826"/>
      <c r="U1797" s="828"/>
    </row>
    <row r="1798" spans="1:21" ht="14.45" customHeight="1" x14ac:dyDescent="0.2">
      <c r="A1798" s="821">
        <v>7</v>
      </c>
      <c r="B1798" s="822" t="s">
        <v>2342</v>
      </c>
      <c r="C1798" s="822" t="s">
        <v>2348</v>
      </c>
      <c r="D1798" s="823" t="s">
        <v>3942</v>
      </c>
      <c r="E1798" s="824" t="s">
        <v>2376</v>
      </c>
      <c r="F1798" s="822" t="s">
        <v>2343</v>
      </c>
      <c r="G1798" s="822" t="s">
        <v>2475</v>
      </c>
      <c r="H1798" s="822" t="s">
        <v>656</v>
      </c>
      <c r="I1798" s="822" t="s">
        <v>1924</v>
      </c>
      <c r="J1798" s="822" t="s">
        <v>866</v>
      </c>
      <c r="K1798" s="822" t="s">
        <v>1925</v>
      </c>
      <c r="L1798" s="825">
        <v>48.89</v>
      </c>
      <c r="M1798" s="825">
        <v>97.78</v>
      </c>
      <c r="N1798" s="822">
        <v>2</v>
      </c>
      <c r="O1798" s="826"/>
      <c r="P1798" s="825">
        <v>48.89</v>
      </c>
      <c r="Q1798" s="827">
        <v>0.5</v>
      </c>
      <c r="R1798" s="822">
        <v>1</v>
      </c>
      <c r="S1798" s="827">
        <v>0.5</v>
      </c>
      <c r="T1798" s="826"/>
      <c r="U1798" s="828"/>
    </row>
    <row r="1799" spans="1:21" ht="14.45" customHeight="1" x14ac:dyDescent="0.2">
      <c r="A1799" s="821">
        <v>7</v>
      </c>
      <c r="B1799" s="822" t="s">
        <v>2342</v>
      </c>
      <c r="C1799" s="822" t="s">
        <v>2348</v>
      </c>
      <c r="D1799" s="823" t="s">
        <v>3942</v>
      </c>
      <c r="E1799" s="824" t="s">
        <v>2376</v>
      </c>
      <c r="F1799" s="822" t="s">
        <v>2343</v>
      </c>
      <c r="G1799" s="822" t="s">
        <v>2475</v>
      </c>
      <c r="H1799" s="822" t="s">
        <v>329</v>
      </c>
      <c r="I1799" s="822" t="s">
        <v>3594</v>
      </c>
      <c r="J1799" s="822" t="s">
        <v>866</v>
      </c>
      <c r="K1799" s="822" t="s">
        <v>867</v>
      </c>
      <c r="L1799" s="825">
        <v>97.76</v>
      </c>
      <c r="M1799" s="825">
        <v>97.76</v>
      </c>
      <c r="N1799" s="822">
        <v>1</v>
      </c>
      <c r="O1799" s="826"/>
      <c r="P1799" s="825">
        <v>97.76</v>
      </c>
      <c r="Q1799" s="827">
        <v>1</v>
      </c>
      <c r="R1799" s="822">
        <v>1</v>
      </c>
      <c r="S1799" s="827">
        <v>1</v>
      </c>
      <c r="T1799" s="826"/>
      <c r="U1799" s="828"/>
    </row>
    <row r="1800" spans="1:21" ht="14.45" customHeight="1" x14ac:dyDescent="0.2">
      <c r="A1800" s="821">
        <v>7</v>
      </c>
      <c r="B1800" s="822" t="s">
        <v>2342</v>
      </c>
      <c r="C1800" s="822" t="s">
        <v>2348</v>
      </c>
      <c r="D1800" s="823" t="s">
        <v>3942</v>
      </c>
      <c r="E1800" s="824" t="s">
        <v>2376</v>
      </c>
      <c r="F1800" s="822" t="s">
        <v>2343</v>
      </c>
      <c r="G1800" s="822" t="s">
        <v>2967</v>
      </c>
      <c r="H1800" s="822" t="s">
        <v>329</v>
      </c>
      <c r="I1800" s="822" t="s">
        <v>2968</v>
      </c>
      <c r="J1800" s="822" t="s">
        <v>2969</v>
      </c>
      <c r="K1800" s="822" t="s">
        <v>2970</v>
      </c>
      <c r="L1800" s="825">
        <v>4472.93</v>
      </c>
      <c r="M1800" s="825">
        <v>4472.93</v>
      </c>
      <c r="N1800" s="822">
        <v>1</v>
      </c>
      <c r="O1800" s="826"/>
      <c r="P1800" s="825"/>
      <c r="Q1800" s="827">
        <v>0</v>
      </c>
      <c r="R1800" s="822"/>
      <c r="S1800" s="827">
        <v>0</v>
      </c>
      <c r="T1800" s="826"/>
      <c r="U1800" s="828"/>
    </row>
    <row r="1801" spans="1:21" ht="14.45" customHeight="1" x14ac:dyDescent="0.2">
      <c r="A1801" s="821">
        <v>7</v>
      </c>
      <c r="B1801" s="822" t="s">
        <v>2342</v>
      </c>
      <c r="C1801" s="822" t="s">
        <v>2348</v>
      </c>
      <c r="D1801" s="823" t="s">
        <v>3942</v>
      </c>
      <c r="E1801" s="824" t="s">
        <v>2376</v>
      </c>
      <c r="F1801" s="822" t="s">
        <v>2343</v>
      </c>
      <c r="G1801" s="822" t="s">
        <v>3003</v>
      </c>
      <c r="H1801" s="822" t="s">
        <v>329</v>
      </c>
      <c r="I1801" s="822" t="s">
        <v>3004</v>
      </c>
      <c r="J1801" s="822" t="s">
        <v>3005</v>
      </c>
      <c r="K1801" s="822" t="s">
        <v>3006</v>
      </c>
      <c r="L1801" s="825">
        <v>248.55</v>
      </c>
      <c r="M1801" s="825">
        <v>248.55</v>
      </c>
      <c r="N1801" s="822">
        <v>1</v>
      </c>
      <c r="O1801" s="826"/>
      <c r="P1801" s="825">
        <v>248.55</v>
      </c>
      <c r="Q1801" s="827">
        <v>1</v>
      </c>
      <c r="R1801" s="822">
        <v>1</v>
      </c>
      <c r="S1801" s="827">
        <v>1</v>
      </c>
      <c r="T1801" s="826"/>
      <c r="U1801" s="828"/>
    </row>
    <row r="1802" spans="1:21" ht="14.45" customHeight="1" x14ac:dyDescent="0.2">
      <c r="A1802" s="821">
        <v>7</v>
      </c>
      <c r="B1802" s="822" t="s">
        <v>2342</v>
      </c>
      <c r="C1802" s="822" t="s">
        <v>2348</v>
      </c>
      <c r="D1802" s="823" t="s">
        <v>3942</v>
      </c>
      <c r="E1802" s="824" t="s">
        <v>2399</v>
      </c>
      <c r="F1802" s="822" t="s">
        <v>2343</v>
      </c>
      <c r="G1802" s="822" t="s">
        <v>2572</v>
      </c>
      <c r="H1802" s="822" t="s">
        <v>329</v>
      </c>
      <c r="I1802" s="822" t="s">
        <v>2573</v>
      </c>
      <c r="J1802" s="822" t="s">
        <v>697</v>
      </c>
      <c r="K1802" s="822" t="s">
        <v>2574</v>
      </c>
      <c r="L1802" s="825">
        <v>127.91</v>
      </c>
      <c r="M1802" s="825">
        <v>127.91</v>
      </c>
      <c r="N1802" s="822">
        <v>1</v>
      </c>
      <c r="O1802" s="826"/>
      <c r="P1802" s="825"/>
      <c r="Q1802" s="827">
        <v>0</v>
      </c>
      <c r="R1802" s="822"/>
      <c r="S1802" s="827">
        <v>0</v>
      </c>
      <c r="T1802" s="826"/>
      <c r="U1802" s="828"/>
    </row>
    <row r="1803" spans="1:21" ht="14.45" customHeight="1" x14ac:dyDescent="0.2">
      <c r="A1803" s="821">
        <v>7</v>
      </c>
      <c r="B1803" s="822" t="s">
        <v>2342</v>
      </c>
      <c r="C1803" s="822" t="s">
        <v>2348</v>
      </c>
      <c r="D1803" s="823" t="s">
        <v>3942</v>
      </c>
      <c r="E1803" s="824" t="s">
        <v>2410</v>
      </c>
      <c r="F1803" s="822" t="s">
        <v>2343</v>
      </c>
      <c r="G1803" s="822" t="s">
        <v>2527</v>
      </c>
      <c r="H1803" s="822" t="s">
        <v>656</v>
      </c>
      <c r="I1803" s="822" t="s">
        <v>1953</v>
      </c>
      <c r="J1803" s="822" t="s">
        <v>990</v>
      </c>
      <c r="K1803" s="822" t="s">
        <v>1954</v>
      </c>
      <c r="L1803" s="825">
        <v>422.33</v>
      </c>
      <c r="M1803" s="825">
        <v>422.33</v>
      </c>
      <c r="N1803" s="822">
        <v>1</v>
      </c>
      <c r="O1803" s="826"/>
      <c r="P1803" s="825">
        <v>422.33</v>
      </c>
      <c r="Q1803" s="827">
        <v>1</v>
      </c>
      <c r="R1803" s="822">
        <v>1</v>
      </c>
      <c r="S1803" s="827">
        <v>1</v>
      </c>
      <c r="T1803" s="826"/>
      <c r="U1803" s="828"/>
    </row>
    <row r="1804" spans="1:21" ht="14.45" customHeight="1" x14ac:dyDescent="0.2">
      <c r="A1804" s="821">
        <v>7</v>
      </c>
      <c r="B1804" s="822" t="s">
        <v>2342</v>
      </c>
      <c r="C1804" s="822" t="s">
        <v>2348</v>
      </c>
      <c r="D1804" s="823" t="s">
        <v>3942</v>
      </c>
      <c r="E1804" s="824" t="s">
        <v>2410</v>
      </c>
      <c r="F1804" s="822" t="s">
        <v>2343</v>
      </c>
      <c r="G1804" s="822" t="s">
        <v>2527</v>
      </c>
      <c r="H1804" s="822" t="s">
        <v>656</v>
      </c>
      <c r="I1804" s="822" t="s">
        <v>1945</v>
      </c>
      <c r="J1804" s="822" t="s">
        <v>990</v>
      </c>
      <c r="K1804" s="822" t="s">
        <v>1946</v>
      </c>
      <c r="L1804" s="825">
        <v>923.74</v>
      </c>
      <c r="M1804" s="825">
        <v>3694.96</v>
      </c>
      <c r="N1804" s="822">
        <v>4</v>
      </c>
      <c r="O1804" s="826"/>
      <c r="P1804" s="825">
        <v>3694.96</v>
      </c>
      <c r="Q1804" s="827">
        <v>1</v>
      </c>
      <c r="R1804" s="822">
        <v>4</v>
      </c>
      <c r="S1804" s="827">
        <v>1</v>
      </c>
      <c r="T1804" s="826"/>
      <c r="U1804" s="828"/>
    </row>
    <row r="1805" spans="1:21" ht="14.45" customHeight="1" x14ac:dyDescent="0.2">
      <c r="A1805" s="821">
        <v>7</v>
      </c>
      <c r="B1805" s="822" t="s">
        <v>2342</v>
      </c>
      <c r="C1805" s="822" t="s">
        <v>2348</v>
      </c>
      <c r="D1805" s="823" t="s">
        <v>3942</v>
      </c>
      <c r="E1805" s="824" t="s">
        <v>2410</v>
      </c>
      <c r="F1805" s="822" t="s">
        <v>2343</v>
      </c>
      <c r="G1805" s="822" t="s">
        <v>3404</v>
      </c>
      <c r="H1805" s="822" t="s">
        <v>329</v>
      </c>
      <c r="I1805" s="822" t="s">
        <v>3405</v>
      </c>
      <c r="J1805" s="822" t="s">
        <v>3406</v>
      </c>
      <c r="K1805" s="822" t="s">
        <v>3407</v>
      </c>
      <c r="L1805" s="825">
        <v>0</v>
      </c>
      <c r="M1805" s="825">
        <v>0</v>
      </c>
      <c r="N1805" s="822">
        <v>1</v>
      </c>
      <c r="O1805" s="826"/>
      <c r="P1805" s="825"/>
      <c r="Q1805" s="827"/>
      <c r="R1805" s="822"/>
      <c r="S1805" s="827">
        <v>0</v>
      </c>
      <c r="T1805" s="826"/>
      <c r="U1805" s="828"/>
    </row>
    <row r="1806" spans="1:21" ht="14.45" customHeight="1" x14ac:dyDescent="0.2">
      <c r="A1806" s="821">
        <v>7</v>
      </c>
      <c r="B1806" s="822" t="s">
        <v>2342</v>
      </c>
      <c r="C1806" s="822" t="s">
        <v>2348</v>
      </c>
      <c r="D1806" s="823" t="s">
        <v>3942</v>
      </c>
      <c r="E1806" s="824" t="s">
        <v>2393</v>
      </c>
      <c r="F1806" s="822" t="s">
        <v>2343</v>
      </c>
      <c r="G1806" s="822" t="s">
        <v>3928</v>
      </c>
      <c r="H1806" s="822" t="s">
        <v>329</v>
      </c>
      <c r="I1806" s="822" t="s">
        <v>3929</v>
      </c>
      <c r="J1806" s="822" t="s">
        <v>3930</v>
      </c>
      <c r="K1806" s="822" t="s">
        <v>3931</v>
      </c>
      <c r="L1806" s="825">
        <v>159.71</v>
      </c>
      <c r="M1806" s="825">
        <v>159.71</v>
      </c>
      <c r="N1806" s="822">
        <v>1</v>
      </c>
      <c r="O1806" s="826">
        <v>1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7</v>
      </c>
      <c r="B1807" s="822" t="s">
        <v>2342</v>
      </c>
      <c r="C1807" s="822" t="s">
        <v>2348</v>
      </c>
      <c r="D1807" s="823" t="s">
        <v>3942</v>
      </c>
      <c r="E1807" s="824" t="s">
        <v>2393</v>
      </c>
      <c r="F1807" s="822" t="s">
        <v>2343</v>
      </c>
      <c r="G1807" s="822" t="s">
        <v>2597</v>
      </c>
      <c r="H1807" s="822" t="s">
        <v>329</v>
      </c>
      <c r="I1807" s="822" t="s">
        <v>2720</v>
      </c>
      <c r="J1807" s="822" t="s">
        <v>892</v>
      </c>
      <c r="K1807" s="822" t="s">
        <v>2721</v>
      </c>
      <c r="L1807" s="825">
        <v>91.11</v>
      </c>
      <c r="M1807" s="825">
        <v>182.22</v>
      </c>
      <c r="N1807" s="822">
        <v>2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7</v>
      </c>
      <c r="B1808" s="822" t="s">
        <v>2342</v>
      </c>
      <c r="C1808" s="822" t="s">
        <v>2348</v>
      </c>
      <c r="D1808" s="823" t="s">
        <v>3942</v>
      </c>
      <c r="E1808" s="824" t="s">
        <v>2393</v>
      </c>
      <c r="F1808" s="822" t="s">
        <v>2343</v>
      </c>
      <c r="G1808" s="822" t="s">
        <v>2499</v>
      </c>
      <c r="H1808" s="822" t="s">
        <v>329</v>
      </c>
      <c r="I1808" s="822" t="s">
        <v>3921</v>
      </c>
      <c r="J1808" s="822" t="s">
        <v>2501</v>
      </c>
      <c r="K1808" s="822" t="s">
        <v>3922</v>
      </c>
      <c r="L1808" s="825">
        <v>140.96</v>
      </c>
      <c r="M1808" s="825">
        <v>140.96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7</v>
      </c>
      <c r="B1809" s="822" t="s">
        <v>2342</v>
      </c>
      <c r="C1809" s="822" t="s">
        <v>2348</v>
      </c>
      <c r="D1809" s="823" t="s">
        <v>3942</v>
      </c>
      <c r="E1809" s="824" t="s">
        <v>2393</v>
      </c>
      <c r="F1809" s="822" t="s">
        <v>2343</v>
      </c>
      <c r="G1809" s="822" t="s">
        <v>2641</v>
      </c>
      <c r="H1809" s="822" t="s">
        <v>329</v>
      </c>
      <c r="I1809" s="822" t="s">
        <v>2642</v>
      </c>
      <c r="J1809" s="822" t="s">
        <v>1661</v>
      </c>
      <c r="K1809" s="822" t="s">
        <v>2643</v>
      </c>
      <c r="L1809" s="825">
        <v>42.14</v>
      </c>
      <c r="M1809" s="825">
        <v>42.14</v>
      </c>
      <c r="N1809" s="822">
        <v>1</v>
      </c>
      <c r="O1809" s="826">
        <v>1</v>
      </c>
      <c r="P1809" s="825">
        <v>42.14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7</v>
      </c>
      <c r="B1810" s="822" t="s">
        <v>2342</v>
      </c>
      <c r="C1810" s="822" t="s">
        <v>2348</v>
      </c>
      <c r="D1810" s="823" t="s">
        <v>3942</v>
      </c>
      <c r="E1810" s="824" t="s">
        <v>2393</v>
      </c>
      <c r="F1810" s="822" t="s">
        <v>2343</v>
      </c>
      <c r="G1810" s="822" t="s">
        <v>2475</v>
      </c>
      <c r="H1810" s="822" t="s">
        <v>329</v>
      </c>
      <c r="I1810" s="822" t="s">
        <v>2885</v>
      </c>
      <c r="J1810" s="822" t="s">
        <v>866</v>
      </c>
      <c r="K1810" s="822" t="s">
        <v>2886</v>
      </c>
      <c r="L1810" s="825">
        <v>27.37</v>
      </c>
      <c r="M1810" s="825">
        <v>27.37</v>
      </c>
      <c r="N1810" s="822">
        <v>1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7</v>
      </c>
      <c r="B1811" s="822" t="s">
        <v>2342</v>
      </c>
      <c r="C1811" s="822" t="s">
        <v>2348</v>
      </c>
      <c r="D1811" s="823" t="s">
        <v>3942</v>
      </c>
      <c r="E1811" s="824" t="s">
        <v>2393</v>
      </c>
      <c r="F1811" s="822" t="s">
        <v>2343</v>
      </c>
      <c r="G1811" s="822" t="s">
        <v>2475</v>
      </c>
      <c r="H1811" s="822" t="s">
        <v>656</v>
      </c>
      <c r="I1811" s="822" t="s">
        <v>1922</v>
      </c>
      <c r="J1811" s="822" t="s">
        <v>866</v>
      </c>
      <c r="K1811" s="822" t="s">
        <v>1923</v>
      </c>
      <c r="L1811" s="825">
        <v>13.68</v>
      </c>
      <c r="M1811" s="825">
        <v>13.68</v>
      </c>
      <c r="N1811" s="822">
        <v>1</v>
      </c>
      <c r="O1811" s="826">
        <v>1</v>
      </c>
      <c r="P1811" s="825">
        <v>13.68</v>
      </c>
      <c r="Q1811" s="827">
        <v>1</v>
      </c>
      <c r="R1811" s="822">
        <v>1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7</v>
      </c>
      <c r="B1812" s="822" t="s">
        <v>2342</v>
      </c>
      <c r="C1812" s="822" t="s">
        <v>2348</v>
      </c>
      <c r="D1812" s="823" t="s">
        <v>3942</v>
      </c>
      <c r="E1812" s="824" t="s">
        <v>2393</v>
      </c>
      <c r="F1812" s="822" t="s">
        <v>2343</v>
      </c>
      <c r="G1812" s="822" t="s">
        <v>2579</v>
      </c>
      <c r="H1812" s="822" t="s">
        <v>656</v>
      </c>
      <c r="I1812" s="822" t="s">
        <v>2580</v>
      </c>
      <c r="J1812" s="822" t="s">
        <v>659</v>
      </c>
      <c r="K1812" s="822" t="s">
        <v>2581</v>
      </c>
      <c r="L1812" s="825">
        <v>0</v>
      </c>
      <c r="M1812" s="825">
        <v>0</v>
      </c>
      <c r="N1812" s="822">
        <v>3</v>
      </c>
      <c r="O1812" s="826">
        <v>2.5</v>
      </c>
      <c r="P1812" s="825">
        <v>0</v>
      </c>
      <c r="Q1812" s="827"/>
      <c r="R1812" s="822">
        <v>3</v>
      </c>
      <c r="S1812" s="827">
        <v>1</v>
      </c>
      <c r="T1812" s="826">
        <v>2.5</v>
      </c>
      <c r="U1812" s="828">
        <v>1</v>
      </c>
    </row>
    <row r="1813" spans="1:21" ht="14.45" customHeight="1" x14ac:dyDescent="0.2">
      <c r="A1813" s="821">
        <v>7</v>
      </c>
      <c r="B1813" s="822" t="s">
        <v>2342</v>
      </c>
      <c r="C1813" s="822" t="s">
        <v>2348</v>
      </c>
      <c r="D1813" s="823" t="s">
        <v>3942</v>
      </c>
      <c r="E1813" s="824" t="s">
        <v>2393</v>
      </c>
      <c r="F1813" s="822" t="s">
        <v>2343</v>
      </c>
      <c r="G1813" s="822" t="s">
        <v>2796</v>
      </c>
      <c r="H1813" s="822" t="s">
        <v>329</v>
      </c>
      <c r="I1813" s="822" t="s">
        <v>2797</v>
      </c>
      <c r="J1813" s="822" t="s">
        <v>800</v>
      </c>
      <c r="K1813" s="822" t="s">
        <v>801</v>
      </c>
      <c r="L1813" s="825">
        <v>59.56</v>
      </c>
      <c r="M1813" s="825">
        <v>59.56</v>
      </c>
      <c r="N1813" s="822">
        <v>1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7</v>
      </c>
      <c r="B1814" s="822" t="s">
        <v>2342</v>
      </c>
      <c r="C1814" s="822" t="s">
        <v>2348</v>
      </c>
      <c r="D1814" s="823" t="s">
        <v>3942</v>
      </c>
      <c r="E1814" s="824" t="s">
        <v>2393</v>
      </c>
      <c r="F1814" s="822" t="s">
        <v>2343</v>
      </c>
      <c r="G1814" s="822" t="s">
        <v>2798</v>
      </c>
      <c r="H1814" s="822" t="s">
        <v>329</v>
      </c>
      <c r="I1814" s="822" t="s">
        <v>2799</v>
      </c>
      <c r="J1814" s="822" t="s">
        <v>2800</v>
      </c>
      <c r="K1814" s="822" t="s">
        <v>2801</v>
      </c>
      <c r="L1814" s="825">
        <v>38.56</v>
      </c>
      <c r="M1814" s="825">
        <v>38.56</v>
      </c>
      <c r="N1814" s="822">
        <v>1</v>
      </c>
      <c r="O1814" s="826">
        <v>0.5</v>
      </c>
      <c r="P1814" s="825">
        <v>38.56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7</v>
      </c>
      <c r="B1815" s="822" t="s">
        <v>2342</v>
      </c>
      <c r="C1815" s="822" t="s">
        <v>2348</v>
      </c>
      <c r="D1815" s="823" t="s">
        <v>3942</v>
      </c>
      <c r="E1815" s="824" t="s">
        <v>2393</v>
      </c>
      <c r="F1815" s="822" t="s">
        <v>2343</v>
      </c>
      <c r="G1815" s="822" t="s">
        <v>2745</v>
      </c>
      <c r="H1815" s="822" t="s">
        <v>656</v>
      </c>
      <c r="I1815" s="822" t="s">
        <v>2981</v>
      </c>
      <c r="J1815" s="822" t="s">
        <v>2747</v>
      </c>
      <c r="K1815" s="822" t="s">
        <v>2982</v>
      </c>
      <c r="L1815" s="825">
        <v>154.36000000000001</v>
      </c>
      <c r="M1815" s="825">
        <v>154.36000000000001</v>
      </c>
      <c r="N1815" s="822">
        <v>1</v>
      </c>
      <c r="O1815" s="826">
        <v>1</v>
      </c>
      <c r="P1815" s="825">
        <v>154.36000000000001</v>
      </c>
      <c r="Q1815" s="827">
        <v>1</v>
      </c>
      <c r="R1815" s="822">
        <v>1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7</v>
      </c>
      <c r="B1816" s="822" t="s">
        <v>2342</v>
      </c>
      <c r="C1816" s="822" t="s">
        <v>2348</v>
      </c>
      <c r="D1816" s="823" t="s">
        <v>3942</v>
      </c>
      <c r="E1816" s="824" t="s">
        <v>2400</v>
      </c>
      <c r="F1816" s="822" t="s">
        <v>2343</v>
      </c>
      <c r="G1816" s="822" t="s">
        <v>3932</v>
      </c>
      <c r="H1816" s="822" t="s">
        <v>329</v>
      </c>
      <c r="I1816" s="822" t="s">
        <v>3933</v>
      </c>
      <c r="J1816" s="822" t="s">
        <v>3934</v>
      </c>
      <c r="K1816" s="822" t="s">
        <v>2646</v>
      </c>
      <c r="L1816" s="825">
        <v>75.08</v>
      </c>
      <c r="M1816" s="825">
        <v>75.08</v>
      </c>
      <c r="N1816" s="822">
        <v>1</v>
      </c>
      <c r="O1816" s="826"/>
      <c r="P1816" s="825"/>
      <c r="Q1816" s="827">
        <v>0</v>
      </c>
      <c r="R1816" s="822"/>
      <c r="S1816" s="827">
        <v>0</v>
      </c>
      <c r="T1816" s="826"/>
      <c r="U1816" s="828"/>
    </row>
    <row r="1817" spans="1:21" ht="14.45" customHeight="1" x14ac:dyDescent="0.2">
      <c r="A1817" s="821">
        <v>7</v>
      </c>
      <c r="B1817" s="822" t="s">
        <v>2342</v>
      </c>
      <c r="C1817" s="822" t="s">
        <v>2348</v>
      </c>
      <c r="D1817" s="823" t="s">
        <v>3942</v>
      </c>
      <c r="E1817" s="824" t="s">
        <v>2400</v>
      </c>
      <c r="F1817" s="822" t="s">
        <v>2343</v>
      </c>
      <c r="G1817" s="822" t="s">
        <v>3935</v>
      </c>
      <c r="H1817" s="822" t="s">
        <v>329</v>
      </c>
      <c r="I1817" s="822" t="s">
        <v>3936</v>
      </c>
      <c r="J1817" s="822" t="s">
        <v>3937</v>
      </c>
      <c r="K1817" s="822" t="s">
        <v>3938</v>
      </c>
      <c r="L1817" s="825">
        <v>0</v>
      </c>
      <c r="M1817" s="825">
        <v>0</v>
      </c>
      <c r="N1817" s="822">
        <v>1</v>
      </c>
      <c r="O1817" s="826"/>
      <c r="P1817" s="825">
        <v>0</v>
      </c>
      <c r="Q1817" s="827"/>
      <c r="R1817" s="822">
        <v>1</v>
      </c>
      <c r="S1817" s="827">
        <v>1</v>
      </c>
      <c r="T1817" s="826"/>
      <c r="U1817" s="828"/>
    </row>
    <row r="1818" spans="1:21" ht="14.45" customHeight="1" x14ac:dyDescent="0.2">
      <c r="A1818" s="821">
        <v>7</v>
      </c>
      <c r="B1818" s="822" t="s">
        <v>2342</v>
      </c>
      <c r="C1818" s="822" t="s">
        <v>2348</v>
      </c>
      <c r="D1818" s="823" t="s">
        <v>3942</v>
      </c>
      <c r="E1818" s="824" t="s">
        <v>2373</v>
      </c>
      <c r="F1818" s="822" t="s">
        <v>2343</v>
      </c>
      <c r="G1818" s="822" t="s">
        <v>2527</v>
      </c>
      <c r="H1818" s="822" t="s">
        <v>656</v>
      </c>
      <c r="I1818" s="822" t="s">
        <v>1949</v>
      </c>
      <c r="J1818" s="822" t="s">
        <v>990</v>
      </c>
      <c r="K1818" s="822" t="s">
        <v>1950</v>
      </c>
      <c r="L1818" s="825">
        <v>633.49</v>
      </c>
      <c r="M1818" s="825">
        <v>633.49</v>
      </c>
      <c r="N1818" s="822">
        <v>1</v>
      </c>
      <c r="O1818" s="826"/>
      <c r="P1818" s="825"/>
      <c r="Q1818" s="827">
        <v>0</v>
      </c>
      <c r="R1818" s="822"/>
      <c r="S1818" s="827">
        <v>0</v>
      </c>
      <c r="T1818" s="826"/>
      <c r="U1818" s="828"/>
    </row>
    <row r="1819" spans="1:21" ht="14.45" customHeight="1" x14ac:dyDescent="0.2">
      <c r="A1819" s="821">
        <v>7</v>
      </c>
      <c r="B1819" s="822" t="s">
        <v>2342</v>
      </c>
      <c r="C1819" s="822" t="s">
        <v>2348</v>
      </c>
      <c r="D1819" s="823" t="s">
        <v>3942</v>
      </c>
      <c r="E1819" s="824" t="s">
        <v>2373</v>
      </c>
      <c r="F1819" s="822" t="s">
        <v>2343</v>
      </c>
      <c r="G1819" s="822" t="s">
        <v>2745</v>
      </c>
      <c r="H1819" s="822" t="s">
        <v>656</v>
      </c>
      <c r="I1819" s="822" t="s">
        <v>2981</v>
      </c>
      <c r="J1819" s="822" t="s">
        <v>2747</v>
      </c>
      <c r="K1819" s="822" t="s">
        <v>2982</v>
      </c>
      <c r="L1819" s="825">
        <v>154.36000000000001</v>
      </c>
      <c r="M1819" s="825">
        <v>308.72000000000003</v>
      </c>
      <c r="N1819" s="822">
        <v>2</v>
      </c>
      <c r="O1819" s="826"/>
      <c r="P1819" s="825">
        <v>308.72000000000003</v>
      </c>
      <c r="Q1819" s="827">
        <v>1</v>
      </c>
      <c r="R1819" s="822">
        <v>2</v>
      </c>
      <c r="S1819" s="827">
        <v>1</v>
      </c>
      <c r="T1819" s="826"/>
      <c r="U1819" s="828"/>
    </row>
    <row r="1820" spans="1:21" ht="14.45" customHeight="1" x14ac:dyDescent="0.2">
      <c r="A1820" s="821">
        <v>7</v>
      </c>
      <c r="B1820" s="822" t="s">
        <v>2342</v>
      </c>
      <c r="C1820" s="822" t="s">
        <v>2348</v>
      </c>
      <c r="D1820" s="823" t="s">
        <v>3942</v>
      </c>
      <c r="E1820" s="824" t="s">
        <v>2394</v>
      </c>
      <c r="F1820" s="822" t="s">
        <v>2343</v>
      </c>
      <c r="G1820" s="822" t="s">
        <v>2718</v>
      </c>
      <c r="H1820" s="822" t="s">
        <v>329</v>
      </c>
      <c r="I1820" s="822" t="s">
        <v>2719</v>
      </c>
      <c r="J1820" s="822" t="s">
        <v>899</v>
      </c>
      <c r="K1820" s="822" t="s">
        <v>900</v>
      </c>
      <c r="L1820" s="825">
        <v>52.87</v>
      </c>
      <c r="M1820" s="825">
        <v>52.87</v>
      </c>
      <c r="N1820" s="822">
        <v>1</v>
      </c>
      <c r="O1820" s="826"/>
      <c r="P1820" s="825">
        <v>52.87</v>
      </c>
      <c r="Q1820" s="827">
        <v>1</v>
      </c>
      <c r="R1820" s="822">
        <v>1</v>
      </c>
      <c r="S1820" s="827">
        <v>1</v>
      </c>
      <c r="T1820" s="826"/>
      <c r="U1820" s="828"/>
    </row>
    <row r="1821" spans="1:21" ht="14.45" customHeight="1" x14ac:dyDescent="0.2">
      <c r="A1821" s="821">
        <v>7</v>
      </c>
      <c r="B1821" s="822" t="s">
        <v>2342</v>
      </c>
      <c r="C1821" s="822" t="s">
        <v>2348</v>
      </c>
      <c r="D1821" s="823" t="s">
        <v>3942</v>
      </c>
      <c r="E1821" s="824" t="s">
        <v>2422</v>
      </c>
      <c r="F1821" s="822" t="s">
        <v>2343</v>
      </c>
      <c r="G1821" s="822" t="s">
        <v>3881</v>
      </c>
      <c r="H1821" s="822" t="s">
        <v>656</v>
      </c>
      <c r="I1821" s="822" t="s">
        <v>3939</v>
      </c>
      <c r="J1821" s="822" t="s">
        <v>3940</v>
      </c>
      <c r="K1821" s="822" t="s">
        <v>3884</v>
      </c>
      <c r="L1821" s="825">
        <v>129.75</v>
      </c>
      <c r="M1821" s="825">
        <v>1686.75</v>
      </c>
      <c r="N1821" s="822">
        <v>13</v>
      </c>
      <c r="O1821" s="826"/>
      <c r="P1821" s="825">
        <v>1686.75</v>
      </c>
      <c r="Q1821" s="827">
        <v>1</v>
      </c>
      <c r="R1821" s="822">
        <v>13</v>
      </c>
      <c r="S1821" s="827">
        <v>1</v>
      </c>
      <c r="T1821" s="826"/>
      <c r="U1821" s="828"/>
    </row>
    <row r="1822" spans="1:21" ht="14.45" customHeight="1" thickBot="1" x14ac:dyDescent="0.25">
      <c r="A1822" s="813">
        <v>7</v>
      </c>
      <c r="B1822" s="814" t="s">
        <v>2342</v>
      </c>
      <c r="C1822" s="814" t="s">
        <v>2348</v>
      </c>
      <c r="D1822" s="815" t="s">
        <v>3942</v>
      </c>
      <c r="E1822" s="816" t="s">
        <v>2422</v>
      </c>
      <c r="F1822" s="814" t="s">
        <v>2343</v>
      </c>
      <c r="G1822" s="814" t="s">
        <v>3634</v>
      </c>
      <c r="H1822" s="814" t="s">
        <v>329</v>
      </c>
      <c r="I1822" s="814" t="s">
        <v>3635</v>
      </c>
      <c r="J1822" s="814" t="s">
        <v>1428</v>
      </c>
      <c r="K1822" s="814" t="s">
        <v>3636</v>
      </c>
      <c r="L1822" s="817">
        <v>98.2</v>
      </c>
      <c r="M1822" s="817">
        <v>98.2</v>
      </c>
      <c r="N1822" s="814">
        <v>1</v>
      </c>
      <c r="O1822" s="818"/>
      <c r="P1822" s="817">
        <v>98.2</v>
      </c>
      <c r="Q1822" s="819">
        <v>1</v>
      </c>
      <c r="R1822" s="814">
        <v>1</v>
      </c>
      <c r="S1822" s="819">
        <v>1</v>
      </c>
      <c r="T1822" s="818"/>
      <c r="U1822" s="820"/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45D8D7C-3D87-4732-896F-B75968DFAE6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3944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2407</v>
      </c>
      <c r="B5" s="225">
        <v>120522.16</v>
      </c>
      <c r="C5" s="812">
        <v>0.17551185976253755</v>
      </c>
      <c r="D5" s="225">
        <v>566167.3899999999</v>
      </c>
      <c r="E5" s="812">
        <v>0.82448814023746242</v>
      </c>
      <c r="F5" s="830">
        <v>686689.54999999993</v>
      </c>
    </row>
    <row r="6" spans="1:6" ht="14.45" customHeight="1" x14ac:dyDescent="0.2">
      <c r="A6" s="836" t="s">
        <v>2388</v>
      </c>
      <c r="B6" s="831">
        <v>78578.450000000012</v>
      </c>
      <c r="C6" s="827">
        <v>0.10325417509948735</v>
      </c>
      <c r="D6" s="831">
        <v>682441.13999999932</v>
      </c>
      <c r="E6" s="827">
        <v>0.89674582490051258</v>
      </c>
      <c r="F6" s="832">
        <v>761019.58999999939</v>
      </c>
    </row>
    <row r="7" spans="1:6" ht="14.45" customHeight="1" x14ac:dyDescent="0.2">
      <c r="A7" s="836" t="s">
        <v>2414</v>
      </c>
      <c r="B7" s="831">
        <v>71855.47</v>
      </c>
      <c r="C7" s="827">
        <v>0.15092378066018972</v>
      </c>
      <c r="D7" s="831">
        <v>404248.89</v>
      </c>
      <c r="E7" s="827">
        <v>0.84907621933981037</v>
      </c>
      <c r="F7" s="832">
        <v>476104.36</v>
      </c>
    </row>
    <row r="8" spans="1:6" ht="14.45" customHeight="1" x14ac:dyDescent="0.2">
      <c r="A8" s="836" t="s">
        <v>2405</v>
      </c>
      <c r="B8" s="831">
        <v>70494.51999999999</v>
      </c>
      <c r="C8" s="827">
        <v>0.1642187359536931</v>
      </c>
      <c r="D8" s="831">
        <v>358777.57000000007</v>
      </c>
      <c r="E8" s="827">
        <v>0.83578126404630682</v>
      </c>
      <c r="F8" s="832">
        <v>429272.09000000008</v>
      </c>
    </row>
    <row r="9" spans="1:6" ht="14.45" customHeight="1" x14ac:dyDescent="0.2">
      <c r="A9" s="836" t="s">
        <v>2381</v>
      </c>
      <c r="B9" s="831">
        <v>65755.58</v>
      </c>
      <c r="C9" s="827">
        <v>0.10596724315583024</v>
      </c>
      <c r="D9" s="831">
        <v>554771.84000000008</v>
      </c>
      <c r="E9" s="827">
        <v>0.89403275684416983</v>
      </c>
      <c r="F9" s="832">
        <v>620527.42000000004</v>
      </c>
    </row>
    <row r="10" spans="1:6" ht="14.45" customHeight="1" x14ac:dyDescent="0.2">
      <c r="A10" s="836" t="s">
        <v>2356</v>
      </c>
      <c r="B10" s="831">
        <v>59580.589999999989</v>
      </c>
      <c r="C10" s="827">
        <v>0.16296425377019319</v>
      </c>
      <c r="D10" s="831">
        <v>306024.68</v>
      </c>
      <c r="E10" s="827">
        <v>0.83703574622980692</v>
      </c>
      <c r="F10" s="832">
        <v>365605.26999999996</v>
      </c>
    </row>
    <row r="11" spans="1:6" ht="14.45" customHeight="1" x14ac:dyDescent="0.2">
      <c r="A11" s="836" t="s">
        <v>2398</v>
      </c>
      <c r="B11" s="831">
        <v>53622.55000000001</v>
      </c>
      <c r="C11" s="827">
        <v>0.19516696118054608</v>
      </c>
      <c r="D11" s="831">
        <v>221129.63999999996</v>
      </c>
      <c r="E11" s="827">
        <v>0.80483303881945401</v>
      </c>
      <c r="F11" s="832">
        <v>274752.18999999994</v>
      </c>
    </row>
    <row r="12" spans="1:6" ht="14.45" customHeight="1" x14ac:dyDescent="0.2">
      <c r="A12" s="836" t="s">
        <v>2364</v>
      </c>
      <c r="B12" s="831">
        <v>31948.190000000002</v>
      </c>
      <c r="C12" s="827">
        <v>0.12795053836787218</v>
      </c>
      <c r="D12" s="831">
        <v>217743.53000000006</v>
      </c>
      <c r="E12" s="827">
        <v>0.87204946163212782</v>
      </c>
      <c r="F12" s="832">
        <v>249691.72000000006</v>
      </c>
    </row>
    <row r="13" spans="1:6" ht="14.45" customHeight="1" x14ac:dyDescent="0.2">
      <c r="A13" s="836" t="s">
        <v>2372</v>
      </c>
      <c r="B13" s="831">
        <v>9606.409999999998</v>
      </c>
      <c r="C13" s="827">
        <v>0.19470113657967306</v>
      </c>
      <c r="D13" s="831">
        <v>39732.85</v>
      </c>
      <c r="E13" s="827">
        <v>0.80529886342032697</v>
      </c>
      <c r="F13" s="832">
        <v>49339.259999999995</v>
      </c>
    </row>
    <row r="14" spans="1:6" ht="14.45" customHeight="1" x14ac:dyDescent="0.2">
      <c r="A14" s="836" t="s">
        <v>2369</v>
      </c>
      <c r="B14" s="831">
        <v>1464.7000000000003</v>
      </c>
      <c r="C14" s="827">
        <v>0.34946114699222924</v>
      </c>
      <c r="D14" s="831">
        <v>2726.6099999999997</v>
      </c>
      <c r="E14" s="827">
        <v>0.65053885300777081</v>
      </c>
      <c r="F14" s="832">
        <v>4191.3099999999995</v>
      </c>
    </row>
    <row r="15" spans="1:6" ht="14.45" customHeight="1" x14ac:dyDescent="0.2">
      <c r="A15" s="836" t="s">
        <v>2417</v>
      </c>
      <c r="B15" s="831">
        <v>1455.77</v>
      </c>
      <c r="C15" s="827">
        <v>0.22440375627381581</v>
      </c>
      <c r="D15" s="831">
        <v>5031.51</v>
      </c>
      <c r="E15" s="827">
        <v>0.77559624372618408</v>
      </c>
      <c r="F15" s="832">
        <v>6487.2800000000007</v>
      </c>
    </row>
    <row r="16" spans="1:6" ht="14.45" customHeight="1" x14ac:dyDescent="0.2">
      <c r="A16" s="836" t="s">
        <v>2431</v>
      </c>
      <c r="B16" s="831">
        <v>910.2</v>
      </c>
      <c r="C16" s="827">
        <v>1</v>
      </c>
      <c r="D16" s="831"/>
      <c r="E16" s="827">
        <v>0</v>
      </c>
      <c r="F16" s="832">
        <v>910.2</v>
      </c>
    </row>
    <row r="17" spans="1:6" ht="14.45" customHeight="1" x14ac:dyDescent="0.2">
      <c r="A17" s="836" t="s">
        <v>2377</v>
      </c>
      <c r="B17" s="831">
        <v>828.14</v>
      </c>
      <c r="C17" s="827">
        <v>0.39164443939995836</v>
      </c>
      <c r="D17" s="831">
        <v>1286.3800000000001</v>
      </c>
      <c r="E17" s="827">
        <v>0.6083555606000417</v>
      </c>
      <c r="F17" s="832">
        <v>2114.52</v>
      </c>
    </row>
    <row r="18" spans="1:6" ht="14.45" customHeight="1" x14ac:dyDescent="0.2">
      <c r="A18" s="836" t="s">
        <v>2391</v>
      </c>
      <c r="B18" s="831">
        <v>494.34</v>
      </c>
      <c r="C18" s="827">
        <v>0.28178921386999867</v>
      </c>
      <c r="D18" s="831">
        <v>1259.95</v>
      </c>
      <c r="E18" s="827">
        <v>0.71821078613000133</v>
      </c>
      <c r="F18" s="832">
        <v>1754.29</v>
      </c>
    </row>
    <row r="19" spans="1:6" ht="14.45" customHeight="1" x14ac:dyDescent="0.2">
      <c r="A19" s="836" t="s">
        <v>2403</v>
      </c>
      <c r="B19" s="831">
        <v>456.38</v>
      </c>
      <c r="C19" s="827">
        <v>1</v>
      </c>
      <c r="D19" s="831"/>
      <c r="E19" s="827">
        <v>0</v>
      </c>
      <c r="F19" s="832">
        <v>456.38</v>
      </c>
    </row>
    <row r="20" spans="1:6" ht="14.45" customHeight="1" x14ac:dyDescent="0.2">
      <c r="A20" s="836" t="s">
        <v>2358</v>
      </c>
      <c r="B20" s="831">
        <v>396</v>
      </c>
      <c r="C20" s="827">
        <v>0.31469531771512121</v>
      </c>
      <c r="D20" s="831">
        <v>862.36</v>
      </c>
      <c r="E20" s="827">
        <v>0.68530468228487862</v>
      </c>
      <c r="F20" s="832">
        <v>1258.3600000000001</v>
      </c>
    </row>
    <row r="21" spans="1:6" ht="14.45" customHeight="1" x14ac:dyDescent="0.2">
      <c r="A21" s="836" t="s">
        <v>2366</v>
      </c>
      <c r="B21" s="831">
        <v>369.6</v>
      </c>
      <c r="C21" s="827">
        <v>0.67702227432590856</v>
      </c>
      <c r="D21" s="831">
        <v>176.32</v>
      </c>
      <c r="E21" s="827">
        <v>0.32297772567409139</v>
      </c>
      <c r="F21" s="832">
        <v>545.92000000000007</v>
      </c>
    </row>
    <row r="22" spans="1:6" ht="14.45" customHeight="1" x14ac:dyDescent="0.2">
      <c r="A22" s="836" t="s">
        <v>2435</v>
      </c>
      <c r="B22" s="831">
        <v>351.94</v>
      </c>
      <c r="C22" s="827">
        <v>0.84664052539151768</v>
      </c>
      <c r="D22" s="831">
        <v>63.75</v>
      </c>
      <c r="E22" s="827">
        <v>0.15335947460848229</v>
      </c>
      <c r="F22" s="832">
        <v>415.69</v>
      </c>
    </row>
    <row r="23" spans="1:6" ht="14.45" customHeight="1" x14ac:dyDescent="0.2">
      <c r="A23" s="836" t="s">
        <v>2413</v>
      </c>
      <c r="B23" s="831">
        <v>235.78</v>
      </c>
      <c r="C23" s="827">
        <v>3.8529921234107922E-2</v>
      </c>
      <c r="D23" s="831">
        <v>5883.62</v>
      </c>
      <c r="E23" s="827">
        <v>0.96147007876589208</v>
      </c>
      <c r="F23" s="832">
        <v>6119.4</v>
      </c>
    </row>
    <row r="24" spans="1:6" ht="14.45" customHeight="1" x14ac:dyDescent="0.2">
      <c r="A24" s="836" t="s">
        <v>2437</v>
      </c>
      <c r="B24" s="831">
        <v>201.82</v>
      </c>
      <c r="C24" s="827">
        <v>7.014287849245987E-2</v>
      </c>
      <c r="D24" s="831">
        <v>2675.45</v>
      </c>
      <c r="E24" s="827">
        <v>0.92985712150754007</v>
      </c>
      <c r="F24" s="832">
        <v>2877.27</v>
      </c>
    </row>
    <row r="25" spans="1:6" ht="14.45" customHeight="1" x14ac:dyDescent="0.2">
      <c r="A25" s="836" t="s">
        <v>2370</v>
      </c>
      <c r="B25" s="831">
        <v>195.92</v>
      </c>
      <c r="C25" s="827">
        <v>0.50789371354504209</v>
      </c>
      <c r="D25" s="831">
        <v>189.83</v>
      </c>
      <c r="E25" s="827">
        <v>0.49210628645495791</v>
      </c>
      <c r="F25" s="832">
        <v>385.75</v>
      </c>
    </row>
    <row r="26" spans="1:6" ht="14.45" customHeight="1" x14ac:dyDescent="0.2">
      <c r="A26" s="836" t="s">
        <v>2382</v>
      </c>
      <c r="B26" s="831">
        <v>112.12</v>
      </c>
      <c r="C26" s="827">
        <v>0.24186207045322175</v>
      </c>
      <c r="D26" s="831">
        <v>351.45</v>
      </c>
      <c r="E26" s="827">
        <v>0.75813792954677828</v>
      </c>
      <c r="F26" s="832">
        <v>463.57</v>
      </c>
    </row>
    <row r="27" spans="1:6" ht="14.45" customHeight="1" x14ac:dyDescent="0.2">
      <c r="A27" s="836" t="s">
        <v>2354</v>
      </c>
      <c r="B27" s="831">
        <v>74.08</v>
      </c>
      <c r="C27" s="827">
        <v>0.15175663218273072</v>
      </c>
      <c r="D27" s="831">
        <v>414.07</v>
      </c>
      <c r="E27" s="827">
        <v>0.84824336781726928</v>
      </c>
      <c r="F27" s="832">
        <v>488.15</v>
      </c>
    </row>
    <row r="28" spans="1:6" ht="14.45" customHeight="1" x14ac:dyDescent="0.2">
      <c r="A28" s="836" t="s">
        <v>2422</v>
      </c>
      <c r="B28" s="831"/>
      <c r="C28" s="827">
        <v>0</v>
      </c>
      <c r="D28" s="831">
        <v>1686.75</v>
      </c>
      <c r="E28" s="827">
        <v>1</v>
      </c>
      <c r="F28" s="832">
        <v>1686.75</v>
      </c>
    </row>
    <row r="29" spans="1:6" ht="14.45" customHeight="1" x14ac:dyDescent="0.2">
      <c r="A29" s="836" t="s">
        <v>2376</v>
      </c>
      <c r="B29" s="831"/>
      <c r="C29" s="827">
        <v>0</v>
      </c>
      <c r="D29" s="831">
        <v>1490.25</v>
      </c>
      <c r="E29" s="827">
        <v>1</v>
      </c>
      <c r="F29" s="832">
        <v>1490.25</v>
      </c>
    </row>
    <row r="30" spans="1:6" ht="14.45" customHeight="1" x14ac:dyDescent="0.2">
      <c r="A30" s="836" t="s">
        <v>2427</v>
      </c>
      <c r="B30" s="831"/>
      <c r="C30" s="827">
        <v>0</v>
      </c>
      <c r="D30" s="831">
        <v>149.52000000000001</v>
      </c>
      <c r="E30" s="827">
        <v>1</v>
      </c>
      <c r="F30" s="832">
        <v>149.52000000000001</v>
      </c>
    </row>
    <row r="31" spans="1:6" ht="14.45" customHeight="1" x14ac:dyDescent="0.2">
      <c r="A31" s="836" t="s">
        <v>2418</v>
      </c>
      <c r="B31" s="831"/>
      <c r="C31" s="827">
        <v>0</v>
      </c>
      <c r="D31" s="831">
        <v>3052.23</v>
      </c>
      <c r="E31" s="827">
        <v>1</v>
      </c>
      <c r="F31" s="832">
        <v>3052.23</v>
      </c>
    </row>
    <row r="32" spans="1:6" ht="14.45" customHeight="1" x14ac:dyDescent="0.2">
      <c r="A32" s="836" t="s">
        <v>2397</v>
      </c>
      <c r="B32" s="831"/>
      <c r="C32" s="827">
        <v>0</v>
      </c>
      <c r="D32" s="831">
        <v>516.26</v>
      </c>
      <c r="E32" s="827">
        <v>1</v>
      </c>
      <c r="F32" s="832">
        <v>516.26</v>
      </c>
    </row>
    <row r="33" spans="1:6" ht="14.45" customHeight="1" x14ac:dyDescent="0.2">
      <c r="A33" s="836" t="s">
        <v>2404</v>
      </c>
      <c r="B33" s="831"/>
      <c r="C33" s="827">
        <v>0</v>
      </c>
      <c r="D33" s="831">
        <v>280.58</v>
      </c>
      <c r="E33" s="827">
        <v>1</v>
      </c>
      <c r="F33" s="832">
        <v>280.58</v>
      </c>
    </row>
    <row r="34" spans="1:6" ht="14.45" customHeight="1" x14ac:dyDescent="0.2">
      <c r="A34" s="836" t="s">
        <v>2423</v>
      </c>
      <c r="B34" s="831"/>
      <c r="C34" s="827">
        <v>0</v>
      </c>
      <c r="D34" s="831">
        <v>773.45</v>
      </c>
      <c r="E34" s="827">
        <v>1</v>
      </c>
      <c r="F34" s="832">
        <v>773.45</v>
      </c>
    </row>
    <row r="35" spans="1:6" ht="14.45" customHeight="1" x14ac:dyDescent="0.2">
      <c r="A35" s="836" t="s">
        <v>2395</v>
      </c>
      <c r="B35" s="831"/>
      <c r="C35" s="827">
        <v>0</v>
      </c>
      <c r="D35" s="831">
        <v>395.5</v>
      </c>
      <c r="E35" s="827">
        <v>1</v>
      </c>
      <c r="F35" s="832">
        <v>395.5</v>
      </c>
    </row>
    <row r="36" spans="1:6" ht="14.45" customHeight="1" x14ac:dyDescent="0.2">
      <c r="A36" s="836" t="s">
        <v>2363</v>
      </c>
      <c r="B36" s="831"/>
      <c r="C36" s="827">
        <v>0</v>
      </c>
      <c r="D36" s="831">
        <v>657.75</v>
      </c>
      <c r="E36" s="827">
        <v>1</v>
      </c>
      <c r="F36" s="832">
        <v>657.75</v>
      </c>
    </row>
    <row r="37" spans="1:6" ht="14.45" customHeight="1" x14ac:dyDescent="0.2">
      <c r="A37" s="836" t="s">
        <v>2362</v>
      </c>
      <c r="B37" s="831"/>
      <c r="C37" s="827">
        <v>0</v>
      </c>
      <c r="D37" s="831">
        <v>134.61000000000001</v>
      </c>
      <c r="E37" s="827">
        <v>1</v>
      </c>
      <c r="F37" s="832">
        <v>134.61000000000001</v>
      </c>
    </row>
    <row r="38" spans="1:6" ht="14.45" customHeight="1" x14ac:dyDescent="0.2">
      <c r="A38" s="836" t="s">
        <v>2410</v>
      </c>
      <c r="B38" s="831"/>
      <c r="C38" s="827">
        <v>0</v>
      </c>
      <c r="D38" s="831">
        <v>4117.29</v>
      </c>
      <c r="E38" s="827">
        <v>1</v>
      </c>
      <c r="F38" s="832">
        <v>4117.29</v>
      </c>
    </row>
    <row r="39" spans="1:6" ht="14.45" customHeight="1" x14ac:dyDescent="0.2">
      <c r="A39" s="836" t="s">
        <v>2353</v>
      </c>
      <c r="B39" s="831"/>
      <c r="C39" s="827">
        <v>0</v>
      </c>
      <c r="D39" s="831">
        <v>1546.9</v>
      </c>
      <c r="E39" s="827">
        <v>1</v>
      </c>
      <c r="F39" s="832">
        <v>1546.9</v>
      </c>
    </row>
    <row r="40" spans="1:6" ht="14.45" customHeight="1" x14ac:dyDescent="0.2">
      <c r="A40" s="836" t="s">
        <v>2401</v>
      </c>
      <c r="B40" s="831"/>
      <c r="C40" s="827">
        <v>0</v>
      </c>
      <c r="D40" s="831">
        <v>400.72</v>
      </c>
      <c r="E40" s="827">
        <v>1</v>
      </c>
      <c r="F40" s="832">
        <v>400.72</v>
      </c>
    </row>
    <row r="41" spans="1:6" ht="14.45" customHeight="1" x14ac:dyDescent="0.2">
      <c r="A41" s="836" t="s">
        <v>2419</v>
      </c>
      <c r="B41" s="831"/>
      <c r="C41" s="827"/>
      <c r="D41" s="831">
        <v>0</v>
      </c>
      <c r="E41" s="827"/>
      <c r="F41" s="832">
        <v>0</v>
      </c>
    </row>
    <row r="42" spans="1:6" ht="14.45" customHeight="1" x14ac:dyDescent="0.2">
      <c r="A42" s="836" t="s">
        <v>2375</v>
      </c>
      <c r="B42" s="831"/>
      <c r="C42" s="827">
        <v>0</v>
      </c>
      <c r="D42" s="831">
        <v>80.010000000000005</v>
      </c>
      <c r="E42" s="827">
        <v>1</v>
      </c>
      <c r="F42" s="832">
        <v>80.010000000000005</v>
      </c>
    </row>
    <row r="43" spans="1:6" ht="14.45" customHeight="1" x14ac:dyDescent="0.2">
      <c r="A43" s="836" t="s">
        <v>2412</v>
      </c>
      <c r="B43" s="831"/>
      <c r="C43" s="827">
        <v>0</v>
      </c>
      <c r="D43" s="831">
        <v>187.24</v>
      </c>
      <c r="E43" s="827">
        <v>1</v>
      </c>
      <c r="F43" s="832">
        <v>187.24</v>
      </c>
    </row>
    <row r="44" spans="1:6" ht="14.45" customHeight="1" x14ac:dyDescent="0.2">
      <c r="A44" s="836" t="s">
        <v>2408</v>
      </c>
      <c r="B44" s="831"/>
      <c r="C44" s="827">
        <v>0</v>
      </c>
      <c r="D44" s="831">
        <v>58.77</v>
      </c>
      <c r="E44" s="827">
        <v>1</v>
      </c>
      <c r="F44" s="832">
        <v>58.77</v>
      </c>
    </row>
    <row r="45" spans="1:6" ht="14.45" customHeight="1" x14ac:dyDescent="0.2">
      <c r="A45" s="836" t="s">
        <v>2384</v>
      </c>
      <c r="B45" s="831"/>
      <c r="C45" s="827">
        <v>0</v>
      </c>
      <c r="D45" s="831">
        <v>2818.88</v>
      </c>
      <c r="E45" s="827">
        <v>1</v>
      </c>
      <c r="F45" s="832">
        <v>2818.88</v>
      </c>
    </row>
    <row r="46" spans="1:6" ht="14.45" customHeight="1" x14ac:dyDescent="0.2">
      <c r="A46" s="836" t="s">
        <v>2402</v>
      </c>
      <c r="B46" s="831"/>
      <c r="C46" s="827">
        <v>0</v>
      </c>
      <c r="D46" s="831">
        <v>154.36000000000001</v>
      </c>
      <c r="E46" s="827">
        <v>1</v>
      </c>
      <c r="F46" s="832">
        <v>154.36000000000001</v>
      </c>
    </row>
    <row r="47" spans="1:6" ht="14.45" customHeight="1" x14ac:dyDescent="0.2">
      <c r="A47" s="836" t="s">
        <v>2421</v>
      </c>
      <c r="B47" s="831"/>
      <c r="C47" s="827">
        <v>0</v>
      </c>
      <c r="D47" s="831">
        <v>56.06</v>
      </c>
      <c r="E47" s="827">
        <v>1</v>
      </c>
      <c r="F47" s="832">
        <v>56.06</v>
      </c>
    </row>
    <row r="48" spans="1:6" ht="14.45" customHeight="1" x14ac:dyDescent="0.2">
      <c r="A48" s="836" t="s">
        <v>2355</v>
      </c>
      <c r="B48" s="831">
        <v>0</v>
      </c>
      <c r="C48" s="827">
        <v>0</v>
      </c>
      <c r="D48" s="831">
        <v>11972.14</v>
      </c>
      <c r="E48" s="827">
        <v>1</v>
      </c>
      <c r="F48" s="832">
        <v>11972.14</v>
      </c>
    </row>
    <row r="49" spans="1:6" ht="14.45" customHeight="1" x14ac:dyDescent="0.2">
      <c r="A49" s="836" t="s">
        <v>2386</v>
      </c>
      <c r="B49" s="831"/>
      <c r="C49" s="827">
        <v>0</v>
      </c>
      <c r="D49" s="831">
        <v>16149</v>
      </c>
      <c r="E49" s="827">
        <v>1</v>
      </c>
      <c r="F49" s="832">
        <v>16149</v>
      </c>
    </row>
    <row r="50" spans="1:6" ht="14.45" customHeight="1" x14ac:dyDescent="0.2">
      <c r="A50" s="836" t="s">
        <v>2433</v>
      </c>
      <c r="B50" s="831"/>
      <c r="C50" s="827">
        <v>0</v>
      </c>
      <c r="D50" s="831">
        <v>46.8</v>
      </c>
      <c r="E50" s="827">
        <v>1</v>
      </c>
      <c r="F50" s="832">
        <v>46.8</v>
      </c>
    </row>
    <row r="51" spans="1:6" ht="14.45" customHeight="1" x14ac:dyDescent="0.2">
      <c r="A51" s="836" t="s">
        <v>2361</v>
      </c>
      <c r="B51" s="831"/>
      <c r="C51" s="827">
        <v>0</v>
      </c>
      <c r="D51" s="831">
        <v>994.18</v>
      </c>
      <c r="E51" s="827">
        <v>1</v>
      </c>
      <c r="F51" s="832">
        <v>994.18</v>
      </c>
    </row>
    <row r="52" spans="1:6" ht="14.45" customHeight="1" x14ac:dyDescent="0.2">
      <c r="A52" s="836" t="s">
        <v>2393</v>
      </c>
      <c r="B52" s="831"/>
      <c r="C52" s="827">
        <v>0</v>
      </c>
      <c r="D52" s="831">
        <v>599.22</v>
      </c>
      <c r="E52" s="827">
        <v>1</v>
      </c>
      <c r="F52" s="832">
        <v>599.22</v>
      </c>
    </row>
    <row r="53" spans="1:6" ht="14.45" customHeight="1" x14ac:dyDescent="0.2">
      <c r="A53" s="836" t="s">
        <v>2428</v>
      </c>
      <c r="B53" s="831"/>
      <c r="C53" s="827">
        <v>0</v>
      </c>
      <c r="D53" s="831">
        <v>423.49</v>
      </c>
      <c r="E53" s="827">
        <v>1</v>
      </c>
      <c r="F53" s="832">
        <v>423.49</v>
      </c>
    </row>
    <row r="54" spans="1:6" ht="14.45" customHeight="1" x14ac:dyDescent="0.2">
      <c r="A54" s="836" t="s">
        <v>2434</v>
      </c>
      <c r="B54" s="831">
        <v>0</v>
      </c>
      <c r="C54" s="827">
        <v>0</v>
      </c>
      <c r="D54" s="831">
        <v>1788.7699999999998</v>
      </c>
      <c r="E54" s="827">
        <v>1</v>
      </c>
      <c r="F54" s="832">
        <v>1788.7699999999998</v>
      </c>
    </row>
    <row r="55" spans="1:6" ht="14.45" customHeight="1" x14ac:dyDescent="0.2">
      <c r="A55" s="836" t="s">
        <v>2425</v>
      </c>
      <c r="B55" s="831"/>
      <c r="C55" s="827">
        <v>0</v>
      </c>
      <c r="D55" s="831">
        <v>206.78</v>
      </c>
      <c r="E55" s="827">
        <v>1</v>
      </c>
      <c r="F55" s="832">
        <v>206.78</v>
      </c>
    </row>
    <row r="56" spans="1:6" ht="14.45" customHeight="1" x14ac:dyDescent="0.2">
      <c r="A56" s="836" t="s">
        <v>2373</v>
      </c>
      <c r="B56" s="831"/>
      <c r="C56" s="827">
        <v>0</v>
      </c>
      <c r="D56" s="831">
        <v>942.21</v>
      </c>
      <c r="E56" s="827">
        <v>1</v>
      </c>
      <c r="F56" s="832">
        <v>942.21</v>
      </c>
    </row>
    <row r="57" spans="1:6" ht="14.45" customHeight="1" x14ac:dyDescent="0.2">
      <c r="A57" s="836" t="s">
        <v>2411</v>
      </c>
      <c r="B57" s="831"/>
      <c r="C57" s="827">
        <v>0</v>
      </c>
      <c r="D57" s="831">
        <v>572.72</v>
      </c>
      <c r="E57" s="827">
        <v>1</v>
      </c>
      <c r="F57" s="832">
        <v>572.72</v>
      </c>
    </row>
    <row r="58" spans="1:6" ht="14.45" customHeight="1" x14ac:dyDescent="0.2">
      <c r="A58" s="836" t="s">
        <v>2436</v>
      </c>
      <c r="B58" s="831"/>
      <c r="C58" s="827">
        <v>0</v>
      </c>
      <c r="D58" s="831">
        <v>1801.18</v>
      </c>
      <c r="E58" s="827">
        <v>1</v>
      </c>
      <c r="F58" s="832">
        <v>1801.18</v>
      </c>
    </row>
    <row r="59" spans="1:6" ht="14.45" customHeight="1" x14ac:dyDescent="0.2">
      <c r="A59" s="836" t="s">
        <v>2406</v>
      </c>
      <c r="B59" s="831"/>
      <c r="C59" s="827"/>
      <c r="D59" s="831">
        <v>0</v>
      </c>
      <c r="E59" s="827"/>
      <c r="F59" s="832">
        <v>0</v>
      </c>
    </row>
    <row r="60" spans="1:6" ht="14.45" customHeight="1" x14ac:dyDescent="0.2">
      <c r="A60" s="836" t="s">
        <v>2424</v>
      </c>
      <c r="B60" s="831"/>
      <c r="C60" s="827">
        <v>0</v>
      </c>
      <c r="D60" s="831">
        <v>97.78</v>
      </c>
      <c r="E60" s="827">
        <v>1</v>
      </c>
      <c r="F60" s="832">
        <v>97.78</v>
      </c>
    </row>
    <row r="61" spans="1:6" ht="14.45" customHeight="1" thickBot="1" x14ac:dyDescent="0.25">
      <c r="A61" s="759" t="s">
        <v>2371</v>
      </c>
      <c r="B61" s="750"/>
      <c r="C61" s="751">
        <v>0</v>
      </c>
      <c r="D61" s="750">
        <v>785.94999999999993</v>
      </c>
      <c r="E61" s="751">
        <v>1</v>
      </c>
      <c r="F61" s="752">
        <v>785.94999999999993</v>
      </c>
    </row>
    <row r="62" spans="1:6" ht="14.45" customHeight="1" thickBot="1" x14ac:dyDescent="0.25">
      <c r="A62" s="753" t="s">
        <v>3</v>
      </c>
      <c r="B62" s="754">
        <v>569510.71</v>
      </c>
      <c r="C62" s="755">
        <v>0.14250568715239106</v>
      </c>
      <c r="D62" s="754">
        <v>3426896.1799999997</v>
      </c>
      <c r="E62" s="755">
        <v>0.85749431284760913</v>
      </c>
      <c r="F62" s="756">
        <v>3996406.8899999987</v>
      </c>
    </row>
    <row r="63" spans="1:6" ht="14.45" customHeight="1" thickBot="1" x14ac:dyDescent="0.25"/>
    <row r="64" spans="1:6" ht="14.45" customHeight="1" x14ac:dyDescent="0.2">
      <c r="A64" s="835" t="s">
        <v>3945</v>
      </c>
      <c r="B64" s="225">
        <v>222253.55999999988</v>
      </c>
      <c r="C64" s="812">
        <v>0.28274799012335422</v>
      </c>
      <c r="D64" s="225">
        <v>563794.67999999993</v>
      </c>
      <c r="E64" s="812">
        <v>0.71725200987664584</v>
      </c>
      <c r="F64" s="830">
        <v>786048.23999999976</v>
      </c>
    </row>
    <row r="65" spans="1:6" ht="14.45" customHeight="1" x14ac:dyDescent="0.2">
      <c r="A65" s="836" t="s">
        <v>3946</v>
      </c>
      <c r="B65" s="831">
        <v>179795.5400000001</v>
      </c>
      <c r="C65" s="827">
        <v>0.11363933871312441</v>
      </c>
      <c r="D65" s="831">
        <v>1402363.790000001</v>
      </c>
      <c r="E65" s="827">
        <v>0.88636066128687563</v>
      </c>
      <c r="F65" s="832">
        <v>1582159.330000001</v>
      </c>
    </row>
    <row r="66" spans="1:6" ht="14.45" customHeight="1" x14ac:dyDescent="0.2">
      <c r="A66" s="836" t="s">
        <v>1874</v>
      </c>
      <c r="B66" s="831">
        <v>66488.959999999992</v>
      </c>
      <c r="C66" s="827">
        <v>9.1985088913300567E-2</v>
      </c>
      <c r="D66" s="831">
        <v>656334.28</v>
      </c>
      <c r="E66" s="827">
        <v>0.90801491108669952</v>
      </c>
      <c r="F66" s="832">
        <v>722823.24</v>
      </c>
    </row>
    <row r="67" spans="1:6" ht="14.45" customHeight="1" x14ac:dyDescent="0.2">
      <c r="A67" s="836" t="s">
        <v>3947</v>
      </c>
      <c r="B67" s="831">
        <v>55030.579999999994</v>
      </c>
      <c r="C67" s="827">
        <v>0.15337361826542095</v>
      </c>
      <c r="D67" s="831">
        <v>303770.23999999987</v>
      </c>
      <c r="E67" s="827">
        <v>0.84662638173457905</v>
      </c>
      <c r="F67" s="832">
        <v>358800.81999999989</v>
      </c>
    </row>
    <row r="68" spans="1:6" ht="14.45" customHeight="1" x14ac:dyDescent="0.2">
      <c r="A68" s="836" t="s">
        <v>1879</v>
      </c>
      <c r="B68" s="831">
        <v>20394.580000000002</v>
      </c>
      <c r="C68" s="827">
        <v>5.6205625716123184E-2</v>
      </c>
      <c r="D68" s="831">
        <v>342461.9800000001</v>
      </c>
      <c r="E68" s="827">
        <v>0.9437943742838768</v>
      </c>
      <c r="F68" s="832">
        <v>362856.56000000011</v>
      </c>
    </row>
    <row r="69" spans="1:6" ht="14.45" customHeight="1" x14ac:dyDescent="0.2">
      <c r="A69" s="836" t="s">
        <v>1889</v>
      </c>
      <c r="B69" s="831">
        <v>11037.140000000001</v>
      </c>
      <c r="C69" s="827">
        <v>0.23974488357413229</v>
      </c>
      <c r="D69" s="831">
        <v>34999.880000000005</v>
      </c>
      <c r="E69" s="827">
        <v>0.76025511642586774</v>
      </c>
      <c r="F69" s="832">
        <v>46037.020000000004</v>
      </c>
    </row>
    <row r="70" spans="1:6" ht="14.45" customHeight="1" x14ac:dyDescent="0.2">
      <c r="A70" s="836" t="s">
        <v>1888</v>
      </c>
      <c r="B70" s="831">
        <v>4109.54</v>
      </c>
      <c r="C70" s="827">
        <v>0.45794869509015135</v>
      </c>
      <c r="D70" s="831">
        <v>4864.2599999999993</v>
      </c>
      <c r="E70" s="827">
        <v>0.54205130490984865</v>
      </c>
      <c r="F70" s="832">
        <v>8973.7999999999993</v>
      </c>
    </row>
    <row r="71" spans="1:6" ht="14.45" customHeight="1" x14ac:dyDescent="0.2">
      <c r="A71" s="836" t="s">
        <v>3948</v>
      </c>
      <c r="B71" s="831">
        <v>1805.6999999999998</v>
      </c>
      <c r="C71" s="827">
        <v>1</v>
      </c>
      <c r="D71" s="831"/>
      <c r="E71" s="827">
        <v>0</v>
      </c>
      <c r="F71" s="832">
        <v>1805.6999999999998</v>
      </c>
    </row>
    <row r="72" spans="1:6" ht="14.45" customHeight="1" x14ac:dyDescent="0.2">
      <c r="A72" s="836" t="s">
        <v>3949</v>
      </c>
      <c r="B72" s="831">
        <v>1157.28</v>
      </c>
      <c r="C72" s="827">
        <v>9.4266681654456508E-2</v>
      </c>
      <c r="D72" s="831">
        <v>11119.38</v>
      </c>
      <c r="E72" s="827">
        <v>0.90573331834554349</v>
      </c>
      <c r="F72" s="832">
        <v>12276.66</v>
      </c>
    </row>
    <row r="73" spans="1:6" ht="14.45" customHeight="1" x14ac:dyDescent="0.2">
      <c r="A73" s="836" t="s">
        <v>3950</v>
      </c>
      <c r="B73" s="831">
        <v>1024.5899999999999</v>
      </c>
      <c r="C73" s="827">
        <v>0.90909010247992539</v>
      </c>
      <c r="D73" s="831">
        <v>102.46</v>
      </c>
      <c r="E73" s="827">
        <v>9.0909897520074529E-2</v>
      </c>
      <c r="F73" s="832">
        <v>1127.05</v>
      </c>
    </row>
    <row r="74" spans="1:6" ht="14.45" customHeight="1" x14ac:dyDescent="0.2">
      <c r="A74" s="836" t="s">
        <v>1880</v>
      </c>
      <c r="B74" s="831">
        <v>910.2</v>
      </c>
      <c r="C74" s="827">
        <v>1</v>
      </c>
      <c r="D74" s="831"/>
      <c r="E74" s="827">
        <v>0</v>
      </c>
      <c r="F74" s="832">
        <v>910.2</v>
      </c>
    </row>
    <row r="75" spans="1:6" ht="14.45" customHeight="1" x14ac:dyDescent="0.2">
      <c r="A75" s="836" t="s">
        <v>3951</v>
      </c>
      <c r="B75" s="831">
        <v>828.14</v>
      </c>
      <c r="C75" s="827">
        <v>0.22222222222222221</v>
      </c>
      <c r="D75" s="831">
        <v>2898.4900000000002</v>
      </c>
      <c r="E75" s="827">
        <v>0.77777777777777779</v>
      </c>
      <c r="F75" s="832">
        <v>3726.63</v>
      </c>
    </row>
    <row r="76" spans="1:6" ht="14.45" customHeight="1" x14ac:dyDescent="0.2">
      <c r="A76" s="836" t="s">
        <v>3952</v>
      </c>
      <c r="B76" s="831">
        <v>548.55999999999995</v>
      </c>
      <c r="C76" s="827">
        <v>0.35443561413710661</v>
      </c>
      <c r="D76" s="831">
        <v>999.1400000000001</v>
      </c>
      <c r="E76" s="827">
        <v>0.64556438586289333</v>
      </c>
      <c r="F76" s="832">
        <v>1547.7</v>
      </c>
    </row>
    <row r="77" spans="1:6" ht="14.45" customHeight="1" x14ac:dyDescent="0.2">
      <c r="A77" s="836" t="s">
        <v>1863</v>
      </c>
      <c r="B77" s="831">
        <v>494.34</v>
      </c>
      <c r="C77" s="827">
        <v>0.33333333333333331</v>
      </c>
      <c r="D77" s="831">
        <v>988.68</v>
      </c>
      <c r="E77" s="827">
        <v>0.66666666666666663</v>
      </c>
      <c r="F77" s="832">
        <v>1483.02</v>
      </c>
    </row>
    <row r="78" spans="1:6" ht="14.45" customHeight="1" x14ac:dyDescent="0.2">
      <c r="A78" s="836" t="s">
        <v>1847</v>
      </c>
      <c r="B78" s="831">
        <v>471.56</v>
      </c>
      <c r="C78" s="827">
        <v>0.48276003276003276</v>
      </c>
      <c r="D78" s="831">
        <v>505.24</v>
      </c>
      <c r="E78" s="827">
        <v>0.51723996723996724</v>
      </c>
      <c r="F78" s="832">
        <v>976.8</v>
      </c>
    </row>
    <row r="79" spans="1:6" ht="14.45" customHeight="1" x14ac:dyDescent="0.2">
      <c r="A79" s="836" t="s">
        <v>1833</v>
      </c>
      <c r="B79" s="831">
        <v>458.76</v>
      </c>
      <c r="C79" s="827">
        <v>1</v>
      </c>
      <c r="D79" s="831"/>
      <c r="E79" s="827">
        <v>0</v>
      </c>
      <c r="F79" s="832">
        <v>458.76</v>
      </c>
    </row>
    <row r="80" spans="1:6" ht="14.45" customHeight="1" x14ac:dyDescent="0.2">
      <c r="A80" s="836" t="s">
        <v>3953</v>
      </c>
      <c r="B80" s="831">
        <v>456.38</v>
      </c>
      <c r="C80" s="827">
        <v>1</v>
      </c>
      <c r="D80" s="831"/>
      <c r="E80" s="827">
        <v>0</v>
      </c>
      <c r="F80" s="832">
        <v>456.38</v>
      </c>
    </row>
    <row r="81" spans="1:6" ht="14.45" customHeight="1" x14ac:dyDescent="0.2">
      <c r="A81" s="836" t="s">
        <v>1860</v>
      </c>
      <c r="B81" s="831">
        <v>447.58</v>
      </c>
      <c r="C81" s="827">
        <v>0.24324339012526833</v>
      </c>
      <c r="D81" s="831">
        <v>1392.47</v>
      </c>
      <c r="E81" s="827">
        <v>0.7567566098747317</v>
      </c>
      <c r="F81" s="832">
        <v>1840.05</v>
      </c>
    </row>
    <row r="82" spans="1:6" ht="14.45" customHeight="1" x14ac:dyDescent="0.2">
      <c r="A82" s="836" t="s">
        <v>3954</v>
      </c>
      <c r="B82" s="831">
        <v>362.34000000000003</v>
      </c>
      <c r="C82" s="827">
        <v>1</v>
      </c>
      <c r="D82" s="831"/>
      <c r="E82" s="827">
        <v>0</v>
      </c>
      <c r="F82" s="832">
        <v>362.34000000000003</v>
      </c>
    </row>
    <row r="83" spans="1:6" ht="14.45" customHeight="1" x14ac:dyDescent="0.2">
      <c r="A83" s="836" t="s">
        <v>3955</v>
      </c>
      <c r="B83" s="831">
        <v>351.94</v>
      </c>
      <c r="C83" s="827">
        <v>1</v>
      </c>
      <c r="D83" s="831"/>
      <c r="E83" s="827">
        <v>0</v>
      </c>
      <c r="F83" s="832">
        <v>351.94</v>
      </c>
    </row>
    <row r="84" spans="1:6" ht="14.45" customHeight="1" x14ac:dyDescent="0.2">
      <c r="A84" s="836" t="s">
        <v>1904</v>
      </c>
      <c r="B84" s="831">
        <v>340.6</v>
      </c>
      <c r="C84" s="827">
        <v>0.347920241889352</v>
      </c>
      <c r="D84" s="831">
        <v>638.36</v>
      </c>
      <c r="E84" s="827">
        <v>0.652079758110648</v>
      </c>
      <c r="F84" s="832">
        <v>978.96</v>
      </c>
    </row>
    <row r="85" spans="1:6" ht="14.45" customHeight="1" x14ac:dyDescent="0.2">
      <c r="A85" s="836" t="s">
        <v>1831</v>
      </c>
      <c r="B85" s="831">
        <v>234.07</v>
      </c>
      <c r="C85" s="827">
        <v>0.68037671133331401</v>
      </c>
      <c r="D85" s="831">
        <v>109.96</v>
      </c>
      <c r="E85" s="827">
        <v>0.31962328866668605</v>
      </c>
      <c r="F85" s="832">
        <v>344.03</v>
      </c>
    </row>
    <row r="86" spans="1:6" ht="14.45" customHeight="1" x14ac:dyDescent="0.2">
      <c r="A86" s="836" t="s">
        <v>3956</v>
      </c>
      <c r="B86" s="831">
        <v>201.82</v>
      </c>
      <c r="C86" s="827">
        <v>1</v>
      </c>
      <c r="D86" s="831"/>
      <c r="E86" s="827">
        <v>0</v>
      </c>
      <c r="F86" s="832">
        <v>201.82</v>
      </c>
    </row>
    <row r="87" spans="1:6" ht="14.45" customHeight="1" x14ac:dyDescent="0.2">
      <c r="A87" s="836" t="s">
        <v>3957</v>
      </c>
      <c r="B87" s="831">
        <v>168.18</v>
      </c>
      <c r="C87" s="827">
        <v>0.27272727272727271</v>
      </c>
      <c r="D87" s="831">
        <v>448.48</v>
      </c>
      <c r="E87" s="827">
        <v>0.72727272727272718</v>
      </c>
      <c r="F87" s="832">
        <v>616.66000000000008</v>
      </c>
    </row>
    <row r="88" spans="1:6" ht="14.45" customHeight="1" x14ac:dyDescent="0.2">
      <c r="A88" s="836" t="s">
        <v>1835</v>
      </c>
      <c r="B88" s="831">
        <v>103.64</v>
      </c>
      <c r="C88" s="827">
        <v>0.14286108124500319</v>
      </c>
      <c r="D88" s="831">
        <v>621.81999999999994</v>
      </c>
      <c r="E88" s="827">
        <v>0.85713891875499681</v>
      </c>
      <c r="F88" s="832">
        <v>725.45999999999992</v>
      </c>
    </row>
    <row r="89" spans="1:6" ht="14.45" customHeight="1" x14ac:dyDescent="0.2">
      <c r="A89" s="836" t="s">
        <v>1882</v>
      </c>
      <c r="B89" s="831">
        <v>35.130000000000003</v>
      </c>
      <c r="C89" s="827">
        <v>6.8222865243819542E-2</v>
      </c>
      <c r="D89" s="831">
        <v>479.8</v>
      </c>
      <c r="E89" s="827">
        <v>0.9317771347561804</v>
      </c>
      <c r="F89" s="832">
        <v>514.93000000000006</v>
      </c>
    </row>
    <row r="90" spans="1:6" ht="14.45" customHeight="1" x14ac:dyDescent="0.2">
      <c r="A90" s="836" t="s">
        <v>3958</v>
      </c>
      <c r="B90" s="831"/>
      <c r="C90" s="827">
        <v>0</v>
      </c>
      <c r="D90" s="831">
        <v>3045.93</v>
      </c>
      <c r="E90" s="827">
        <v>1</v>
      </c>
      <c r="F90" s="832">
        <v>3045.93</v>
      </c>
    </row>
    <row r="91" spans="1:6" ht="14.45" customHeight="1" x14ac:dyDescent="0.2">
      <c r="A91" s="836" t="s">
        <v>3959</v>
      </c>
      <c r="B91" s="831"/>
      <c r="C91" s="827">
        <v>0</v>
      </c>
      <c r="D91" s="831">
        <v>1946.25</v>
      </c>
      <c r="E91" s="827">
        <v>1</v>
      </c>
      <c r="F91" s="832">
        <v>1946.25</v>
      </c>
    </row>
    <row r="92" spans="1:6" ht="14.45" customHeight="1" x14ac:dyDescent="0.2">
      <c r="A92" s="836" t="s">
        <v>3960</v>
      </c>
      <c r="B92" s="831"/>
      <c r="C92" s="827">
        <v>0</v>
      </c>
      <c r="D92" s="831">
        <v>1932.72</v>
      </c>
      <c r="E92" s="827">
        <v>1</v>
      </c>
      <c r="F92" s="832">
        <v>1932.72</v>
      </c>
    </row>
    <row r="93" spans="1:6" ht="14.45" customHeight="1" x14ac:dyDescent="0.2">
      <c r="A93" s="836" t="s">
        <v>3961</v>
      </c>
      <c r="B93" s="831"/>
      <c r="C93" s="827">
        <v>0</v>
      </c>
      <c r="D93" s="831">
        <v>657.75</v>
      </c>
      <c r="E93" s="827">
        <v>1</v>
      </c>
      <c r="F93" s="832">
        <v>657.75</v>
      </c>
    </row>
    <row r="94" spans="1:6" ht="14.45" customHeight="1" x14ac:dyDescent="0.2">
      <c r="A94" s="836" t="s">
        <v>1892</v>
      </c>
      <c r="B94" s="831"/>
      <c r="C94" s="827">
        <v>0</v>
      </c>
      <c r="D94" s="831">
        <v>705.27</v>
      </c>
      <c r="E94" s="827">
        <v>1</v>
      </c>
      <c r="F94" s="832">
        <v>705.27</v>
      </c>
    </row>
    <row r="95" spans="1:6" ht="14.45" customHeight="1" x14ac:dyDescent="0.2">
      <c r="A95" s="836" t="s">
        <v>1867</v>
      </c>
      <c r="B95" s="831"/>
      <c r="C95" s="827">
        <v>0</v>
      </c>
      <c r="D95" s="831">
        <v>802.26</v>
      </c>
      <c r="E95" s="827">
        <v>1</v>
      </c>
      <c r="F95" s="832">
        <v>802.26</v>
      </c>
    </row>
    <row r="96" spans="1:6" ht="14.45" customHeight="1" x14ac:dyDescent="0.2">
      <c r="A96" s="836" t="s">
        <v>3962</v>
      </c>
      <c r="B96" s="831"/>
      <c r="C96" s="827">
        <v>0</v>
      </c>
      <c r="D96" s="831">
        <v>251.16</v>
      </c>
      <c r="E96" s="827">
        <v>1</v>
      </c>
      <c r="F96" s="832">
        <v>251.16</v>
      </c>
    </row>
    <row r="97" spans="1:6" ht="14.45" customHeight="1" x14ac:dyDescent="0.2">
      <c r="A97" s="836" t="s">
        <v>3963</v>
      </c>
      <c r="B97" s="831"/>
      <c r="C97" s="827">
        <v>0</v>
      </c>
      <c r="D97" s="831">
        <v>8316.6599999999962</v>
      </c>
      <c r="E97" s="827">
        <v>1</v>
      </c>
      <c r="F97" s="832">
        <v>8316.6599999999962</v>
      </c>
    </row>
    <row r="98" spans="1:6" ht="14.45" customHeight="1" x14ac:dyDescent="0.2">
      <c r="A98" s="836" t="s">
        <v>1827</v>
      </c>
      <c r="B98" s="831"/>
      <c r="C98" s="827">
        <v>0</v>
      </c>
      <c r="D98" s="831">
        <v>160.02000000000001</v>
      </c>
      <c r="E98" s="827">
        <v>1</v>
      </c>
      <c r="F98" s="832">
        <v>160.02000000000001</v>
      </c>
    </row>
    <row r="99" spans="1:6" ht="14.45" customHeight="1" x14ac:dyDescent="0.2">
      <c r="A99" s="836" t="s">
        <v>3964</v>
      </c>
      <c r="B99" s="831"/>
      <c r="C99" s="827">
        <v>0</v>
      </c>
      <c r="D99" s="831">
        <v>520.11</v>
      </c>
      <c r="E99" s="827">
        <v>1</v>
      </c>
      <c r="F99" s="832">
        <v>520.11</v>
      </c>
    </row>
    <row r="100" spans="1:6" ht="14.45" customHeight="1" x14ac:dyDescent="0.2">
      <c r="A100" s="836" t="s">
        <v>3965</v>
      </c>
      <c r="B100" s="831"/>
      <c r="C100" s="827">
        <v>0</v>
      </c>
      <c r="D100" s="831">
        <v>565</v>
      </c>
      <c r="E100" s="827">
        <v>1</v>
      </c>
      <c r="F100" s="832">
        <v>565</v>
      </c>
    </row>
    <row r="101" spans="1:6" ht="14.45" customHeight="1" x14ac:dyDescent="0.2">
      <c r="A101" s="836" t="s">
        <v>3966</v>
      </c>
      <c r="B101" s="831"/>
      <c r="C101" s="827">
        <v>0</v>
      </c>
      <c r="D101" s="831">
        <v>393.96</v>
      </c>
      <c r="E101" s="827">
        <v>1</v>
      </c>
      <c r="F101" s="832">
        <v>393.96</v>
      </c>
    </row>
    <row r="102" spans="1:6" ht="14.45" customHeight="1" x14ac:dyDescent="0.2">
      <c r="A102" s="836" t="s">
        <v>1840</v>
      </c>
      <c r="B102" s="831"/>
      <c r="C102" s="827">
        <v>0</v>
      </c>
      <c r="D102" s="831">
        <v>352.37</v>
      </c>
      <c r="E102" s="827">
        <v>1</v>
      </c>
      <c r="F102" s="832">
        <v>352.37</v>
      </c>
    </row>
    <row r="103" spans="1:6" ht="14.45" customHeight="1" x14ac:dyDescent="0.2">
      <c r="A103" s="836" t="s">
        <v>1844</v>
      </c>
      <c r="B103" s="831"/>
      <c r="C103" s="827">
        <v>0</v>
      </c>
      <c r="D103" s="831">
        <v>219.18</v>
      </c>
      <c r="E103" s="827">
        <v>1</v>
      </c>
      <c r="F103" s="832">
        <v>219.18</v>
      </c>
    </row>
    <row r="104" spans="1:6" ht="14.45" customHeight="1" x14ac:dyDescent="0.2">
      <c r="A104" s="836" t="s">
        <v>3967</v>
      </c>
      <c r="B104" s="831"/>
      <c r="C104" s="827">
        <v>0</v>
      </c>
      <c r="D104" s="831">
        <v>1801.18</v>
      </c>
      <c r="E104" s="827">
        <v>1</v>
      </c>
      <c r="F104" s="832">
        <v>1801.18</v>
      </c>
    </row>
    <row r="105" spans="1:6" ht="14.45" customHeight="1" x14ac:dyDescent="0.2">
      <c r="A105" s="836" t="s">
        <v>1906</v>
      </c>
      <c r="B105" s="831"/>
      <c r="C105" s="827">
        <v>0</v>
      </c>
      <c r="D105" s="831">
        <v>16149</v>
      </c>
      <c r="E105" s="827">
        <v>1</v>
      </c>
      <c r="F105" s="832">
        <v>16149</v>
      </c>
    </row>
    <row r="106" spans="1:6" ht="14.45" customHeight="1" x14ac:dyDescent="0.2">
      <c r="A106" s="836" t="s">
        <v>1837</v>
      </c>
      <c r="B106" s="831"/>
      <c r="C106" s="827">
        <v>0</v>
      </c>
      <c r="D106" s="831">
        <v>207.28</v>
      </c>
      <c r="E106" s="827">
        <v>1</v>
      </c>
      <c r="F106" s="832">
        <v>207.28</v>
      </c>
    </row>
    <row r="107" spans="1:6" ht="14.45" customHeight="1" x14ac:dyDescent="0.2">
      <c r="A107" s="836" t="s">
        <v>1826</v>
      </c>
      <c r="B107" s="831"/>
      <c r="C107" s="827">
        <v>0</v>
      </c>
      <c r="D107" s="831">
        <v>20042.370000000003</v>
      </c>
      <c r="E107" s="827">
        <v>1</v>
      </c>
      <c r="F107" s="832">
        <v>20042.370000000003</v>
      </c>
    </row>
    <row r="108" spans="1:6" ht="14.45" customHeight="1" x14ac:dyDescent="0.2">
      <c r="A108" s="836" t="s">
        <v>1838</v>
      </c>
      <c r="B108" s="831"/>
      <c r="C108" s="827">
        <v>0</v>
      </c>
      <c r="D108" s="831">
        <v>516.96</v>
      </c>
      <c r="E108" s="827">
        <v>1</v>
      </c>
      <c r="F108" s="832">
        <v>516.96</v>
      </c>
    </row>
    <row r="109" spans="1:6" ht="14.45" customHeight="1" x14ac:dyDescent="0.2">
      <c r="A109" s="836" t="s">
        <v>3968</v>
      </c>
      <c r="B109" s="831"/>
      <c r="C109" s="827">
        <v>0</v>
      </c>
      <c r="D109" s="831">
        <v>2620.92</v>
      </c>
      <c r="E109" s="827">
        <v>1</v>
      </c>
      <c r="F109" s="832">
        <v>2620.92</v>
      </c>
    </row>
    <row r="110" spans="1:6" ht="14.45" customHeight="1" x14ac:dyDescent="0.2">
      <c r="A110" s="836" t="s">
        <v>3969</v>
      </c>
      <c r="B110" s="831"/>
      <c r="C110" s="827"/>
      <c r="D110" s="831">
        <v>0</v>
      </c>
      <c r="E110" s="827"/>
      <c r="F110" s="832">
        <v>0</v>
      </c>
    </row>
    <row r="111" spans="1:6" ht="14.45" customHeight="1" x14ac:dyDescent="0.2">
      <c r="A111" s="836" t="s">
        <v>3970</v>
      </c>
      <c r="B111" s="831"/>
      <c r="C111" s="827">
        <v>0</v>
      </c>
      <c r="D111" s="831">
        <v>960.62999999999988</v>
      </c>
      <c r="E111" s="827">
        <v>1</v>
      </c>
      <c r="F111" s="832">
        <v>960.62999999999988</v>
      </c>
    </row>
    <row r="112" spans="1:6" ht="14.45" customHeight="1" x14ac:dyDescent="0.2">
      <c r="A112" s="836" t="s">
        <v>1894</v>
      </c>
      <c r="B112" s="831"/>
      <c r="C112" s="827">
        <v>0</v>
      </c>
      <c r="D112" s="831">
        <v>8894.68</v>
      </c>
      <c r="E112" s="827">
        <v>1</v>
      </c>
      <c r="F112" s="832">
        <v>8894.68</v>
      </c>
    </row>
    <row r="113" spans="1:6" ht="14.45" customHeight="1" x14ac:dyDescent="0.2">
      <c r="A113" s="836" t="s">
        <v>3971</v>
      </c>
      <c r="B113" s="831"/>
      <c r="C113" s="827">
        <v>0</v>
      </c>
      <c r="D113" s="831">
        <v>86.43</v>
      </c>
      <c r="E113" s="827">
        <v>1</v>
      </c>
      <c r="F113" s="832">
        <v>86.43</v>
      </c>
    </row>
    <row r="114" spans="1:6" ht="14.45" customHeight="1" x14ac:dyDescent="0.2">
      <c r="A114" s="836" t="s">
        <v>1891</v>
      </c>
      <c r="B114" s="831"/>
      <c r="C114" s="827">
        <v>0</v>
      </c>
      <c r="D114" s="831">
        <v>318.75</v>
      </c>
      <c r="E114" s="827">
        <v>1</v>
      </c>
      <c r="F114" s="832">
        <v>318.75</v>
      </c>
    </row>
    <row r="115" spans="1:6" ht="14.45" customHeight="1" x14ac:dyDescent="0.2">
      <c r="A115" s="836" t="s">
        <v>1829</v>
      </c>
      <c r="B115" s="831"/>
      <c r="C115" s="827">
        <v>0</v>
      </c>
      <c r="D115" s="831">
        <v>42.51</v>
      </c>
      <c r="E115" s="827">
        <v>1</v>
      </c>
      <c r="F115" s="832">
        <v>42.51</v>
      </c>
    </row>
    <row r="116" spans="1:6" ht="14.45" customHeight="1" x14ac:dyDescent="0.2">
      <c r="A116" s="836" t="s">
        <v>3972</v>
      </c>
      <c r="B116" s="831"/>
      <c r="C116" s="827">
        <v>0</v>
      </c>
      <c r="D116" s="831">
        <v>352.64</v>
      </c>
      <c r="E116" s="827">
        <v>1</v>
      </c>
      <c r="F116" s="832">
        <v>352.64</v>
      </c>
    </row>
    <row r="117" spans="1:6" ht="14.45" customHeight="1" x14ac:dyDescent="0.2">
      <c r="A117" s="836" t="s">
        <v>1843</v>
      </c>
      <c r="B117" s="831"/>
      <c r="C117" s="827">
        <v>0</v>
      </c>
      <c r="D117" s="831">
        <v>556.92999999999995</v>
      </c>
      <c r="E117" s="827">
        <v>1</v>
      </c>
      <c r="F117" s="832">
        <v>556.92999999999995</v>
      </c>
    </row>
    <row r="118" spans="1:6" ht="14.45" customHeight="1" x14ac:dyDescent="0.2">
      <c r="A118" s="836" t="s">
        <v>3973</v>
      </c>
      <c r="B118" s="831"/>
      <c r="C118" s="827">
        <v>0</v>
      </c>
      <c r="D118" s="831">
        <v>5720.91</v>
      </c>
      <c r="E118" s="827">
        <v>1</v>
      </c>
      <c r="F118" s="832">
        <v>5720.91</v>
      </c>
    </row>
    <row r="119" spans="1:6" ht="14.45" customHeight="1" x14ac:dyDescent="0.2">
      <c r="A119" s="836" t="s">
        <v>3974</v>
      </c>
      <c r="B119" s="831">
        <v>0</v>
      </c>
      <c r="C119" s="827"/>
      <c r="D119" s="831"/>
      <c r="E119" s="827"/>
      <c r="F119" s="832">
        <v>0</v>
      </c>
    </row>
    <row r="120" spans="1:6" ht="14.45" customHeight="1" x14ac:dyDescent="0.2">
      <c r="A120" s="836" t="s">
        <v>3975</v>
      </c>
      <c r="B120" s="831"/>
      <c r="C120" s="827">
        <v>0</v>
      </c>
      <c r="D120" s="831">
        <v>416.24</v>
      </c>
      <c r="E120" s="827">
        <v>1</v>
      </c>
      <c r="F120" s="832">
        <v>416.24</v>
      </c>
    </row>
    <row r="121" spans="1:6" ht="14.45" customHeight="1" x14ac:dyDescent="0.2">
      <c r="A121" s="836" t="s">
        <v>1897</v>
      </c>
      <c r="B121" s="831"/>
      <c r="C121" s="827">
        <v>0</v>
      </c>
      <c r="D121" s="831">
        <v>4611.4400000000014</v>
      </c>
      <c r="E121" s="827">
        <v>1</v>
      </c>
      <c r="F121" s="832">
        <v>4611.4400000000014</v>
      </c>
    </row>
    <row r="122" spans="1:6" ht="14.45" customHeight="1" x14ac:dyDescent="0.2">
      <c r="A122" s="836" t="s">
        <v>1842</v>
      </c>
      <c r="B122" s="831"/>
      <c r="C122" s="827">
        <v>0</v>
      </c>
      <c r="D122" s="831">
        <v>1028.5</v>
      </c>
      <c r="E122" s="827">
        <v>1</v>
      </c>
      <c r="F122" s="832">
        <v>1028.5</v>
      </c>
    </row>
    <row r="123" spans="1:6" ht="14.45" customHeight="1" x14ac:dyDescent="0.2">
      <c r="A123" s="836" t="s">
        <v>3976</v>
      </c>
      <c r="B123" s="831"/>
      <c r="C123" s="827">
        <v>0</v>
      </c>
      <c r="D123" s="831">
        <v>762.74000000000012</v>
      </c>
      <c r="E123" s="827">
        <v>1</v>
      </c>
      <c r="F123" s="832">
        <v>762.74000000000012</v>
      </c>
    </row>
    <row r="124" spans="1:6" ht="14.45" customHeight="1" x14ac:dyDescent="0.2">
      <c r="A124" s="836" t="s">
        <v>1887</v>
      </c>
      <c r="B124" s="831"/>
      <c r="C124" s="827">
        <v>0</v>
      </c>
      <c r="D124" s="831">
        <v>491.84</v>
      </c>
      <c r="E124" s="827">
        <v>1</v>
      </c>
      <c r="F124" s="832">
        <v>491.84</v>
      </c>
    </row>
    <row r="125" spans="1:6" ht="14.45" customHeight="1" x14ac:dyDescent="0.2">
      <c r="A125" s="836" t="s">
        <v>1902</v>
      </c>
      <c r="B125" s="831"/>
      <c r="C125" s="827">
        <v>0</v>
      </c>
      <c r="D125" s="831">
        <v>3179.2799999999997</v>
      </c>
      <c r="E125" s="827">
        <v>1</v>
      </c>
      <c r="F125" s="832">
        <v>3179.2799999999997</v>
      </c>
    </row>
    <row r="126" spans="1:6" ht="14.45" customHeight="1" x14ac:dyDescent="0.2">
      <c r="A126" s="836" t="s">
        <v>1884</v>
      </c>
      <c r="B126" s="831">
        <v>0</v>
      </c>
      <c r="C126" s="827"/>
      <c r="D126" s="831">
        <v>0</v>
      </c>
      <c r="E126" s="827"/>
      <c r="F126" s="832">
        <v>0</v>
      </c>
    </row>
    <row r="127" spans="1:6" ht="14.45" customHeight="1" x14ac:dyDescent="0.2">
      <c r="A127" s="836" t="s">
        <v>1899</v>
      </c>
      <c r="B127" s="831">
        <v>0</v>
      </c>
      <c r="C127" s="827"/>
      <c r="D127" s="831"/>
      <c r="E127" s="827"/>
      <c r="F127" s="832">
        <v>0</v>
      </c>
    </row>
    <row r="128" spans="1:6" ht="14.45" customHeight="1" x14ac:dyDescent="0.2">
      <c r="A128" s="836" t="s">
        <v>3977</v>
      </c>
      <c r="B128" s="831"/>
      <c r="C128" s="827">
        <v>0</v>
      </c>
      <c r="D128" s="831">
        <v>7656</v>
      </c>
      <c r="E128" s="827">
        <v>1</v>
      </c>
      <c r="F128" s="832">
        <v>7656</v>
      </c>
    </row>
    <row r="129" spans="1:6" ht="14.45" customHeight="1" x14ac:dyDescent="0.2">
      <c r="A129" s="836" t="s">
        <v>1886</v>
      </c>
      <c r="B129" s="831"/>
      <c r="C129" s="827">
        <v>0</v>
      </c>
      <c r="D129" s="831">
        <v>879.96</v>
      </c>
      <c r="E129" s="827">
        <v>1</v>
      </c>
      <c r="F129" s="832">
        <v>879.96</v>
      </c>
    </row>
    <row r="130" spans="1:6" ht="14.45" customHeight="1" x14ac:dyDescent="0.2">
      <c r="A130" s="836" t="s">
        <v>1824</v>
      </c>
      <c r="B130" s="831"/>
      <c r="C130" s="827">
        <v>0</v>
      </c>
      <c r="D130" s="831">
        <v>836.95999999999992</v>
      </c>
      <c r="E130" s="827">
        <v>1</v>
      </c>
      <c r="F130" s="832">
        <v>836.95999999999992</v>
      </c>
    </row>
    <row r="131" spans="1:6" ht="14.45" customHeight="1" thickBot="1" x14ac:dyDescent="0.25">
      <c r="A131" s="759" t="s">
        <v>1875</v>
      </c>
      <c r="B131" s="750">
        <v>0</v>
      </c>
      <c r="C131" s="751"/>
      <c r="D131" s="750">
        <v>0</v>
      </c>
      <c r="E131" s="751"/>
      <c r="F131" s="752">
        <v>0</v>
      </c>
    </row>
    <row r="132" spans="1:6" ht="14.45" customHeight="1" thickBot="1" x14ac:dyDescent="0.25">
      <c r="A132" s="753" t="s">
        <v>3</v>
      </c>
      <c r="B132" s="754">
        <v>569510.71000000008</v>
      </c>
      <c r="C132" s="755">
        <v>0.14250568715239098</v>
      </c>
      <c r="D132" s="754">
        <v>3426896.1800000011</v>
      </c>
      <c r="E132" s="755">
        <v>0.8574943128476088</v>
      </c>
      <c r="F132" s="756">
        <v>3996406.890000002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{61157AD0-BDD8-455D-BA20-3865FB38ED40}</x14:id>
        </ext>
      </extLst>
    </cfRule>
  </conditionalFormatting>
  <conditionalFormatting sqref="F64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{F92060A6-BD3C-41AA-BB51-A6DEAA6007DD}</x14:id>
        </ext>
      </extLst>
    </cfRule>
  </conditionalFormatting>
  <hyperlinks>
    <hyperlink ref="A2" location="Obsah!A1" display="Zpět na Obsah  KL 01  1.-4.měsíc" xr:uid="{78904CB3-E71F-43A9-BB50-AF67F38BC4F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157AD0-BDD8-455D-BA20-3865FB38ED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F5:F61</xm:sqref>
        </x14:conditionalFormatting>
        <x14:conditionalFormatting xmlns:xm="http://schemas.microsoft.com/office/excel/2006/main">
          <x14:cfRule type="dataBar" id="{F92060A6-BD3C-41AA-BB51-A6DEAA6007D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F64:F131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4011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901</v>
      </c>
      <c r="G3" s="47">
        <f>SUBTOTAL(9,G6:G1048576)</f>
        <v>569510.70999999985</v>
      </c>
      <c r="H3" s="48">
        <f>IF(M3=0,0,G3/M3)</f>
        <v>0.14250568715239095</v>
      </c>
      <c r="I3" s="47">
        <f>SUBTOTAL(9,I6:I1048576)</f>
        <v>5086</v>
      </c>
      <c r="J3" s="47">
        <f>SUBTOTAL(9,J6:J1048576)</f>
        <v>3426896.1800000006</v>
      </c>
      <c r="K3" s="48">
        <f>IF(M3=0,0,J3/M3)</f>
        <v>0.85749431284760891</v>
      </c>
      <c r="L3" s="47">
        <f>SUBTOTAL(9,L6:L1048576)</f>
        <v>5987</v>
      </c>
      <c r="M3" s="49">
        <f>SUBTOTAL(9,M6:M1048576)</f>
        <v>3996406.8900000011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2353</v>
      </c>
      <c r="B6" s="807" t="s">
        <v>2158</v>
      </c>
      <c r="C6" s="807" t="s">
        <v>2161</v>
      </c>
      <c r="D6" s="807" t="s">
        <v>1105</v>
      </c>
      <c r="E6" s="807" t="s">
        <v>2162</v>
      </c>
      <c r="F6" s="225"/>
      <c r="G6" s="225"/>
      <c r="H6" s="812">
        <v>0</v>
      </c>
      <c r="I6" s="225">
        <v>2</v>
      </c>
      <c r="J6" s="225">
        <v>1546.9</v>
      </c>
      <c r="K6" s="812">
        <v>1</v>
      </c>
      <c r="L6" s="225">
        <v>2</v>
      </c>
      <c r="M6" s="830">
        <v>1546.9</v>
      </c>
    </row>
    <row r="7" spans="1:13" ht="14.45" customHeight="1" x14ac:dyDescent="0.2">
      <c r="A7" s="821" t="s">
        <v>2354</v>
      </c>
      <c r="B7" s="822" t="s">
        <v>2048</v>
      </c>
      <c r="C7" s="822" t="s">
        <v>2940</v>
      </c>
      <c r="D7" s="822" t="s">
        <v>968</v>
      </c>
      <c r="E7" s="822" t="s">
        <v>974</v>
      </c>
      <c r="F7" s="831">
        <v>1</v>
      </c>
      <c r="G7" s="831">
        <v>74.08</v>
      </c>
      <c r="H7" s="827">
        <v>1</v>
      </c>
      <c r="I7" s="831"/>
      <c r="J7" s="831"/>
      <c r="K7" s="827">
        <v>0</v>
      </c>
      <c r="L7" s="831">
        <v>1</v>
      </c>
      <c r="M7" s="832">
        <v>74.08</v>
      </c>
    </row>
    <row r="8" spans="1:13" ht="14.45" customHeight="1" x14ac:dyDescent="0.2">
      <c r="A8" s="821" t="s">
        <v>2354</v>
      </c>
      <c r="B8" s="822" t="s">
        <v>3978</v>
      </c>
      <c r="C8" s="822" t="s">
        <v>2896</v>
      </c>
      <c r="D8" s="822" t="s">
        <v>2619</v>
      </c>
      <c r="E8" s="822" t="s">
        <v>2897</v>
      </c>
      <c r="F8" s="831"/>
      <c r="G8" s="831"/>
      <c r="H8" s="827">
        <v>0</v>
      </c>
      <c r="I8" s="831">
        <v>1</v>
      </c>
      <c r="J8" s="831">
        <v>414.07</v>
      </c>
      <c r="K8" s="827">
        <v>1</v>
      </c>
      <c r="L8" s="831">
        <v>1</v>
      </c>
      <c r="M8" s="832">
        <v>414.07</v>
      </c>
    </row>
    <row r="9" spans="1:13" ht="14.45" customHeight="1" x14ac:dyDescent="0.2">
      <c r="A9" s="821" t="s">
        <v>2355</v>
      </c>
      <c r="B9" s="822" t="s">
        <v>1930</v>
      </c>
      <c r="C9" s="822" t="s">
        <v>1931</v>
      </c>
      <c r="D9" s="822" t="s">
        <v>926</v>
      </c>
      <c r="E9" s="822" t="s">
        <v>927</v>
      </c>
      <c r="F9" s="831">
        <v>1</v>
      </c>
      <c r="G9" s="831">
        <v>0</v>
      </c>
      <c r="H9" s="827"/>
      <c r="I9" s="831"/>
      <c r="J9" s="831"/>
      <c r="K9" s="827"/>
      <c r="L9" s="831">
        <v>1</v>
      </c>
      <c r="M9" s="832">
        <v>0</v>
      </c>
    </row>
    <row r="10" spans="1:13" ht="14.45" customHeight="1" x14ac:dyDescent="0.2">
      <c r="A10" s="821" t="s">
        <v>2355</v>
      </c>
      <c r="B10" s="822" t="s">
        <v>1942</v>
      </c>
      <c r="C10" s="822" t="s">
        <v>1947</v>
      </c>
      <c r="D10" s="822" t="s">
        <v>990</v>
      </c>
      <c r="E10" s="822" t="s">
        <v>1948</v>
      </c>
      <c r="F10" s="831"/>
      <c r="G10" s="831"/>
      <c r="H10" s="827">
        <v>0</v>
      </c>
      <c r="I10" s="831">
        <v>2</v>
      </c>
      <c r="J10" s="831">
        <v>633.5</v>
      </c>
      <c r="K10" s="827">
        <v>1</v>
      </c>
      <c r="L10" s="831">
        <v>2</v>
      </c>
      <c r="M10" s="832">
        <v>633.5</v>
      </c>
    </row>
    <row r="11" spans="1:13" ht="14.45" customHeight="1" x14ac:dyDescent="0.2">
      <c r="A11" s="821" t="s">
        <v>2355</v>
      </c>
      <c r="B11" s="822" t="s">
        <v>1942</v>
      </c>
      <c r="C11" s="822" t="s">
        <v>1949</v>
      </c>
      <c r="D11" s="822" t="s">
        <v>990</v>
      </c>
      <c r="E11" s="822" t="s">
        <v>1950</v>
      </c>
      <c r="F11" s="831"/>
      <c r="G11" s="831"/>
      <c r="H11" s="827">
        <v>0</v>
      </c>
      <c r="I11" s="831">
        <v>10</v>
      </c>
      <c r="J11" s="831">
        <v>6334.9</v>
      </c>
      <c r="K11" s="827">
        <v>1</v>
      </c>
      <c r="L11" s="831">
        <v>10</v>
      </c>
      <c r="M11" s="832">
        <v>6334.9</v>
      </c>
    </row>
    <row r="12" spans="1:13" ht="14.45" customHeight="1" x14ac:dyDescent="0.2">
      <c r="A12" s="821" t="s">
        <v>2355</v>
      </c>
      <c r="B12" s="822" t="s">
        <v>1942</v>
      </c>
      <c r="C12" s="822" t="s">
        <v>1953</v>
      </c>
      <c r="D12" s="822" t="s">
        <v>990</v>
      </c>
      <c r="E12" s="822" t="s">
        <v>1954</v>
      </c>
      <c r="F12" s="831"/>
      <c r="G12" s="831"/>
      <c r="H12" s="827">
        <v>0</v>
      </c>
      <c r="I12" s="831">
        <v>6</v>
      </c>
      <c r="J12" s="831">
        <v>2533.98</v>
      </c>
      <c r="K12" s="827">
        <v>1</v>
      </c>
      <c r="L12" s="831">
        <v>6</v>
      </c>
      <c r="M12" s="832">
        <v>2533.98</v>
      </c>
    </row>
    <row r="13" spans="1:13" ht="14.45" customHeight="1" x14ac:dyDescent="0.2">
      <c r="A13" s="821" t="s">
        <v>2355</v>
      </c>
      <c r="B13" s="822" t="s">
        <v>2071</v>
      </c>
      <c r="C13" s="822" t="s">
        <v>2981</v>
      </c>
      <c r="D13" s="822" t="s">
        <v>2747</v>
      </c>
      <c r="E13" s="822" t="s">
        <v>2982</v>
      </c>
      <c r="F13" s="831"/>
      <c r="G13" s="831"/>
      <c r="H13" s="827">
        <v>0</v>
      </c>
      <c r="I13" s="831">
        <v>16</v>
      </c>
      <c r="J13" s="831">
        <v>2469.7600000000002</v>
      </c>
      <c r="K13" s="827">
        <v>1</v>
      </c>
      <c r="L13" s="831">
        <v>16</v>
      </c>
      <c r="M13" s="832">
        <v>2469.7600000000002</v>
      </c>
    </row>
    <row r="14" spans="1:13" ht="14.45" customHeight="1" x14ac:dyDescent="0.2">
      <c r="A14" s="821" t="s">
        <v>2355</v>
      </c>
      <c r="B14" s="822" t="s">
        <v>1911</v>
      </c>
      <c r="C14" s="822" t="s">
        <v>2580</v>
      </c>
      <c r="D14" s="822" t="s">
        <v>659</v>
      </c>
      <c r="E14" s="822" t="s">
        <v>2581</v>
      </c>
      <c r="F14" s="831"/>
      <c r="G14" s="831"/>
      <c r="H14" s="827"/>
      <c r="I14" s="831">
        <v>2</v>
      </c>
      <c r="J14" s="831">
        <v>0</v>
      </c>
      <c r="K14" s="827"/>
      <c r="L14" s="831">
        <v>2</v>
      </c>
      <c r="M14" s="832">
        <v>0</v>
      </c>
    </row>
    <row r="15" spans="1:13" ht="14.45" customHeight="1" x14ac:dyDescent="0.2">
      <c r="A15" s="821" t="s">
        <v>2356</v>
      </c>
      <c r="B15" s="822" t="s">
        <v>1918</v>
      </c>
      <c r="C15" s="822" t="s">
        <v>1924</v>
      </c>
      <c r="D15" s="822" t="s">
        <v>866</v>
      </c>
      <c r="E15" s="822" t="s">
        <v>1925</v>
      </c>
      <c r="F15" s="831"/>
      <c r="G15" s="831"/>
      <c r="H15" s="827">
        <v>0</v>
      </c>
      <c r="I15" s="831">
        <v>4</v>
      </c>
      <c r="J15" s="831">
        <v>195.56</v>
      </c>
      <c r="K15" s="827">
        <v>1</v>
      </c>
      <c r="L15" s="831">
        <v>4</v>
      </c>
      <c r="M15" s="832">
        <v>195.56</v>
      </c>
    </row>
    <row r="16" spans="1:13" ht="14.45" customHeight="1" x14ac:dyDescent="0.2">
      <c r="A16" s="821" t="s">
        <v>2356</v>
      </c>
      <c r="B16" s="822" t="s">
        <v>1979</v>
      </c>
      <c r="C16" s="822" t="s">
        <v>3315</v>
      </c>
      <c r="D16" s="822" t="s">
        <v>3316</v>
      </c>
      <c r="E16" s="822" t="s">
        <v>3317</v>
      </c>
      <c r="F16" s="831"/>
      <c r="G16" s="831"/>
      <c r="H16" s="827">
        <v>0</v>
      </c>
      <c r="I16" s="831">
        <v>2</v>
      </c>
      <c r="J16" s="831">
        <v>54.98</v>
      </c>
      <c r="K16" s="827">
        <v>1</v>
      </c>
      <c r="L16" s="831">
        <v>2</v>
      </c>
      <c r="M16" s="832">
        <v>54.98</v>
      </c>
    </row>
    <row r="17" spans="1:13" ht="14.45" customHeight="1" x14ac:dyDescent="0.2">
      <c r="A17" s="821" t="s">
        <v>2356</v>
      </c>
      <c r="B17" s="822" t="s">
        <v>3979</v>
      </c>
      <c r="C17" s="822" t="s">
        <v>2613</v>
      </c>
      <c r="D17" s="822" t="s">
        <v>2614</v>
      </c>
      <c r="E17" s="822" t="s">
        <v>2615</v>
      </c>
      <c r="F17" s="831"/>
      <c r="G17" s="831"/>
      <c r="H17" s="827">
        <v>0</v>
      </c>
      <c r="I17" s="831">
        <v>26</v>
      </c>
      <c r="J17" s="831">
        <v>1832.48</v>
      </c>
      <c r="K17" s="827">
        <v>1</v>
      </c>
      <c r="L17" s="831">
        <v>26</v>
      </c>
      <c r="M17" s="832">
        <v>1832.48</v>
      </c>
    </row>
    <row r="18" spans="1:13" ht="14.45" customHeight="1" x14ac:dyDescent="0.2">
      <c r="A18" s="821" t="s">
        <v>2356</v>
      </c>
      <c r="B18" s="822" t="s">
        <v>3979</v>
      </c>
      <c r="C18" s="822" t="s">
        <v>3312</v>
      </c>
      <c r="D18" s="822" t="s">
        <v>2614</v>
      </c>
      <c r="E18" s="822" t="s">
        <v>3313</v>
      </c>
      <c r="F18" s="831"/>
      <c r="G18" s="831"/>
      <c r="H18" s="827">
        <v>0</v>
      </c>
      <c r="I18" s="831">
        <v>2</v>
      </c>
      <c r="J18" s="831">
        <v>281.92</v>
      </c>
      <c r="K18" s="827">
        <v>1</v>
      </c>
      <c r="L18" s="831">
        <v>2</v>
      </c>
      <c r="M18" s="832">
        <v>281.92</v>
      </c>
    </row>
    <row r="19" spans="1:13" ht="14.45" customHeight="1" x14ac:dyDescent="0.2">
      <c r="A19" s="821" t="s">
        <v>2356</v>
      </c>
      <c r="B19" s="822" t="s">
        <v>3980</v>
      </c>
      <c r="C19" s="822" t="s">
        <v>2528</v>
      </c>
      <c r="D19" s="822" t="s">
        <v>2468</v>
      </c>
      <c r="E19" s="822" t="s">
        <v>2529</v>
      </c>
      <c r="F19" s="831">
        <v>8</v>
      </c>
      <c r="G19" s="831">
        <v>16311.439999999999</v>
      </c>
      <c r="H19" s="827">
        <v>1</v>
      </c>
      <c r="I19" s="831"/>
      <c r="J19" s="831"/>
      <c r="K19" s="827">
        <v>0</v>
      </c>
      <c r="L19" s="831">
        <v>8</v>
      </c>
      <c r="M19" s="832">
        <v>16311.439999999999</v>
      </c>
    </row>
    <row r="20" spans="1:13" ht="14.45" customHeight="1" x14ac:dyDescent="0.2">
      <c r="A20" s="821" t="s">
        <v>2356</v>
      </c>
      <c r="B20" s="822" t="s">
        <v>3980</v>
      </c>
      <c r="C20" s="822" t="s">
        <v>2467</v>
      </c>
      <c r="D20" s="822" t="s">
        <v>2468</v>
      </c>
      <c r="E20" s="822" t="s">
        <v>2469</v>
      </c>
      <c r="F20" s="831">
        <v>7</v>
      </c>
      <c r="G20" s="831">
        <v>3868.4799999999996</v>
      </c>
      <c r="H20" s="827">
        <v>1</v>
      </c>
      <c r="I20" s="831"/>
      <c r="J20" s="831"/>
      <c r="K20" s="827">
        <v>0</v>
      </c>
      <c r="L20" s="831">
        <v>7</v>
      </c>
      <c r="M20" s="832">
        <v>3868.4799999999996</v>
      </c>
    </row>
    <row r="21" spans="1:13" ht="14.45" customHeight="1" x14ac:dyDescent="0.2">
      <c r="A21" s="821" t="s">
        <v>2356</v>
      </c>
      <c r="B21" s="822" t="s">
        <v>3980</v>
      </c>
      <c r="C21" s="822" t="s">
        <v>2470</v>
      </c>
      <c r="D21" s="822" t="s">
        <v>2468</v>
      </c>
      <c r="E21" s="822" t="s">
        <v>2471</v>
      </c>
      <c r="F21" s="831">
        <v>5</v>
      </c>
      <c r="G21" s="831">
        <v>1778.95</v>
      </c>
      <c r="H21" s="827">
        <v>1</v>
      </c>
      <c r="I21" s="831"/>
      <c r="J21" s="831"/>
      <c r="K21" s="827">
        <v>0</v>
      </c>
      <c r="L21" s="831">
        <v>5</v>
      </c>
      <c r="M21" s="832">
        <v>1778.95</v>
      </c>
    </row>
    <row r="22" spans="1:13" ht="14.45" customHeight="1" x14ac:dyDescent="0.2">
      <c r="A22" s="821" t="s">
        <v>2356</v>
      </c>
      <c r="B22" s="822" t="s">
        <v>3980</v>
      </c>
      <c r="C22" s="822" t="s">
        <v>2530</v>
      </c>
      <c r="D22" s="822" t="s">
        <v>2468</v>
      </c>
      <c r="E22" s="822" t="s">
        <v>2531</v>
      </c>
      <c r="F22" s="831">
        <v>8</v>
      </c>
      <c r="G22" s="831">
        <v>8155.68</v>
      </c>
      <c r="H22" s="827">
        <v>1</v>
      </c>
      <c r="I22" s="831"/>
      <c r="J22" s="831"/>
      <c r="K22" s="827">
        <v>0</v>
      </c>
      <c r="L22" s="831">
        <v>8</v>
      </c>
      <c r="M22" s="832">
        <v>8155.68</v>
      </c>
    </row>
    <row r="23" spans="1:13" ht="14.45" customHeight="1" x14ac:dyDescent="0.2">
      <c r="A23" s="821" t="s">
        <v>2356</v>
      </c>
      <c r="B23" s="822" t="s">
        <v>3980</v>
      </c>
      <c r="C23" s="822" t="s">
        <v>2819</v>
      </c>
      <c r="D23" s="822" t="s">
        <v>2533</v>
      </c>
      <c r="E23" s="822" t="s">
        <v>2529</v>
      </c>
      <c r="F23" s="831"/>
      <c r="G23" s="831"/>
      <c r="H23" s="827">
        <v>0</v>
      </c>
      <c r="I23" s="831">
        <v>4</v>
      </c>
      <c r="J23" s="831">
        <v>8155.72</v>
      </c>
      <c r="K23" s="827">
        <v>1</v>
      </c>
      <c r="L23" s="831">
        <v>4</v>
      </c>
      <c r="M23" s="832">
        <v>8155.72</v>
      </c>
    </row>
    <row r="24" spans="1:13" ht="14.45" customHeight="1" x14ac:dyDescent="0.2">
      <c r="A24" s="821" t="s">
        <v>2356</v>
      </c>
      <c r="B24" s="822" t="s">
        <v>3980</v>
      </c>
      <c r="C24" s="822" t="s">
        <v>2532</v>
      </c>
      <c r="D24" s="822" t="s">
        <v>2533</v>
      </c>
      <c r="E24" s="822" t="s">
        <v>2471</v>
      </c>
      <c r="F24" s="831"/>
      <c r="G24" s="831"/>
      <c r="H24" s="827">
        <v>0</v>
      </c>
      <c r="I24" s="831">
        <v>11</v>
      </c>
      <c r="J24" s="831">
        <v>3913.6900000000005</v>
      </c>
      <c r="K24" s="827">
        <v>1</v>
      </c>
      <c r="L24" s="831">
        <v>11</v>
      </c>
      <c r="M24" s="832">
        <v>3913.6900000000005</v>
      </c>
    </row>
    <row r="25" spans="1:13" ht="14.45" customHeight="1" x14ac:dyDescent="0.2">
      <c r="A25" s="821" t="s">
        <v>2356</v>
      </c>
      <c r="B25" s="822" t="s">
        <v>3980</v>
      </c>
      <c r="C25" s="822" t="s">
        <v>2700</v>
      </c>
      <c r="D25" s="822" t="s">
        <v>2533</v>
      </c>
      <c r="E25" s="822" t="s">
        <v>2469</v>
      </c>
      <c r="F25" s="831"/>
      <c r="G25" s="831"/>
      <c r="H25" s="827">
        <v>0</v>
      </c>
      <c r="I25" s="831">
        <v>17</v>
      </c>
      <c r="J25" s="831">
        <v>9394.880000000001</v>
      </c>
      <c r="K25" s="827">
        <v>1</v>
      </c>
      <c r="L25" s="831">
        <v>17</v>
      </c>
      <c r="M25" s="832">
        <v>9394.880000000001</v>
      </c>
    </row>
    <row r="26" spans="1:13" ht="14.45" customHeight="1" x14ac:dyDescent="0.2">
      <c r="A26" s="821" t="s">
        <v>2356</v>
      </c>
      <c r="B26" s="822" t="s">
        <v>3980</v>
      </c>
      <c r="C26" s="822" t="s">
        <v>2701</v>
      </c>
      <c r="D26" s="822" t="s">
        <v>2533</v>
      </c>
      <c r="E26" s="822" t="s">
        <v>2531</v>
      </c>
      <c r="F26" s="831"/>
      <c r="G26" s="831"/>
      <c r="H26" s="827">
        <v>0</v>
      </c>
      <c r="I26" s="831">
        <v>12</v>
      </c>
      <c r="J26" s="831">
        <v>12233.52</v>
      </c>
      <c r="K26" s="827">
        <v>1</v>
      </c>
      <c r="L26" s="831">
        <v>12</v>
      </c>
      <c r="M26" s="832">
        <v>12233.52</v>
      </c>
    </row>
    <row r="27" spans="1:13" ht="14.45" customHeight="1" x14ac:dyDescent="0.2">
      <c r="A27" s="821" t="s">
        <v>2356</v>
      </c>
      <c r="B27" s="822" t="s">
        <v>3980</v>
      </c>
      <c r="C27" s="822" t="s">
        <v>3080</v>
      </c>
      <c r="D27" s="822" t="s">
        <v>2473</v>
      </c>
      <c r="E27" s="822" t="s">
        <v>3081</v>
      </c>
      <c r="F27" s="831">
        <v>1</v>
      </c>
      <c r="G27" s="831">
        <v>88.95</v>
      </c>
      <c r="H27" s="827">
        <v>1</v>
      </c>
      <c r="I27" s="831"/>
      <c r="J27" s="831"/>
      <c r="K27" s="827">
        <v>0</v>
      </c>
      <c r="L27" s="831">
        <v>1</v>
      </c>
      <c r="M27" s="832">
        <v>88.95</v>
      </c>
    </row>
    <row r="28" spans="1:13" ht="14.45" customHeight="1" x14ac:dyDescent="0.2">
      <c r="A28" s="821" t="s">
        <v>2356</v>
      </c>
      <c r="B28" s="822" t="s">
        <v>3980</v>
      </c>
      <c r="C28" s="822" t="s">
        <v>2472</v>
      </c>
      <c r="D28" s="822" t="s">
        <v>2473</v>
      </c>
      <c r="E28" s="822" t="s">
        <v>2474</v>
      </c>
      <c r="F28" s="831">
        <v>2</v>
      </c>
      <c r="G28" s="831">
        <v>0</v>
      </c>
      <c r="H28" s="827"/>
      <c r="I28" s="831"/>
      <c r="J28" s="831"/>
      <c r="K28" s="827"/>
      <c r="L28" s="831">
        <v>2</v>
      </c>
      <c r="M28" s="832">
        <v>0</v>
      </c>
    </row>
    <row r="29" spans="1:13" ht="14.45" customHeight="1" x14ac:dyDescent="0.2">
      <c r="A29" s="821" t="s">
        <v>2356</v>
      </c>
      <c r="B29" s="822" t="s">
        <v>2193</v>
      </c>
      <c r="C29" s="822" t="s">
        <v>2555</v>
      </c>
      <c r="D29" s="822" t="s">
        <v>2195</v>
      </c>
      <c r="E29" s="822" t="s">
        <v>2556</v>
      </c>
      <c r="F29" s="831"/>
      <c r="G29" s="831"/>
      <c r="H29" s="827">
        <v>0</v>
      </c>
      <c r="I29" s="831">
        <v>12</v>
      </c>
      <c r="J29" s="831">
        <v>1951.3200000000002</v>
      </c>
      <c r="K29" s="827">
        <v>1</v>
      </c>
      <c r="L29" s="831">
        <v>12</v>
      </c>
      <c r="M29" s="832">
        <v>1951.3200000000002</v>
      </c>
    </row>
    <row r="30" spans="1:13" ht="14.45" customHeight="1" x14ac:dyDescent="0.2">
      <c r="A30" s="821" t="s">
        <v>2356</v>
      </c>
      <c r="B30" s="822" t="s">
        <v>2193</v>
      </c>
      <c r="C30" s="822" t="s">
        <v>3281</v>
      </c>
      <c r="D30" s="822" t="s">
        <v>2558</v>
      </c>
      <c r="E30" s="822" t="s">
        <v>3282</v>
      </c>
      <c r="F30" s="831"/>
      <c r="G30" s="831"/>
      <c r="H30" s="827">
        <v>0</v>
      </c>
      <c r="I30" s="831">
        <v>6</v>
      </c>
      <c r="J30" s="831">
        <v>7804.74</v>
      </c>
      <c r="K30" s="827">
        <v>1</v>
      </c>
      <c r="L30" s="831">
        <v>6</v>
      </c>
      <c r="M30" s="832">
        <v>7804.74</v>
      </c>
    </row>
    <row r="31" spans="1:13" ht="14.45" customHeight="1" x14ac:dyDescent="0.2">
      <c r="A31" s="821" t="s">
        <v>2356</v>
      </c>
      <c r="B31" s="822" t="s">
        <v>2193</v>
      </c>
      <c r="C31" s="822" t="s">
        <v>2561</v>
      </c>
      <c r="D31" s="822" t="s">
        <v>2195</v>
      </c>
      <c r="E31" s="822" t="s">
        <v>2562</v>
      </c>
      <c r="F31" s="831"/>
      <c r="G31" s="831"/>
      <c r="H31" s="827">
        <v>0</v>
      </c>
      <c r="I31" s="831">
        <v>4</v>
      </c>
      <c r="J31" s="831">
        <v>1300.8</v>
      </c>
      <c r="K31" s="827">
        <v>1</v>
      </c>
      <c r="L31" s="831">
        <v>4</v>
      </c>
      <c r="M31" s="832">
        <v>1300.8</v>
      </c>
    </row>
    <row r="32" spans="1:13" ht="14.45" customHeight="1" x14ac:dyDescent="0.2">
      <c r="A32" s="821" t="s">
        <v>2356</v>
      </c>
      <c r="B32" s="822" t="s">
        <v>2193</v>
      </c>
      <c r="C32" s="822" t="s">
        <v>2563</v>
      </c>
      <c r="D32" s="822" t="s">
        <v>2195</v>
      </c>
      <c r="E32" s="822" t="s">
        <v>2564</v>
      </c>
      <c r="F32" s="831"/>
      <c r="G32" s="831"/>
      <c r="H32" s="827">
        <v>0</v>
      </c>
      <c r="I32" s="831">
        <v>6</v>
      </c>
      <c r="J32" s="831">
        <v>3902.3999999999996</v>
      </c>
      <c r="K32" s="827">
        <v>1</v>
      </c>
      <c r="L32" s="831">
        <v>6</v>
      </c>
      <c r="M32" s="832">
        <v>3902.3999999999996</v>
      </c>
    </row>
    <row r="33" spans="1:13" ht="14.45" customHeight="1" x14ac:dyDescent="0.2">
      <c r="A33" s="821" t="s">
        <v>2356</v>
      </c>
      <c r="B33" s="822" t="s">
        <v>2193</v>
      </c>
      <c r="C33" s="822" t="s">
        <v>2685</v>
      </c>
      <c r="D33" s="822" t="s">
        <v>2686</v>
      </c>
      <c r="E33" s="822" t="s">
        <v>2687</v>
      </c>
      <c r="F33" s="831">
        <v>6</v>
      </c>
      <c r="G33" s="831">
        <v>7804.74</v>
      </c>
      <c r="H33" s="827">
        <v>1</v>
      </c>
      <c r="I33" s="831"/>
      <c r="J33" s="831"/>
      <c r="K33" s="827">
        <v>0</v>
      </c>
      <c r="L33" s="831">
        <v>6</v>
      </c>
      <c r="M33" s="832">
        <v>7804.74</v>
      </c>
    </row>
    <row r="34" spans="1:13" ht="14.45" customHeight="1" x14ac:dyDescent="0.2">
      <c r="A34" s="821" t="s">
        <v>2356</v>
      </c>
      <c r="B34" s="822" t="s">
        <v>2193</v>
      </c>
      <c r="C34" s="822" t="s">
        <v>2688</v>
      </c>
      <c r="D34" s="822" t="s">
        <v>2558</v>
      </c>
      <c r="E34" s="822" t="s">
        <v>2689</v>
      </c>
      <c r="F34" s="831"/>
      <c r="G34" s="831"/>
      <c r="H34" s="827">
        <v>0</v>
      </c>
      <c r="I34" s="831">
        <v>18</v>
      </c>
      <c r="J34" s="831">
        <v>5853.5999999999995</v>
      </c>
      <c r="K34" s="827">
        <v>1</v>
      </c>
      <c r="L34" s="831">
        <v>18</v>
      </c>
      <c r="M34" s="832">
        <v>5853.5999999999995</v>
      </c>
    </row>
    <row r="35" spans="1:13" ht="14.45" customHeight="1" x14ac:dyDescent="0.2">
      <c r="A35" s="821" t="s">
        <v>2356</v>
      </c>
      <c r="B35" s="822" t="s">
        <v>2193</v>
      </c>
      <c r="C35" s="822" t="s">
        <v>2694</v>
      </c>
      <c r="D35" s="822" t="s">
        <v>2456</v>
      </c>
      <c r="E35" s="822" t="s">
        <v>2689</v>
      </c>
      <c r="F35" s="831"/>
      <c r="G35" s="831"/>
      <c r="H35" s="827">
        <v>0</v>
      </c>
      <c r="I35" s="831">
        <v>18</v>
      </c>
      <c r="J35" s="831">
        <v>5853.5999999999995</v>
      </c>
      <c r="K35" s="827">
        <v>1</v>
      </c>
      <c r="L35" s="831">
        <v>18</v>
      </c>
      <c r="M35" s="832">
        <v>5853.5999999999995</v>
      </c>
    </row>
    <row r="36" spans="1:13" ht="14.45" customHeight="1" x14ac:dyDescent="0.2">
      <c r="A36" s="821" t="s">
        <v>2356</v>
      </c>
      <c r="B36" s="822" t="s">
        <v>2193</v>
      </c>
      <c r="C36" s="822" t="s">
        <v>2503</v>
      </c>
      <c r="D36" s="822" t="s">
        <v>2456</v>
      </c>
      <c r="E36" s="822" t="s">
        <v>2504</v>
      </c>
      <c r="F36" s="831"/>
      <c r="G36" s="831"/>
      <c r="H36" s="827">
        <v>0</v>
      </c>
      <c r="I36" s="831">
        <v>8</v>
      </c>
      <c r="J36" s="831">
        <v>5203.2</v>
      </c>
      <c r="K36" s="827">
        <v>1</v>
      </c>
      <c r="L36" s="831">
        <v>8</v>
      </c>
      <c r="M36" s="832">
        <v>5203.2</v>
      </c>
    </row>
    <row r="37" spans="1:13" ht="14.45" customHeight="1" x14ac:dyDescent="0.2">
      <c r="A37" s="821" t="s">
        <v>2356</v>
      </c>
      <c r="B37" s="822" t="s">
        <v>2193</v>
      </c>
      <c r="C37" s="822" t="s">
        <v>3283</v>
      </c>
      <c r="D37" s="822" t="s">
        <v>2456</v>
      </c>
      <c r="E37" s="822" t="s">
        <v>3282</v>
      </c>
      <c r="F37" s="831"/>
      <c r="G37" s="831"/>
      <c r="H37" s="827">
        <v>0</v>
      </c>
      <c r="I37" s="831">
        <v>6</v>
      </c>
      <c r="J37" s="831">
        <v>7804.74</v>
      </c>
      <c r="K37" s="827">
        <v>1</v>
      </c>
      <c r="L37" s="831">
        <v>6</v>
      </c>
      <c r="M37" s="832">
        <v>7804.74</v>
      </c>
    </row>
    <row r="38" spans="1:13" ht="14.45" customHeight="1" x14ac:dyDescent="0.2">
      <c r="A38" s="821" t="s">
        <v>2356</v>
      </c>
      <c r="B38" s="822" t="s">
        <v>2193</v>
      </c>
      <c r="C38" s="822" t="s">
        <v>2455</v>
      </c>
      <c r="D38" s="822" t="s">
        <v>2456</v>
      </c>
      <c r="E38" s="822" t="s">
        <v>2457</v>
      </c>
      <c r="F38" s="831"/>
      <c r="G38" s="831"/>
      <c r="H38" s="827">
        <v>0</v>
      </c>
      <c r="I38" s="831">
        <v>3</v>
      </c>
      <c r="J38" s="831">
        <v>2926.77</v>
      </c>
      <c r="K38" s="827">
        <v>1</v>
      </c>
      <c r="L38" s="831">
        <v>3</v>
      </c>
      <c r="M38" s="832">
        <v>2926.77</v>
      </c>
    </row>
    <row r="39" spans="1:13" ht="14.45" customHeight="1" x14ac:dyDescent="0.2">
      <c r="A39" s="821" t="s">
        <v>2356</v>
      </c>
      <c r="B39" s="822" t="s">
        <v>2193</v>
      </c>
      <c r="C39" s="822" t="s">
        <v>3284</v>
      </c>
      <c r="D39" s="822" t="s">
        <v>2686</v>
      </c>
      <c r="E39" s="822" t="s">
        <v>3285</v>
      </c>
      <c r="F39" s="831">
        <v>6</v>
      </c>
      <c r="G39" s="831">
        <v>3902.3999999999996</v>
      </c>
      <c r="H39" s="827">
        <v>1</v>
      </c>
      <c r="I39" s="831"/>
      <c r="J39" s="831"/>
      <c r="K39" s="827">
        <v>0</v>
      </c>
      <c r="L39" s="831">
        <v>6</v>
      </c>
      <c r="M39" s="832">
        <v>3902.3999999999996</v>
      </c>
    </row>
    <row r="40" spans="1:13" ht="14.45" customHeight="1" x14ac:dyDescent="0.2">
      <c r="A40" s="821" t="s">
        <v>2356</v>
      </c>
      <c r="B40" s="822" t="s">
        <v>3981</v>
      </c>
      <c r="C40" s="822" t="s">
        <v>2439</v>
      </c>
      <c r="D40" s="822" t="s">
        <v>2440</v>
      </c>
      <c r="E40" s="822" t="s">
        <v>2441</v>
      </c>
      <c r="F40" s="831"/>
      <c r="G40" s="831"/>
      <c r="H40" s="827">
        <v>0</v>
      </c>
      <c r="I40" s="831">
        <v>19</v>
      </c>
      <c r="J40" s="831">
        <v>9611.34</v>
      </c>
      <c r="K40" s="827">
        <v>1</v>
      </c>
      <c r="L40" s="831">
        <v>19</v>
      </c>
      <c r="M40" s="832">
        <v>9611.34</v>
      </c>
    </row>
    <row r="41" spans="1:13" ht="14.45" customHeight="1" x14ac:dyDescent="0.2">
      <c r="A41" s="821" t="s">
        <v>2356</v>
      </c>
      <c r="B41" s="822" t="s">
        <v>3981</v>
      </c>
      <c r="C41" s="822" t="s">
        <v>2811</v>
      </c>
      <c r="D41" s="822" t="s">
        <v>2440</v>
      </c>
      <c r="E41" s="822" t="s">
        <v>2812</v>
      </c>
      <c r="F41" s="831"/>
      <c r="G41" s="831"/>
      <c r="H41" s="827">
        <v>0</v>
      </c>
      <c r="I41" s="831">
        <v>6</v>
      </c>
      <c r="J41" s="831">
        <v>4552.74</v>
      </c>
      <c r="K41" s="827">
        <v>1</v>
      </c>
      <c r="L41" s="831">
        <v>6</v>
      </c>
      <c r="M41" s="832">
        <v>4552.74</v>
      </c>
    </row>
    <row r="42" spans="1:13" ht="14.45" customHeight="1" x14ac:dyDescent="0.2">
      <c r="A42" s="821" t="s">
        <v>2356</v>
      </c>
      <c r="B42" s="822" t="s">
        <v>3981</v>
      </c>
      <c r="C42" s="822" t="s">
        <v>2683</v>
      </c>
      <c r="D42" s="822" t="s">
        <v>2440</v>
      </c>
      <c r="E42" s="822" t="s">
        <v>2684</v>
      </c>
      <c r="F42" s="831"/>
      <c r="G42" s="831"/>
      <c r="H42" s="827">
        <v>0</v>
      </c>
      <c r="I42" s="831">
        <v>8</v>
      </c>
      <c r="J42" s="831">
        <v>8093.84</v>
      </c>
      <c r="K42" s="827">
        <v>1</v>
      </c>
      <c r="L42" s="831">
        <v>8</v>
      </c>
      <c r="M42" s="832">
        <v>8093.84</v>
      </c>
    </row>
    <row r="43" spans="1:13" ht="14.45" customHeight="1" x14ac:dyDescent="0.2">
      <c r="A43" s="821" t="s">
        <v>2356</v>
      </c>
      <c r="B43" s="822" t="s">
        <v>3981</v>
      </c>
      <c r="C43" s="822" t="s">
        <v>3272</v>
      </c>
      <c r="D43" s="822" t="s">
        <v>3072</v>
      </c>
      <c r="E43" s="822" t="s">
        <v>2812</v>
      </c>
      <c r="F43" s="831">
        <v>6</v>
      </c>
      <c r="G43" s="831">
        <v>4552.74</v>
      </c>
      <c r="H43" s="827">
        <v>1</v>
      </c>
      <c r="I43" s="831"/>
      <c r="J43" s="831"/>
      <c r="K43" s="827">
        <v>0</v>
      </c>
      <c r="L43" s="831">
        <v>6</v>
      </c>
      <c r="M43" s="832">
        <v>4552.74</v>
      </c>
    </row>
    <row r="44" spans="1:13" ht="14.45" customHeight="1" x14ac:dyDescent="0.2">
      <c r="A44" s="821" t="s">
        <v>2356</v>
      </c>
      <c r="B44" s="822" t="s">
        <v>1911</v>
      </c>
      <c r="C44" s="822" t="s">
        <v>2580</v>
      </c>
      <c r="D44" s="822" t="s">
        <v>659</v>
      </c>
      <c r="E44" s="822" t="s">
        <v>2581</v>
      </c>
      <c r="F44" s="831"/>
      <c r="G44" s="831"/>
      <c r="H44" s="827"/>
      <c r="I44" s="831">
        <v>58</v>
      </c>
      <c r="J44" s="831">
        <v>0</v>
      </c>
      <c r="K44" s="827"/>
      <c r="L44" s="831">
        <v>58</v>
      </c>
      <c r="M44" s="832">
        <v>0</v>
      </c>
    </row>
    <row r="45" spans="1:13" ht="14.45" customHeight="1" x14ac:dyDescent="0.2">
      <c r="A45" s="821" t="s">
        <v>2356</v>
      </c>
      <c r="B45" s="822" t="s">
        <v>3982</v>
      </c>
      <c r="C45" s="822" t="s">
        <v>3363</v>
      </c>
      <c r="D45" s="822" t="s">
        <v>3364</v>
      </c>
      <c r="E45" s="822" t="s">
        <v>3365</v>
      </c>
      <c r="F45" s="831">
        <v>2</v>
      </c>
      <c r="G45" s="831">
        <v>120.78</v>
      </c>
      <c r="H45" s="827">
        <v>1</v>
      </c>
      <c r="I45" s="831"/>
      <c r="J45" s="831"/>
      <c r="K45" s="827">
        <v>0</v>
      </c>
      <c r="L45" s="831">
        <v>2</v>
      </c>
      <c r="M45" s="832">
        <v>120.78</v>
      </c>
    </row>
    <row r="46" spans="1:13" ht="14.45" customHeight="1" x14ac:dyDescent="0.2">
      <c r="A46" s="821" t="s">
        <v>2356</v>
      </c>
      <c r="B46" s="822" t="s">
        <v>2215</v>
      </c>
      <c r="C46" s="822" t="s">
        <v>3286</v>
      </c>
      <c r="D46" s="822" t="s">
        <v>2217</v>
      </c>
      <c r="E46" s="822" t="s">
        <v>3287</v>
      </c>
      <c r="F46" s="831"/>
      <c r="G46" s="831"/>
      <c r="H46" s="827">
        <v>0</v>
      </c>
      <c r="I46" s="831">
        <v>36</v>
      </c>
      <c r="J46" s="831">
        <v>12220.920000000002</v>
      </c>
      <c r="K46" s="827">
        <v>1</v>
      </c>
      <c r="L46" s="831">
        <v>36</v>
      </c>
      <c r="M46" s="832">
        <v>12220.920000000002</v>
      </c>
    </row>
    <row r="47" spans="1:13" ht="14.45" customHeight="1" x14ac:dyDescent="0.2">
      <c r="A47" s="821" t="s">
        <v>2356</v>
      </c>
      <c r="B47" s="822" t="s">
        <v>2215</v>
      </c>
      <c r="C47" s="822" t="s">
        <v>2216</v>
      </c>
      <c r="D47" s="822" t="s">
        <v>2217</v>
      </c>
      <c r="E47" s="822" t="s">
        <v>2218</v>
      </c>
      <c r="F47" s="831"/>
      <c r="G47" s="831"/>
      <c r="H47" s="827">
        <v>0</v>
      </c>
      <c r="I47" s="831">
        <v>6</v>
      </c>
      <c r="J47" s="831">
        <v>678.95999999999992</v>
      </c>
      <c r="K47" s="827">
        <v>1</v>
      </c>
      <c r="L47" s="831">
        <v>6</v>
      </c>
      <c r="M47" s="832">
        <v>678.95999999999992</v>
      </c>
    </row>
    <row r="48" spans="1:13" ht="14.45" customHeight="1" x14ac:dyDescent="0.2">
      <c r="A48" s="821" t="s">
        <v>2356</v>
      </c>
      <c r="B48" s="822" t="s">
        <v>2215</v>
      </c>
      <c r="C48" s="822" t="s">
        <v>3288</v>
      </c>
      <c r="D48" s="822" t="s">
        <v>2217</v>
      </c>
      <c r="E48" s="822" t="s">
        <v>3289</v>
      </c>
      <c r="F48" s="831"/>
      <c r="G48" s="831"/>
      <c r="H48" s="827">
        <v>0</v>
      </c>
      <c r="I48" s="831">
        <v>3</v>
      </c>
      <c r="J48" s="831">
        <v>509.18999999999994</v>
      </c>
      <c r="K48" s="827">
        <v>1</v>
      </c>
      <c r="L48" s="831">
        <v>3</v>
      </c>
      <c r="M48" s="832">
        <v>509.18999999999994</v>
      </c>
    </row>
    <row r="49" spans="1:13" ht="14.45" customHeight="1" x14ac:dyDescent="0.2">
      <c r="A49" s="821" t="s">
        <v>2356</v>
      </c>
      <c r="B49" s="822" t="s">
        <v>2215</v>
      </c>
      <c r="C49" s="822" t="s">
        <v>2603</v>
      </c>
      <c r="D49" s="822" t="s">
        <v>2217</v>
      </c>
      <c r="E49" s="822" t="s">
        <v>2604</v>
      </c>
      <c r="F49" s="831"/>
      <c r="G49" s="831"/>
      <c r="H49" s="827">
        <v>0</v>
      </c>
      <c r="I49" s="831">
        <v>116</v>
      </c>
      <c r="J49" s="831">
        <v>39378.520000000004</v>
      </c>
      <c r="K49" s="827">
        <v>1</v>
      </c>
      <c r="L49" s="831">
        <v>116</v>
      </c>
      <c r="M49" s="832">
        <v>39378.520000000004</v>
      </c>
    </row>
    <row r="50" spans="1:13" ht="14.45" customHeight="1" x14ac:dyDescent="0.2">
      <c r="A50" s="821" t="s">
        <v>2356</v>
      </c>
      <c r="B50" s="822" t="s">
        <v>2215</v>
      </c>
      <c r="C50" s="822" t="s">
        <v>3293</v>
      </c>
      <c r="D50" s="822" t="s">
        <v>3291</v>
      </c>
      <c r="E50" s="822" t="s">
        <v>3294</v>
      </c>
      <c r="F50" s="831"/>
      <c r="G50" s="831"/>
      <c r="H50" s="827">
        <v>0</v>
      </c>
      <c r="I50" s="831">
        <v>3</v>
      </c>
      <c r="J50" s="831">
        <v>916.53</v>
      </c>
      <c r="K50" s="827">
        <v>1</v>
      </c>
      <c r="L50" s="831">
        <v>3</v>
      </c>
      <c r="M50" s="832">
        <v>916.53</v>
      </c>
    </row>
    <row r="51" spans="1:13" ht="14.45" customHeight="1" x14ac:dyDescent="0.2">
      <c r="A51" s="821" t="s">
        <v>2356</v>
      </c>
      <c r="B51" s="822" t="s">
        <v>2215</v>
      </c>
      <c r="C51" s="822" t="s">
        <v>3290</v>
      </c>
      <c r="D51" s="822" t="s">
        <v>3291</v>
      </c>
      <c r="E51" s="822" t="s">
        <v>3292</v>
      </c>
      <c r="F51" s="831"/>
      <c r="G51" s="831"/>
      <c r="H51" s="827">
        <v>0</v>
      </c>
      <c r="I51" s="831">
        <v>1</v>
      </c>
      <c r="J51" s="831">
        <v>407.36</v>
      </c>
      <c r="K51" s="827">
        <v>1</v>
      </c>
      <c r="L51" s="831">
        <v>1</v>
      </c>
      <c r="M51" s="832">
        <v>407.36</v>
      </c>
    </row>
    <row r="52" spans="1:13" ht="14.45" customHeight="1" x14ac:dyDescent="0.2">
      <c r="A52" s="821" t="s">
        <v>2356</v>
      </c>
      <c r="B52" s="822" t="s">
        <v>2215</v>
      </c>
      <c r="C52" s="822" t="s">
        <v>3295</v>
      </c>
      <c r="D52" s="822" t="s">
        <v>2217</v>
      </c>
      <c r="E52" s="822" t="s">
        <v>2604</v>
      </c>
      <c r="F52" s="831">
        <v>2</v>
      </c>
      <c r="G52" s="831">
        <v>678.94</v>
      </c>
      <c r="H52" s="827">
        <v>1</v>
      </c>
      <c r="I52" s="831"/>
      <c r="J52" s="831"/>
      <c r="K52" s="827">
        <v>0</v>
      </c>
      <c r="L52" s="831">
        <v>2</v>
      </c>
      <c r="M52" s="832">
        <v>678.94</v>
      </c>
    </row>
    <row r="53" spans="1:13" ht="14.45" customHeight="1" x14ac:dyDescent="0.2">
      <c r="A53" s="821" t="s">
        <v>2356</v>
      </c>
      <c r="B53" s="822" t="s">
        <v>3983</v>
      </c>
      <c r="C53" s="822" t="s">
        <v>3331</v>
      </c>
      <c r="D53" s="822" t="s">
        <v>3332</v>
      </c>
      <c r="E53" s="822" t="s">
        <v>3333</v>
      </c>
      <c r="F53" s="831">
        <v>3</v>
      </c>
      <c r="G53" s="831">
        <v>507.87</v>
      </c>
      <c r="H53" s="827">
        <v>1</v>
      </c>
      <c r="I53" s="831"/>
      <c r="J53" s="831"/>
      <c r="K53" s="827">
        <v>0</v>
      </c>
      <c r="L53" s="831">
        <v>3</v>
      </c>
      <c r="M53" s="832">
        <v>507.87</v>
      </c>
    </row>
    <row r="54" spans="1:13" ht="14.45" customHeight="1" x14ac:dyDescent="0.2">
      <c r="A54" s="821" t="s">
        <v>2356</v>
      </c>
      <c r="B54" s="822" t="s">
        <v>3983</v>
      </c>
      <c r="C54" s="822" t="s">
        <v>3334</v>
      </c>
      <c r="D54" s="822" t="s">
        <v>3335</v>
      </c>
      <c r="E54" s="822" t="s">
        <v>3333</v>
      </c>
      <c r="F54" s="831">
        <v>7</v>
      </c>
      <c r="G54" s="831">
        <v>1185.03</v>
      </c>
      <c r="H54" s="827">
        <v>1</v>
      </c>
      <c r="I54" s="831"/>
      <c r="J54" s="831"/>
      <c r="K54" s="827">
        <v>0</v>
      </c>
      <c r="L54" s="831">
        <v>7</v>
      </c>
      <c r="M54" s="832">
        <v>1185.03</v>
      </c>
    </row>
    <row r="55" spans="1:13" ht="14.45" customHeight="1" x14ac:dyDescent="0.2">
      <c r="A55" s="821" t="s">
        <v>2356</v>
      </c>
      <c r="B55" s="822" t="s">
        <v>3983</v>
      </c>
      <c r="C55" s="822" t="s">
        <v>3336</v>
      </c>
      <c r="D55" s="822" t="s">
        <v>3337</v>
      </c>
      <c r="E55" s="822" t="s">
        <v>3338</v>
      </c>
      <c r="F55" s="831">
        <v>5</v>
      </c>
      <c r="G55" s="831">
        <v>3385.85</v>
      </c>
      <c r="H55" s="827">
        <v>1</v>
      </c>
      <c r="I55" s="831"/>
      <c r="J55" s="831"/>
      <c r="K55" s="827">
        <v>0</v>
      </c>
      <c r="L55" s="831">
        <v>5</v>
      </c>
      <c r="M55" s="832">
        <v>3385.85</v>
      </c>
    </row>
    <row r="56" spans="1:13" ht="14.45" customHeight="1" x14ac:dyDescent="0.2">
      <c r="A56" s="821" t="s">
        <v>2356</v>
      </c>
      <c r="B56" s="822" t="s">
        <v>3983</v>
      </c>
      <c r="C56" s="822" t="s">
        <v>3339</v>
      </c>
      <c r="D56" s="822" t="s">
        <v>2577</v>
      </c>
      <c r="E56" s="822" t="s">
        <v>3340</v>
      </c>
      <c r="F56" s="831"/>
      <c r="G56" s="831"/>
      <c r="H56" s="827">
        <v>0</v>
      </c>
      <c r="I56" s="831">
        <v>45</v>
      </c>
      <c r="J56" s="831">
        <v>57897.899999999994</v>
      </c>
      <c r="K56" s="827">
        <v>1</v>
      </c>
      <c r="L56" s="831">
        <v>45</v>
      </c>
      <c r="M56" s="832">
        <v>57897.899999999994</v>
      </c>
    </row>
    <row r="57" spans="1:13" ht="14.45" customHeight="1" x14ac:dyDescent="0.2">
      <c r="A57" s="821" t="s">
        <v>2356</v>
      </c>
      <c r="B57" s="822" t="s">
        <v>3983</v>
      </c>
      <c r="C57" s="822" t="s">
        <v>2576</v>
      </c>
      <c r="D57" s="822" t="s">
        <v>2577</v>
      </c>
      <c r="E57" s="822" t="s">
        <v>2578</v>
      </c>
      <c r="F57" s="831"/>
      <c r="G57" s="831"/>
      <c r="H57" s="827">
        <v>0</v>
      </c>
      <c r="I57" s="831">
        <v>28</v>
      </c>
      <c r="J57" s="831">
        <v>72050.16</v>
      </c>
      <c r="K57" s="827">
        <v>1</v>
      </c>
      <c r="L57" s="831">
        <v>28</v>
      </c>
      <c r="M57" s="832">
        <v>72050.16</v>
      </c>
    </row>
    <row r="58" spans="1:13" ht="14.45" customHeight="1" x14ac:dyDescent="0.2">
      <c r="A58" s="821" t="s">
        <v>2356</v>
      </c>
      <c r="B58" s="822" t="s">
        <v>3983</v>
      </c>
      <c r="C58" s="822" t="s">
        <v>3341</v>
      </c>
      <c r="D58" s="822" t="s">
        <v>2577</v>
      </c>
      <c r="E58" s="822" t="s">
        <v>3338</v>
      </c>
      <c r="F58" s="831"/>
      <c r="G58" s="831"/>
      <c r="H58" s="827">
        <v>0</v>
      </c>
      <c r="I58" s="831">
        <v>13</v>
      </c>
      <c r="J58" s="831">
        <v>8803.2099999999991</v>
      </c>
      <c r="K58" s="827">
        <v>1</v>
      </c>
      <c r="L58" s="831">
        <v>13</v>
      </c>
      <c r="M58" s="832">
        <v>8803.2099999999991</v>
      </c>
    </row>
    <row r="59" spans="1:13" ht="14.45" customHeight="1" x14ac:dyDescent="0.2">
      <c r="A59" s="821" t="s">
        <v>2356</v>
      </c>
      <c r="B59" s="822" t="s">
        <v>3983</v>
      </c>
      <c r="C59" s="822" t="s">
        <v>3344</v>
      </c>
      <c r="D59" s="822" t="s">
        <v>3345</v>
      </c>
      <c r="E59" s="822" t="s">
        <v>3333</v>
      </c>
      <c r="F59" s="831">
        <v>3</v>
      </c>
      <c r="G59" s="831">
        <v>3858.57</v>
      </c>
      <c r="H59" s="827">
        <v>1</v>
      </c>
      <c r="I59" s="831"/>
      <c r="J59" s="831"/>
      <c r="K59" s="827">
        <v>0</v>
      </c>
      <c r="L59" s="831">
        <v>3</v>
      </c>
      <c r="M59" s="832">
        <v>3858.57</v>
      </c>
    </row>
    <row r="60" spans="1:13" ht="14.45" customHeight="1" x14ac:dyDescent="0.2">
      <c r="A60" s="821" t="s">
        <v>2356</v>
      </c>
      <c r="B60" s="822" t="s">
        <v>3983</v>
      </c>
      <c r="C60" s="822" t="s">
        <v>3346</v>
      </c>
      <c r="D60" s="822" t="s">
        <v>3347</v>
      </c>
      <c r="E60" s="822" t="s">
        <v>3348</v>
      </c>
      <c r="F60" s="831">
        <v>3</v>
      </c>
      <c r="G60" s="831">
        <v>1015.74</v>
      </c>
      <c r="H60" s="827">
        <v>1</v>
      </c>
      <c r="I60" s="831"/>
      <c r="J60" s="831"/>
      <c r="K60" s="827">
        <v>0</v>
      </c>
      <c r="L60" s="831">
        <v>3</v>
      </c>
      <c r="M60" s="832">
        <v>1015.74</v>
      </c>
    </row>
    <row r="61" spans="1:13" ht="14.45" customHeight="1" x14ac:dyDescent="0.2">
      <c r="A61" s="821" t="s">
        <v>2356</v>
      </c>
      <c r="B61" s="822" t="s">
        <v>3983</v>
      </c>
      <c r="C61" s="822" t="s">
        <v>3352</v>
      </c>
      <c r="D61" s="822" t="s">
        <v>3350</v>
      </c>
      <c r="E61" s="822" t="s">
        <v>3348</v>
      </c>
      <c r="F61" s="831">
        <v>2</v>
      </c>
      <c r="G61" s="831">
        <v>677.16</v>
      </c>
      <c r="H61" s="827">
        <v>1</v>
      </c>
      <c r="I61" s="831"/>
      <c r="J61" s="831"/>
      <c r="K61" s="827">
        <v>0</v>
      </c>
      <c r="L61" s="831">
        <v>2</v>
      </c>
      <c r="M61" s="832">
        <v>677.16</v>
      </c>
    </row>
    <row r="62" spans="1:13" ht="14.45" customHeight="1" x14ac:dyDescent="0.2">
      <c r="A62" s="821" t="s">
        <v>2356</v>
      </c>
      <c r="B62" s="822" t="s">
        <v>3983</v>
      </c>
      <c r="C62" s="822" t="s">
        <v>3353</v>
      </c>
      <c r="D62" s="822" t="s">
        <v>3332</v>
      </c>
      <c r="E62" s="822" t="s">
        <v>3354</v>
      </c>
      <c r="F62" s="831">
        <v>1</v>
      </c>
      <c r="G62" s="831">
        <v>1015.75</v>
      </c>
      <c r="H62" s="827">
        <v>1</v>
      </c>
      <c r="I62" s="831"/>
      <c r="J62" s="831"/>
      <c r="K62" s="827">
        <v>0</v>
      </c>
      <c r="L62" s="831">
        <v>1</v>
      </c>
      <c r="M62" s="832">
        <v>1015.75</v>
      </c>
    </row>
    <row r="63" spans="1:13" ht="14.45" customHeight="1" x14ac:dyDescent="0.2">
      <c r="A63" s="821" t="s">
        <v>2356</v>
      </c>
      <c r="B63" s="822" t="s">
        <v>2246</v>
      </c>
      <c r="C63" s="822" t="s">
        <v>2249</v>
      </c>
      <c r="D63" s="822" t="s">
        <v>1496</v>
      </c>
      <c r="E63" s="822" t="s">
        <v>2250</v>
      </c>
      <c r="F63" s="831"/>
      <c r="G63" s="831"/>
      <c r="H63" s="827"/>
      <c r="I63" s="831">
        <v>4</v>
      </c>
      <c r="J63" s="831">
        <v>0</v>
      </c>
      <c r="K63" s="827"/>
      <c r="L63" s="831">
        <v>4</v>
      </c>
      <c r="M63" s="832">
        <v>0</v>
      </c>
    </row>
    <row r="64" spans="1:13" ht="14.45" customHeight="1" x14ac:dyDescent="0.2">
      <c r="A64" s="821" t="s">
        <v>2356</v>
      </c>
      <c r="B64" s="822" t="s">
        <v>2262</v>
      </c>
      <c r="C64" s="822" t="s">
        <v>3280</v>
      </c>
      <c r="D64" s="822" t="s">
        <v>2836</v>
      </c>
      <c r="E64" s="822" t="s">
        <v>2233</v>
      </c>
      <c r="F64" s="831">
        <v>3</v>
      </c>
      <c r="G64" s="831">
        <v>369.6</v>
      </c>
      <c r="H64" s="827">
        <v>1</v>
      </c>
      <c r="I64" s="831"/>
      <c r="J64" s="831"/>
      <c r="K64" s="827">
        <v>0</v>
      </c>
      <c r="L64" s="831">
        <v>3</v>
      </c>
      <c r="M64" s="832">
        <v>369.6</v>
      </c>
    </row>
    <row r="65" spans="1:13" ht="14.45" customHeight="1" x14ac:dyDescent="0.2">
      <c r="A65" s="821" t="s">
        <v>2356</v>
      </c>
      <c r="B65" s="822" t="s">
        <v>2262</v>
      </c>
      <c r="C65" s="822" t="s">
        <v>2263</v>
      </c>
      <c r="D65" s="822" t="s">
        <v>2264</v>
      </c>
      <c r="E65" s="822" t="s">
        <v>2265</v>
      </c>
      <c r="F65" s="831"/>
      <c r="G65" s="831"/>
      <c r="H65" s="827">
        <v>0</v>
      </c>
      <c r="I65" s="831">
        <v>4</v>
      </c>
      <c r="J65" s="831">
        <v>491.84</v>
      </c>
      <c r="K65" s="827">
        <v>1</v>
      </c>
      <c r="L65" s="831">
        <v>4</v>
      </c>
      <c r="M65" s="832">
        <v>491.84</v>
      </c>
    </row>
    <row r="66" spans="1:13" ht="14.45" customHeight="1" x14ac:dyDescent="0.2">
      <c r="A66" s="821" t="s">
        <v>2356</v>
      </c>
      <c r="B66" s="822" t="s">
        <v>2262</v>
      </c>
      <c r="C66" s="822" t="s">
        <v>3187</v>
      </c>
      <c r="D66" s="822" t="s">
        <v>2264</v>
      </c>
      <c r="E66" s="822" t="s">
        <v>3188</v>
      </c>
      <c r="F66" s="831"/>
      <c r="G66" s="831"/>
      <c r="H66" s="827">
        <v>0</v>
      </c>
      <c r="I66" s="831">
        <v>4</v>
      </c>
      <c r="J66" s="831">
        <v>1724.72</v>
      </c>
      <c r="K66" s="827">
        <v>1</v>
      </c>
      <c r="L66" s="831">
        <v>4</v>
      </c>
      <c r="M66" s="832">
        <v>1724.72</v>
      </c>
    </row>
    <row r="67" spans="1:13" ht="14.45" customHeight="1" x14ac:dyDescent="0.2">
      <c r="A67" s="821" t="s">
        <v>2356</v>
      </c>
      <c r="B67" s="822" t="s">
        <v>3984</v>
      </c>
      <c r="C67" s="822" t="s">
        <v>3318</v>
      </c>
      <c r="D67" s="822" t="s">
        <v>3319</v>
      </c>
      <c r="E67" s="822" t="s">
        <v>3320</v>
      </c>
      <c r="F67" s="831"/>
      <c r="G67" s="831"/>
      <c r="H67" s="827">
        <v>0</v>
      </c>
      <c r="I67" s="831">
        <v>5</v>
      </c>
      <c r="J67" s="831">
        <v>805.3</v>
      </c>
      <c r="K67" s="827">
        <v>1</v>
      </c>
      <c r="L67" s="831">
        <v>5</v>
      </c>
      <c r="M67" s="832">
        <v>805.3</v>
      </c>
    </row>
    <row r="68" spans="1:13" ht="14.45" customHeight="1" x14ac:dyDescent="0.2">
      <c r="A68" s="821" t="s">
        <v>2356</v>
      </c>
      <c r="B68" s="822" t="s">
        <v>2266</v>
      </c>
      <c r="C68" s="822" t="s">
        <v>2587</v>
      </c>
      <c r="D68" s="822" t="s">
        <v>2268</v>
      </c>
      <c r="E68" s="822" t="s">
        <v>2588</v>
      </c>
      <c r="F68" s="831"/>
      <c r="G68" s="831"/>
      <c r="H68" s="827">
        <v>0</v>
      </c>
      <c r="I68" s="831">
        <v>17</v>
      </c>
      <c r="J68" s="831">
        <v>1369.01</v>
      </c>
      <c r="K68" s="827">
        <v>1</v>
      </c>
      <c r="L68" s="831">
        <v>17</v>
      </c>
      <c r="M68" s="832">
        <v>1369.01</v>
      </c>
    </row>
    <row r="69" spans="1:13" ht="14.45" customHeight="1" x14ac:dyDescent="0.2">
      <c r="A69" s="821" t="s">
        <v>2356</v>
      </c>
      <c r="B69" s="822" t="s">
        <v>2266</v>
      </c>
      <c r="C69" s="822" t="s">
        <v>3386</v>
      </c>
      <c r="D69" s="822" t="s">
        <v>2268</v>
      </c>
      <c r="E69" s="822" t="s">
        <v>3387</v>
      </c>
      <c r="F69" s="831"/>
      <c r="G69" s="831"/>
      <c r="H69" s="827">
        <v>0</v>
      </c>
      <c r="I69" s="831">
        <v>2</v>
      </c>
      <c r="J69" s="831">
        <v>322.12</v>
      </c>
      <c r="K69" s="827">
        <v>1</v>
      </c>
      <c r="L69" s="831">
        <v>2</v>
      </c>
      <c r="M69" s="832">
        <v>322.12</v>
      </c>
    </row>
    <row r="70" spans="1:13" ht="14.45" customHeight="1" x14ac:dyDescent="0.2">
      <c r="A70" s="821" t="s">
        <v>2356</v>
      </c>
      <c r="B70" s="822" t="s">
        <v>2266</v>
      </c>
      <c r="C70" s="822" t="s">
        <v>3388</v>
      </c>
      <c r="D70" s="822" t="s">
        <v>2268</v>
      </c>
      <c r="E70" s="822" t="s">
        <v>3389</v>
      </c>
      <c r="F70" s="831"/>
      <c r="G70" s="831"/>
      <c r="H70" s="827">
        <v>0</v>
      </c>
      <c r="I70" s="831">
        <v>4</v>
      </c>
      <c r="J70" s="831">
        <v>2133.7199999999998</v>
      </c>
      <c r="K70" s="827">
        <v>1</v>
      </c>
      <c r="L70" s="831">
        <v>4</v>
      </c>
      <c r="M70" s="832">
        <v>2133.7199999999998</v>
      </c>
    </row>
    <row r="71" spans="1:13" ht="14.45" customHeight="1" x14ac:dyDescent="0.2">
      <c r="A71" s="821" t="s">
        <v>2356</v>
      </c>
      <c r="B71" s="822" t="s">
        <v>2266</v>
      </c>
      <c r="C71" s="822" t="s">
        <v>3390</v>
      </c>
      <c r="D71" s="822" t="s">
        <v>2268</v>
      </c>
      <c r="E71" s="822" t="s">
        <v>2588</v>
      </c>
      <c r="F71" s="831"/>
      <c r="G71" s="831"/>
      <c r="H71" s="827">
        <v>0</v>
      </c>
      <c r="I71" s="831">
        <v>2</v>
      </c>
      <c r="J71" s="831">
        <v>161.06</v>
      </c>
      <c r="K71" s="827">
        <v>1</v>
      </c>
      <c r="L71" s="831">
        <v>2</v>
      </c>
      <c r="M71" s="832">
        <v>161.06</v>
      </c>
    </row>
    <row r="72" spans="1:13" ht="14.45" customHeight="1" x14ac:dyDescent="0.2">
      <c r="A72" s="821" t="s">
        <v>2356</v>
      </c>
      <c r="B72" s="822" t="s">
        <v>2266</v>
      </c>
      <c r="C72" s="822" t="s">
        <v>2267</v>
      </c>
      <c r="D72" s="822" t="s">
        <v>2268</v>
      </c>
      <c r="E72" s="822" t="s">
        <v>1459</v>
      </c>
      <c r="F72" s="831"/>
      <c r="G72" s="831"/>
      <c r="H72" s="827">
        <v>0</v>
      </c>
      <c r="I72" s="831">
        <v>6</v>
      </c>
      <c r="J72" s="831">
        <v>2401.02</v>
      </c>
      <c r="K72" s="827">
        <v>1</v>
      </c>
      <c r="L72" s="831">
        <v>6</v>
      </c>
      <c r="M72" s="832">
        <v>2401.02</v>
      </c>
    </row>
    <row r="73" spans="1:13" ht="14.45" customHeight="1" x14ac:dyDescent="0.2">
      <c r="A73" s="821" t="s">
        <v>2356</v>
      </c>
      <c r="B73" s="822" t="s">
        <v>3985</v>
      </c>
      <c r="C73" s="822" t="s">
        <v>2481</v>
      </c>
      <c r="D73" s="822" t="s">
        <v>2482</v>
      </c>
      <c r="E73" s="822" t="s">
        <v>2483</v>
      </c>
      <c r="F73" s="831"/>
      <c r="G73" s="831"/>
      <c r="H73" s="827">
        <v>0</v>
      </c>
      <c r="I73" s="831">
        <v>1</v>
      </c>
      <c r="J73" s="831">
        <v>416.24</v>
      </c>
      <c r="K73" s="827">
        <v>1</v>
      </c>
      <c r="L73" s="831">
        <v>1</v>
      </c>
      <c r="M73" s="832">
        <v>416.24</v>
      </c>
    </row>
    <row r="74" spans="1:13" ht="14.45" customHeight="1" x14ac:dyDescent="0.2">
      <c r="A74" s="821" t="s">
        <v>2356</v>
      </c>
      <c r="B74" s="822" t="s">
        <v>3986</v>
      </c>
      <c r="C74" s="822" t="s">
        <v>2590</v>
      </c>
      <c r="D74" s="822" t="s">
        <v>2591</v>
      </c>
      <c r="E74" s="822" t="s">
        <v>2592</v>
      </c>
      <c r="F74" s="831"/>
      <c r="G74" s="831"/>
      <c r="H74" s="827">
        <v>0</v>
      </c>
      <c r="I74" s="831">
        <v>3</v>
      </c>
      <c r="J74" s="831">
        <v>150.96</v>
      </c>
      <c r="K74" s="827">
        <v>1</v>
      </c>
      <c r="L74" s="831">
        <v>3</v>
      </c>
      <c r="M74" s="832">
        <v>150.96</v>
      </c>
    </row>
    <row r="75" spans="1:13" ht="14.45" customHeight="1" x14ac:dyDescent="0.2">
      <c r="A75" s="821" t="s">
        <v>2356</v>
      </c>
      <c r="B75" s="822" t="s">
        <v>3986</v>
      </c>
      <c r="C75" s="822" t="s">
        <v>3393</v>
      </c>
      <c r="D75" s="822" t="s">
        <v>2591</v>
      </c>
      <c r="E75" s="822" t="s">
        <v>3394</v>
      </c>
      <c r="F75" s="831"/>
      <c r="G75" s="831"/>
      <c r="H75" s="827">
        <v>0</v>
      </c>
      <c r="I75" s="831">
        <v>15</v>
      </c>
      <c r="J75" s="831">
        <v>2264.1</v>
      </c>
      <c r="K75" s="827">
        <v>1</v>
      </c>
      <c r="L75" s="831">
        <v>15</v>
      </c>
      <c r="M75" s="832">
        <v>2264.1</v>
      </c>
    </row>
    <row r="76" spans="1:13" ht="14.45" customHeight="1" x14ac:dyDescent="0.2">
      <c r="A76" s="821" t="s">
        <v>2356</v>
      </c>
      <c r="B76" s="822" t="s">
        <v>3986</v>
      </c>
      <c r="C76" s="822" t="s">
        <v>3398</v>
      </c>
      <c r="D76" s="822" t="s">
        <v>3399</v>
      </c>
      <c r="E76" s="822" t="s">
        <v>3400</v>
      </c>
      <c r="F76" s="831">
        <v>6</v>
      </c>
      <c r="G76" s="831">
        <v>301.92</v>
      </c>
      <c r="H76" s="827">
        <v>1</v>
      </c>
      <c r="I76" s="831"/>
      <c r="J76" s="831"/>
      <c r="K76" s="827">
        <v>0</v>
      </c>
      <c r="L76" s="831">
        <v>6</v>
      </c>
      <c r="M76" s="832">
        <v>301.92</v>
      </c>
    </row>
    <row r="77" spans="1:13" ht="14.45" customHeight="1" x14ac:dyDescent="0.2">
      <c r="A77" s="821" t="s">
        <v>2358</v>
      </c>
      <c r="B77" s="822" t="s">
        <v>1911</v>
      </c>
      <c r="C77" s="822" t="s">
        <v>2580</v>
      </c>
      <c r="D77" s="822" t="s">
        <v>659</v>
      </c>
      <c r="E77" s="822" t="s">
        <v>2581</v>
      </c>
      <c r="F77" s="831"/>
      <c r="G77" s="831"/>
      <c r="H77" s="827"/>
      <c r="I77" s="831">
        <v>3</v>
      </c>
      <c r="J77" s="831">
        <v>0</v>
      </c>
      <c r="K77" s="827"/>
      <c r="L77" s="831">
        <v>3</v>
      </c>
      <c r="M77" s="832">
        <v>0</v>
      </c>
    </row>
    <row r="78" spans="1:13" ht="14.45" customHeight="1" x14ac:dyDescent="0.2">
      <c r="A78" s="821" t="s">
        <v>2358</v>
      </c>
      <c r="B78" s="822" t="s">
        <v>2262</v>
      </c>
      <c r="C78" s="822" t="s">
        <v>3201</v>
      </c>
      <c r="D78" s="822" t="s">
        <v>3202</v>
      </c>
      <c r="E78" s="822" t="s">
        <v>803</v>
      </c>
      <c r="F78" s="831">
        <v>3</v>
      </c>
      <c r="G78" s="831">
        <v>396</v>
      </c>
      <c r="H78" s="827">
        <v>1</v>
      </c>
      <c r="I78" s="831"/>
      <c r="J78" s="831"/>
      <c r="K78" s="827">
        <v>0</v>
      </c>
      <c r="L78" s="831">
        <v>3</v>
      </c>
      <c r="M78" s="832">
        <v>396</v>
      </c>
    </row>
    <row r="79" spans="1:13" ht="14.45" customHeight="1" x14ac:dyDescent="0.2">
      <c r="A79" s="821" t="s">
        <v>2358</v>
      </c>
      <c r="B79" s="822" t="s">
        <v>2262</v>
      </c>
      <c r="C79" s="822" t="s">
        <v>3187</v>
      </c>
      <c r="D79" s="822" t="s">
        <v>2264</v>
      </c>
      <c r="E79" s="822" t="s">
        <v>3188</v>
      </c>
      <c r="F79" s="831"/>
      <c r="G79" s="831"/>
      <c r="H79" s="827">
        <v>0</v>
      </c>
      <c r="I79" s="831">
        <v>2</v>
      </c>
      <c r="J79" s="831">
        <v>862.36</v>
      </c>
      <c r="K79" s="827">
        <v>1</v>
      </c>
      <c r="L79" s="831">
        <v>2</v>
      </c>
      <c r="M79" s="832">
        <v>862.36</v>
      </c>
    </row>
    <row r="80" spans="1:13" ht="14.45" customHeight="1" x14ac:dyDescent="0.2">
      <c r="A80" s="821" t="s">
        <v>2361</v>
      </c>
      <c r="B80" s="822" t="s">
        <v>1942</v>
      </c>
      <c r="C80" s="822" t="s">
        <v>1953</v>
      </c>
      <c r="D80" s="822" t="s">
        <v>990</v>
      </c>
      <c r="E80" s="822" t="s">
        <v>1954</v>
      </c>
      <c r="F80" s="831"/>
      <c r="G80" s="831"/>
      <c r="H80" s="827">
        <v>0</v>
      </c>
      <c r="I80" s="831">
        <v>2</v>
      </c>
      <c r="J80" s="831">
        <v>844.66</v>
      </c>
      <c r="K80" s="827">
        <v>1</v>
      </c>
      <c r="L80" s="831">
        <v>2</v>
      </c>
      <c r="M80" s="832">
        <v>844.66</v>
      </c>
    </row>
    <row r="81" spans="1:13" ht="14.45" customHeight="1" x14ac:dyDescent="0.2">
      <c r="A81" s="821" t="s">
        <v>2361</v>
      </c>
      <c r="B81" s="822" t="s">
        <v>2071</v>
      </c>
      <c r="C81" s="822" t="s">
        <v>2924</v>
      </c>
      <c r="D81" s="822" t="s">
        <v>2925</v>
      </c>
      <c r="E81" s="822" t="s">
        <v>2926</v>
      </c>
      <c r="F81" s="831"/>
      <c r="G81" s="831"/>
      <c r="H81" s="827">
        <v>0</v>
      </c>
      <c r="I81" s="831">
        <v>1</v>
      </c>
      <c r="J81" s="831">
        <v>149.52000000000001</v>
      </c>
      <c r="K81" s="827">
        <v>1</v>
      </c>
      <c r="L81" s="831">
        <v>1</v>
      </c>
      <c r="M81" s="832">
        <v>149.52000000000001</v>
      </c>
    </row>
    <row r="82" spans="1:13" ht="14.45" customHeight="1" x14ac:dyDescent="0.2">
      <c r="A82" s="821" t="s">
        <v>2361</v>
      </c>
      <c r="B82" s="822" t="s">
        <v>1911</v>
      </c>
      <c r="C82" s="822" t="s">
        <v>2580</v>
      </c>
      <c r="D82" s="822" t="s">
        <v>659</v>
      </c>
      <c r="E82" s="822" t="s">
        <v>2581</v>
      </c>
      <c r="F82" s="831"/>
      <c r="G82" s="831"/>
      <c r="H82" s="827"/>
      <c r="I82" s="831">
        <v>1</v>
      </c>
      <c r="J82" s="831">
        <v>0</v>
      </c>
      <c r="K82" s="827"/>
      <c r="L82" s="831">
        <v>1</v>
      </c>
      <c r="M82" s="832">
        <v>0</v>
      </c>
    </row>
    <row r="83" spans="1:13" ht="14.45" customHeight="1" x14ac:dyDescent="0.2">
      <c r="A83" s="821" t="s">
        <v>2362</v>
      </c>
      <c r="B83" s="822" t="s">
        <v>3987</v>
      </c>
      <c r="C83" s="822" t="s">
        <v>2859</v>
      </c>
      <c r="D83" s="822" t="s">
        <v>2857</v>
      </c>
      <c r="E83" s="822" t="s">
        <v>2860</v>
      </c>
      <c r="F83" s="831"/>
      <c r="G83" s="831"/>
      <c r="H83" s="827">
        <v>0</v>
      </c>
      <c r="I83" s="831">
        <v>1</v>
      </c>
      <c r="J83" s="831">
        <v>134.61000000000001</v>
      </c>
      <c r="K83" s="827">
        <v>1</v>
      </c>
      <c r="L83" s="831">
        <v>1</v>
      </c>
      <c r="M83" s="832">
        <v>134.61000000000001</v>
      </c>
    </row>
    <row r="84" spans="1:13" ht="14.45" customHeight="1" x14ac:dyDescent="0.2">
      <c r="A84" s="821" t="s">
        <v>2363</v>
      </c>
      <c r="B84" s="822" t="s">
        <v>3988</v>
      </c>
      <c r="C84" s="822" t="s">
        <v>3897</v>
      </c>
      <c r="D84" s="822" t="s">
        <v>3898</v>
      </c>
      <c r="E84" s="822" t="s">
        <v>3899</v>
      </c>
      <c r="F84" s="831"/>
      <c r="G84" s="831"/>
      <c r="H84" s="827">
        <v>0</v>
      </c>
      <c r="I84" s="831">
        <v>3</v>
      </c>
      <c r="J84" s="831">
        <v>657.75</v>
      </c>
      <c r="K84" s="827">
        <v>1</v>
      </c>
      <c r="L84" s="831">
        <v>3</v>
      </c>
      <c r="M84" s="832">
        <v>657.75</v>
      </c>
    </row>
    <row r="85" spans="1:13" ht="14.45" customHeight="1" x14ac:dyDescent="0.2">
      <c r="A85" s="821" t="s">
        <v>2364</v>
      </c>
      <c r="B85" s="822" t="s">
        <v>1942</v>
      </c>
      <c r="C85" s="822" t="s">
        <v>1947</v>
      </c>
      <c r="D85" s="822" t="s">
        <v>990</v>
      </c>
      <c r="E85" s="822" t="s">
        <v>1948</v>
      </c>
      <c r="F85" s="831"/>
      <c r="G85" s="831"/>
      <c r="H85" s="827">
        <v>0</v>
      </c>
      <c r="I85" s="831">
        <v>1</v>
      </c>
      <c r="J85" s="831">
        <v>368.16</v>
      </c>
      <c r="K85" s="827">
        <v>1</v>
      </c>
      <c r="L85" s="831">
        <v>1</v>
      </c>
      <c r="M85" s="832">
        <v>368.16</v>
      </c>
    </row>
    <row r="86" spans="1:13" ht="14.45" customHeight="1" x14ac:dyDescent="0.2">
      <c r="A86" s="821" t="s">
        <v>2364</v>
      </c>
      <c r="B86" s="822" t="s">
        <v>1942</v>
      </c>
      <c r="C86" s="822" t="s">
        <v>1949</v>
      </c>
      <c r="D86" s="822" t="s">
        <v>990</v>
      </c>
      <c r="E86" s="822" t="s">
        <v>1950</v>
      </c>
      <c r="F86" s="831"/>
      <c r="G86" s="831"/>
      <c r="H86" s="827">
        <v>0</v>
      </c>
      <c r="I86" s="831">
        <v>3</v>
      </c>
      <c r="J86" s="831">
        <v>2208.9900000000002</v>
      </c>
      <c r="K86" s="827">
        <v>1</v>
      </c>
      <c r="L86" s="831">
        <v>3</v>
      </c>
      <c r="M86" s="832">
        <v>2208.9900000000002</v>
      </c>
    </row>
    <row r="87" spans="1:13" ht="14.45" customHeight="1" x14ac:dyDescent="0.2">
      <c r="A87" s="821" t="s">
        <v>2364</v>
      </c>
      <c r="B87" s="822" t="s">
        <v>1979</v>
      </c>
      <c r="C87" s="822" t="s">
        <v>3315</v>
      </c>
      <c r="D87" s="822" t="s">
        <v>3316</v>
      </c>
      <c r="E87" s="822" t="s">
        <v>3317</v>
      </c>
      <c r="F87" s="831"/>
      <c r="G87" s="831"/>
      <c r="H87" s="827">
        <v>0</v>
      </c>
      <c r="I87" s="831">
        <v>2</v>
      </c>
      <c r="J87" s="831">
        <v>54.98</v>
      </c>
      <c r="K87" s="827">
        <v>1</v>
      </c>
      <c r="L87" s="831">
        <v>2</v>
      </c>
      <c r="M87" s="832">
        <v>54.98</v>
      </c>
    </row>
    <row r="88" spans="1:13" ht="14.45" customHeight="1" x14ac:dyDescent="0.2">
      <c r="A88" s="821" t="s">
        <v>2364</v>
      </c>
      <c r="B88" s="822" t="s">
        <v>1996</v>
      </c>
      <c r="C88" s="822" t="s">
        <v>3430</v>
      </c>
      <c r="D88" s="822" t="s">
        <v>3431</v>
      </c>
      <c r="E88" s="822" t="s">
        <v>3432</v>
      </c>
      <c r="F88" s="831">
        <v>1</v>
      </c>
      <c r="G88" s="831">
        <v>103.64</v>
      </c>
      <c r="H88" s="827">
        <v>1</v>
      </c>
      <c r="I88" s="831"/>
      <c r="J88" s="831"/>
      <c r="K88" s="827">
        <v>0</v>
      </c>
      <c r="L88" s="831">
        <v>1</v>
      </c>
      <c r="M88" s="832">
        <v>103.64</v>
      </c>
    </row>
    <row r="89" spans="1:13" ht="14.45" customHeight="1" x14ac:dyDescent="0.2">
      <c r="A89" s="821" t="s">
        <v>2364</v>
      </c>
      <c r="B89" s="822" t="s">
        <v>2011</v>
      </c>
      <c r="C89" s="822" t="s">
        <v>2535</v>
      </c>
      <c r="D89" s="822" t="s">
        <v>1302</v>
      </c>
      <c r="E89" s="822" t="s">
        <v>2536</v>
      </c>
      <c r="F89" s="831"/>
      <c r="G89" s="831"/>
      <c r="H89" s="827">
        <v>0</v>
      </c>
      <c r="I89" s="831">
        <v>1</v>
      </c>
      <c r="J89" s="831">
        <v>206.78</v>
      </c>
      <c r="K89" s="827">
        <v>1</v>
      </c>
      <c r="L89" s="831">
        <v>1</v>
      </c>
      <c r="M89" s="832">
        <v>206.78</v>
      </c>
    </row>
    <row r="90" spans="1:13" ht="14.45" customHeight="1" x14ac:dyDescent="0.2">
      <c r="A90" s="821" t="s">
        <v>2364</v>
      </c>
      <c r="B90" s="822" t="s">
        <v>2036</v>
      </c>
      <c r="C90" s="822" t="s">
        <v>2037</v>
      </c>
      <c r="D90" s="822" t="s">
        <v>2038</v>
      </c>
      <c r="E90" s="822" t="s">
        <v>755</v>
      </c>
      <c r="F90" s="831"/>
      <c r="G90" s="831"/>
      <c r="H90" s="827">
        <v>0</v>
      </c>
      <c r="I90" s="831">
        <v>3</v>
      </c>
      <c r="J90" s="831">
        <v>391.53</v>
      </c>
      <c r="K90" s="827">
        <v>1</v>
      </c>
      <c r="L90" s="831">
        <v>3</v>
      </c>
      <c r="M90" s="832">
        <v>391.53</v>
      </c>
    </row>
    <row r="91" spans="1:13" ht="14.45" customHeight="1" x14ac:dyDescent="0.2">
      <c r="A91" s="821" t="s">
        <v>2364</v>
      </c>
      <c r="B91" s="822" t="s">
        <v>3989</v>
      </c>
      <c r="C91" s="822" t="s">
        <v>3466</v>
      </c>
      <c r="D91" s="822" t="s">
        <v>3467</v>
      </c>
      <c r="E91" s="822" t="s">
        <v>3468</v>
      </c>
      <c r="F91" s="831"/>
      <c r="G91" s="831"/>
      <c r="H91" s="827">
        <v>0</v>
      </c>
      <c r="I91" s="831">
        <v>1</v>
      </c>
      <c r="J91" s="831">
        <v>251.16</v>
      </c>
      <c r="K91" s="827">
        <v>1</v>
      </c>
      <c r="L91" s="831">
        <v>1</v>
      </c>
      <c r="M91" s="832">
        <v>251.16</v>
      </c>
    </row>
    <row r="92" spans="1:13" ht="14.45" customHeight="1" x14ac:dyDescent="0.2">
      <c r="A92" s="821" t="s">
        <v>2364</v>
      </c>
      <c r="B92" s="822" t="s">
        <v>3979</v>
      </c>
      <c r="C92" s="822" t="s">
        <v>2613</v>
      </c>
      <c r="D92" s="822" t="s">
        <v>2614</v>
      </c>
      <c r="E92" s="822" t="s">
        <v>2615</v>
      </c>
      <c r="F92" s="831"/>
      <c r="G92" s="831"/>
      <c r="H92" s="827">
        <v>0</v>
      </c>
      <c r="I92" s="831">
        <v>1</v>
      </c>
      <c r="J92" s="831">
        <v>70.48</v>
      </c>
      <c r="K92" s="827">
        <v>1</v>
      </c>
      <c r="L92" s="831">
        <v>1</v>
      </c>
      <c r="M92" s="832">
        <v>70.48</v>
      </c>
    </row>
    <row r="93" spans="1:13" ht="14.45" customHeight="1" x14ac:dyDescent="0.2">
      <c r="A93" s="821" t="s">
        <v>2364</v>
      </c>
      <c r="B93" s="822" t="s">
        <v>3980</v>
      </c>
      <c r="C93" s="822" t="s">
        <v>2528</v>
      </c>
      <c r="D93" s="822" t="s">
        <v>2468</v>
      </c>
      <c r="E93" s="822" t="s">
        <v>2529</v>
      </c>
      <c r="F93" s="831">
        <v>5</v>
      </c>
      <c r="G93" s="831">
        <v>10194.65</v>
      </c>
      <c r="H93" s="827">
        <v>1</v>
      </c>
      <c r="I93" s="831"/>
      <c r="J93" s="831"/>
      <c r="K93" s="827">
        <v>0</v>
      </c>
      <c r="L93" s="831">
        <v>5</v>
      </c>
      <c r="M93" s="832">
        <v>10194.65</v>
      </c>
    </row>
    <row r="94" spans="1:13" ht="14.45" customHeight="1" x14ac:dyDescent="0.2">
      <c r="A94" s="821" t="s">
        <v>2364</v>
      </c>
      <c r="B94" s="822" t="s">
        <v>3980</v>
      </c>
      <c r="C94" s="822" t="s">
        <v>2530</v>
      </c>
      <c r="D94" s="822" t="s">
        <v>2468</v>
      </c>
      <c r="E94" s="822" t="s">
        <v>2531</v>
      </c>
      <c r="F94" s="831">
        <v>2</v>
      </c>
      <c r="G94" s="831">
        <v>2038.92</v>
      </c>
      <c r="H94" s="827">
        <v>1</v>
      </c>
      <c r="I94" s="831"/>
      <c r="J94" s="831"/>
      <c r="K94" s="827">
        <v>0</v>
      </c>
      <c r="L94" s="831">
        <v>2</v>
      </c>
      <c r="M94" s="832">
        <v>2038.92</v>
      </c>
    </row>
    <row r="95" spans="1:13" ht="14.45" customHeight="1" x14ac:dyDescent="0.2">
      <c r="A95" s="821" t="s">
        <v>2364</v>
      </c>
      <c r="B95" s="822" t="s">
        <v>3980</v>
      </c>
      <c r="C95" s="822" t="s">
        <v>2818</v>
      </c>
      <c r="D95" s="822" t="s">
        <v>2703</v>
      </c>
      <c r="E95" s="822" t="s">
        <v>2531</v>
      </c>
      <c r="F95" s="831">
        <v>8</v>
      </c>
      <c r="G95" s="831">
        <v>8155.68</v>
      </c>
      <c r="H95" s="827">
        <v>1</v>
      </c>
      <c r="I95" s="831"/>
      <c r="J95" s="831"/>
      <c r="K95" s="827">
        <v>0</v>
      </c>
      <c r="L95" s="831">
        <v>8</v>
      </c>
      <c r="M95" s="832">
        <v>8155.68</v>
      </c>
    </row>
    <row r="96" spans="1:13" ht="14.45" customHeight="1" x14ac:dyDescent="0.2">
      <c r="A96" s="821" t="s">
        <v>2364</v>
      </c>
      <c r="B96" s="822" t="s">
        <v>3980</v>
      </c>
      <c r="C96" s="822" t="s">
        <v>2819</v>
      </c>
      <c r="D96" s="822" t="s">
        <v>2533</v>
      </c>
      <c r="E96" s="822" t="s">
        <v>2529</v>
      </c>
      <c r="F96" s="831"/>
      <c r="G96" s="831"/>
      <c r="H96" s="827">
        <v>0</v>
      </c>
      <c r="I96" s="831">
        <v>6</v>
      </c>
      <c r="J96" s="831">
        <v>12233.58</v>
      </c>
      <c r="K96" s="827">
        <v>1</v>
      </c>
      <c r="L96" s="831">
        <v>6</v>
      </c>
      <c r="M96" s="832">
        <v>12233.58</v>
      </c>
    </row>
    <row r="97" spans="1:13" ht="14.45" customHeight="1" x14ac:dyDescent="0.2">
      <c r="A97" s="821" t="s">
        <v>2364</v>
      </c>
      <c r="B97" s="822" t="s">
        <v>3980</v>
      </c>
      <c r="C97" s="822" t="s">
        <v>2532</v>
      </c>
      <c r="D97" s="822" t="s">
        <v>2533</v>
      </c>
      <c r="E97" s="822" t="s">
        <v>2471</v>
      </c>
      <c r="F97" s="831"/>
      <c r="G97" s="831"/>
      <c r="H97" s="827">
        <v>0</v>
      </c>
      <c r="I97" s="831">
        <v>10</v>
      </c>
      <c r="J97" s="831">
        <v>3557.9000000000005</v>
      </c>
      <c r="K97" s="827">
        <v>1</v>
      </c>
      <c r="L97" s="831">
        <v>10</v>
      </c>
      <c r="M97" s="832">
        <v>3557.9000000000005</v>
      </c>
    </row>
    <row r="98" spans="1:13" ht="14.45" customHeight="1" x14ac:dyDescent="0.2">
      <c r="A98" s="821" t="s">
        <v>2364</v>
      </c>
      <c r="B98" s="822" t="s">
        <v>3980</v>
      </c>
      <c r="C98" s="822" t="s">
        <v>2700</v>
      </c>
      <c r="D98" s="822" t="s">
        <v>2533</v>
      </c>
      <c r="E98" s="822" t="s">
        <v>2469</v>
      </c>
      <c r="F98" s="831"/>
      <c r="G98" s="831"/>
      <c r="H98" s="827">
        <v>0</v>
      </c>
      <c r="I98" s="831">
        <v>11</v>
      </c>
      <c r="J98" s="831">
        <v>6079.04</v>
      </c>
      <c r="K98" s="827">
        <v>1</v>
      </c>
      <c r="L98" s="831">
        <v>11</v>
      </c>
      <c r="M98" s="832">
        <v>6079.04</v>
      </c>
    </row>
    <row r="99" spans="1:13" ht="14.45" customHeight="1" x14ac:dyDescent="0.2">
      <c r="A99" s="821" t="s">
        <v>2364</v>
      </c>
      <c r="B99" s="822" t="s">
        <v>3980</v>
      </c>
      <c r="C99" s="822" t="s">
        <v>2701</v>
      </c>
      <c r="D99" s="822" t="s">
        <v>2533</v>
      </c>
      <c r="E99" s="822" t="s">
        <v>2531</v>
      </c>
      <c r="F99" s="831"/>
      <c r="G99" s="831"/>
      <c r="H99" s="827">
        <v>0</v>
      </c>
      <c r="I99" s="831">
        <v>17</v>
      </c>
      <c r="J99" s="831">
        <v>17330.82</v>
      </c>
      <c r="K99" s="827">
        <v>1</v>
      </c>
      <c r="L99" s="831">
        <v>17</v>
      </c>
      <c r="M99" s="832">
        <v>17330.82</v>
      </c>
    </row>
    <row r="100" spans="1:13" ht="14.45" customHeight="1" x14ac:dyDescent="0.2">
      <c r="A100" s="821" t="s">
        <v>2364</v>
      </c>
      <c r="B100" s="822" t="s">
        <v>3980</v>
      </c>
      <c r="C100" s="822" t="s">
        <v>3080</v>
      </c>
      <c r="D100" s="822" t="s">
        <v>2473</v>
      </c>
      <c r="E100" s="822" t="s">
        <v>3081</v>
      </c>
      <c r="F100" s="831">
        <v>2</v>
      </c>
      <c r="G100" s="831">
        <v>177.9</v>
      </c>
      <c r="H100" s="827">
        <v>1</v>
      </c>
      <c r="I100" s="831"/>
      <c r="J100" s="831"/>
      <c r="K100" s="827">
        <v>0</v>
      </c>
      <c r="L100" s="831">
        <v>2</v>
      </c>
      <c r="M100" s="832">
        <v>177.9</v>
      </c>
    </row>
    <row r="101" spans="1:13" ht="14.45" customHeight="1" x14ac:dyDescent="0.2">
      <c r="A101" s="821" t="s">
        <v>2364</v>
      </c>
      <c r="B101" s="822" t="s">
        <v>2193</v>
      </c>
      <c r="C101" s="822" t="s">
        <v>2194</v>
      </c>
      <c r="D101" s="822" t="s">
        <v>2195</v>
      </c>
      <c r="E101" s="822" t="s">
        <v>2196</v>
      </c>
      <c r="F101" s="831"/>
      <c r="G101" s="831"/>
      <c r="H101" s="827">
        <v>0</v>
      </c>
      <c r="I101" s="831">
        <v>6</v>
      </c>
      <c r="J101" s="831">
        <v>5853.54</v>
      </c>
      <c r="K101" s="827">
        <v>1</v>
      </c>
      <c r="L101" s="831">
        <v>6</v>
      </c>
      <c r="M101" s="832">
        <v>5853.54</v>
      </c>
    </row>
    <row r="102" spans="1:13" ht="14.45" customHeight="1" x14ac:dyDescent="0.2">
      <c r="A102" s="821" t="s">
        <v>2364</v>
      </c>
      <c r="B102" s="822" t="s">
        <v>2193</v>
      </c>
      <c r="C102" s="822" t="s">
        <v>2694</v>
      </c>
      <c r="D102" s="822" t="s">
        <v>2456</v>
      </c>
      <c r="E102" s="822" t="s">
        <v>2689</v>
      </c>
      <c r="F102" s="831"/>
      <c r="G102" s="831"/>
      <c r="H102" s="827">
        <v>0</v>
      </c>
      <c r="I102" s="831">
        <v>6</v>
      </c>
      <c r="J102" s="831">
        <v>1951.1999999999998</v>
      </c>
      <c r="K102" s="827">
        <v>1</v>
      </c>
      <c r="L102" s="831">
        <v>6</v>
      </c>
      <c r="M102" s="832">
        <v>1951.1999999999998</v>
      </c>
    </row>
    <row r="103" spans="1:13" ht="14.45" customHeight="1" x14ac:dyDescent="0.2">
      <c r="A103" s="821" t="s">
        <v>2364</v>
      </c>
      <c r="B103" s="822" t="s">
        <v>2193</v>
      </c>
      <c r="C103" s="822" t="s">
        <v>2503</v>
      </c>
      <c r="D103" s="822" t="s">
        <v>2456</v>
      </c>
      <c r="E103" s="822" t="s">
        <v>2504</v>
      </c>
      <c r="F103" s="831"/>
      <c r="G103" s="831"/>
      <c r="H103" s="827">
        <v>0</v>
      </c>
      <c r="I103" s="831">
        <v>6</v>
      </c>
      <c r="J103" s="831">
        <v>3902.3999999999996</v>
      </c>
      <c r="K103" s="827">
        <v>1</v>
      </c>
      <c r="L103" s="831">
        <v>6</v>
      </c>
      <c r="M103" s="832">
        <v>3902.3999999999996</v>
      </c>
    </row>
    <row r="104" spans="1:13" ht="14.45" customHeight="1" x14ac:dyDescent="0.2">
      <c r="A104" s="821" t="s">
        <v>2364</v>
      </c>
      <c r="B104" s="822" t="s">
        <v>2193</v>
      </c>
      <c r="C104" s="822" t="s">
        <v>3283</v>
      </c>
      <c r="D104" s="822" t="s">
        <v>2456</v>
      </c>
      <c r="E104" s="822" t="s">
        <v>3282</v>
      </c>
      <c r="F104" s="831"/>
      <c r="G104" s="831"/>
      <c r="H104" s="827">
        <v>0</v>
      </c>
      <c r="I104" s="831">
        <v>6</v>
      </c>
      <c r="J104" s="831">
        <v>7804.74</v>
      </c>
      <c r="K104" s="827">
        <v>1</v>
      </c>
      <c r="L104" s="831">
        <v>6</v>
      </c>
      <c r="M104" s="832">
        <v>7804.74</v>
      </c>
    </row>
    <row r="105" spans="1:13" ht="14.45" customHeight="1" x14ac:dyDescent="0.2">
      <c r="A105" s="821" t="s">
        <v>2364</v>
      </c>
      <c r="B105" s="822" t="s">
        <v>2193</v>
      </c>
      <c r="C105" s="822" t="s">
        <v>2505</v>
      </c>
      <c r="D105" s="822" t="s">
        <v>2456</v>
      </c>
      <c r="E105" s="822" t="s">
        <v>2506</v>
      </c>
      <c r="F105" s="831"/>
      <c r="G105" s="831"/>
      <c r="H105" s="827">
        <v>0</v>
      </c>
      <c r="I105" s="831">
        <v>6</v>
      </c>
      <c r="J105" s="831">
        <v>975.66000000000008</v>
      </c>
      <c r="K105" s="827">
        <v>1</v>
      </c>
      <c r="L105" s="831">
        <v>6</v>
      </c>
      <c r="M105" s="832">
        <v>975.66000000000008</v>
      </c>
    </row>
    <row r="106" spans="1:13" ht="14.45" customHeight="1" x14ac:dyDescent="0.2">
      <c r="A106" s="821" t="s">
        <v>2364</v>
      </c>
      <c r="B106" s="822" t="s">
        <v>3981</v>
      </c>
      <c r="C106" s="822" t="s">
        <v>2439</v>
      </c>
      <c r="D106" s="822" t="s">
        <v>2440</v>
      </c>
      <c r="E106" s="822" t="s">
        <v>2441</v>
      </c>
      <c r="F106" s="831"/>
      <c r="G106" s="831"/>
      <c r="H106" s="827">
        <v>0</v>
      </c>
      <c r="I106" s="831">
        <v>28</v>
      </c>
      <c r="J106" s="831">
        <v>14164.08</v>
      </c>
      <c r="K106" s="827">
        <v>1</v>
      </c>
      <c r="L106" s="831">
        <v>28</v>
      </c>
      <c r="M106" s="832">
        <v>14164.08</v>
      </c>
    </row>
    <row r="107" spans="1:13" ht="14.45" customHeight="1" x14ac:dyDescent="0.2">
      <c r="A107" s="821" t="s">
        <v>2364</v>
      </c>
      <c r="B107" s="822" t="s">
        <v>3981</v>
      </c>
      <c r="C107" s="822" t="s">
        <v>2811</v>
      </c>
      <c r="D107" s="822" t="s">
        <v>2440</v>
      </c>
      <c r="E107" s="822" t="s">
        <v>2812</v>
      </c>
      <c r="F107" s="831"/>
      <c r="G107" s="831"/>
      <c r="H107" s="827">
        <v>0</v>
      </c>
      <c r="I107" s="831">
        <v>2</v>
      </c>
      <c r="J107" s="831">
        <v>1517.58</v>
      </c>
      <c r="K107" s="827">
        <v>1</v>
      </c>
      <c r="L107" s="831">
        <v>2</v>
      </c>
      <c r="M107" s="832">
        <v>1517.58</v>
      </c>
    </row>
    <row r="108" spans="1:13" ht="14.45" customHeight="1" x14ac:dyDescent="0.2">
      <c r="A108" s="821" t="s">
        <v>2364</v>
      </c>
      <c r="B108" s="822" t="s">
        <v>3981</v>
      </c>
      <c r="C108" s="822" t="s">
        <v>2683</v>
      </c>
      <c r="D108" s="822" t="s">
        <v>2440</v>
      </c>
      <c r="E108" s="822" t="s">
        <v>2684</v>
      </c>
      <c r="F108" s="831"/>
      <c r="G108" s="831"/>
      <c r="H108" s="827">
        <v>0</v>
      </c>
      <c r="I108" s="831">
        <v>6</v>
      </c>
      <c r="J108" s="831">
        <v>6070.38</v>
      </c>
      <c r="K108" s="827">
        <v>1</v>
      </c>
      <c r="L108" s="831">
        <v>6</v>
      </c>
      <c r="M108" s="832">
        <v>6070.38</v>
      </c>
    </row>
    <row r="109" spans="1:13" ht="14.45" customHeight="1" x14ac:dyDescent="0.2">
      <c r="A109" s="821" t="s">
        <v>2364</v>
      </c>
      <c r="B109" s="822" t="s">
        <v>3981</v>
      </c>
      <c r="C109" s="822" t="s">
        <v>3071</v>
      </c>
      <c r="D109" s="822" t="s">
        <v>3072</v>
      </c>
      <c r="E109" s="822" t="s">
        <v>2441</v>
      </c>
      <c r="F109" s="831">
        <v>6</v>
      </c>
      <c r="G109" s="831">
        <v>3035.16</v>
      </c>
      <c r="H109" s="827">
        <v>1</v>
      </c>
      <c r="I109" s="831"/>
      <c r="J109" s="831"/>
      <c r="K109" s="827">
        <v>0</v>
      </c>
      <c r="L109" s="831">
        <v>6</v>
      </c>
      <c r="M109" s="832">
        <v>3035.16</v>
      </c>
    </row>
    <row r="110" spans="1:13" ht="14.45" customHeight="1" x14ac:dyDescent="0.2">
      <c r="A110" s="821" t="s">
        <v>2364</v>
      </c>
      <c r="B110" s="822" t="s">
        <v>1911</v>
      </c>
      <c r="C110" s="822" t="s">
        <v>2580</v>
      </c>
      <c r="D110" s="822" t="s">
        <v>659</v>
      </c>
      <c r="E110" s="822" t="s">
        <v>2581</v>
      </c>
      <c r="F110" s="831"/>
      <c r="G110" s="831"/>
      <c r="H110" s="827"/>
      <c r="I110" s="831">
        <v>23</v>
      </c>
      <c r="J110" s="831">
        <v>0</v>
      </c>
      <c r="K110" s="827"/>
      <c r="L110" s="831">
        <v>23</v>
      </c>
      <c r="M110" s="832">
        <v>0</v>
      </c>
    </row>
    <row r="111" spans="1:13" ht="14.45" customHeight="1" x14ac:dyDescent="0.2">
      <c r="A111" s="821" t="s">
        <v>2364</v>
      </c>
      <c r="B111" s="822" t="s">
        <v>2215</v>
      </c>
      <c r="C111" s="822" t="s">
        <v>3286</v>
      </c>
      <c r="D111" s="822" t="s">
        <v>2217</v>
      </c>
      <c r="E111" s="822" t="s">
        <v>3287</v>
      </c>
      <c r="F111" s="831"/>
      <c r="G111" s="831"/>
      <c r="H111" s="827">
        <v>0</v>
      </c>
      <c r="I111" s="831">
        <v>13</v>
      </c>
      <c r="J111" s="831">
        <v>4413.1100000000006</v>
      </c>
      <c r="K111" s="827">
        <v>1</v>
      </c>
      <c r="L111" s="831">
        <v>13</v>
      </c>
      <c r="M111" s="832">
        <v>4413.1100000000006</v>
      </c>
    </row>
    <row r="112" spans="1:13" ht="14.45" customHeight="1" x14ac:dyDescent="0.2">
      <c r="A112" s="821" t="s">
        <v>2364</v>
      </c>
      <c r="B112" s="822" t="s">
        <v>2215</v>
      </c>
      <c r="C112" s="822" t="s">
        <v>2216</v>
      </c>
      <c r="D112" s="822" t="s">
        <v>2217</v>
      </c>
      <c r="E112" s="822" t="s">
        <v>2218</v>
      </c>
      <c r="F112" s="831"/>
      <c r="G112" s="831"/>
      <c r="H112" s="827">
        <v>0</v>
      </c>
      <c r="I112" s="831">
        <v>1</v>
      </c>
      <c r="J112" s="831">
        <v>113.16</v>
      </c>
      <c r="K112" s="827">
        <v>1</v>
      </c>
      <c r="L112" s="831">
        <v>1</v>
      </c>
      <c r="M112" s="832">
        <v>113.16</v>
      </c>
    </row>
    <row r="113" spans="1:13" ht="14.45" customHeight="1" x14ac:dyDescent="0.2">
      <c r="A113" s="821" t="s">
        <v>2364</v>
      </c>
      <c r="B113" s="822" t="s">
        <v>2215</v>
      </c>
      <c r="C113" s="822" t="s">
        <v>3288</v>
      </c>
      <c r="D113" s="822" t="s">
        <v>2217</v>
      </c>
      <c r="E113" s="822" t="s">
        <v>3289</v>
      </c>
      <c r="F113" s="831"/>
      <c r="G113" s="831"/>
      <c r="H113" s="827">
        <v>0</v>
      </c>
      <c r="I113" s="831">
        <v>1</v>
      </c>
      <c r="J113" s="831">
        <v>169.73</v>
      </c>
      <c r="K113" s="827">
        <v>1</v>
      </c>
      <c r="L113" s="831">
        <v>1</v>
      </c>
      <c r="M113" s="832">
        <v>169.73</v>
      </c>
    </row>
    <row r="114" spans="1:13" ht="14.45" customHeight="1" x14ac:dyDescent="0.2">
      <c r="A114" s="821" t="s">
        <v>2364</v>
      </c>
      <c r="B114" s="822" t="s">
        <v>2215</v>
      </c>
      <c r="C114" s="822" t="s">
        <v>2603</v>
      </c>
      <c r="D114" s="822" t="s">
        <v>2217</v>
      </c>
      <c r="E114" s="822" t="s">
        <v>2604</v>
      </c>
      <c r="F114" s="831"/>
      <c r="G114" s="831"/>
      <c r="H114" s="827">
        <v>0</v>
      </c>
      <c r="I114" s="831">
        <v>47</v>
      </c>
      <c r="J114" s="831">
        <v>15955.09</v>
      </c>
      <c r="K114" s="827">
        <v>1</v>
      </c>
      <c r="L114" s="831">
        <v>47</v>
      </c>
      <c r="M114" s="832">
        <v>15955.09</v>
      </c>
    </row>
    <row r="115" spans="1:13" ht="14.45" customHeight="1" x14ac:dyDescent="0.2">
      <c r="A115" s="821" t="s">
        <v>2364</v>
      </c>
      <c r="B115" s="822" t="s">
        <v>2215</v>
      </c>
      <c r="C115" s="822" t="s">
        <v>3295</v>
      </c>
      <c r="D115" s="822" t="s">
        <v>2217</v>
      </c>
      <c r="E115" s="822" t="s">
        <v>2604</v>
      </c>
      <c r="F115" s="831">
        <v>5</v>
      </c>
      <c r="G115" s="831">
        <v>1697.3500000000001</v>
      </c>
      <c r="H115" s="827">
        <v>1</v>
      </c>
      <c r="I115" s="831"/>
      <c r="J115" s="831"/>
      <c r="K115" s="827">
        <v>0</v>
      </c>
      <c r="L115" s="831">
        <v>5</v>
      </c>
      <c r="M115" s="832">
        <v>1697.3500000000001</v>
      </c>
    </row>
    <row r="116" spans="1:13" ht="14.45" customHeight="1" x14ac:dyDescent="0.2">
      <c r="A116" s="821" t="s">
        <v>2364</v>
      </c>
      <c r="B116" s="822" t="s">
        <v>2215</v>
      </c>
      <c r="C116" s="822" t="s">
        <v>3440</v>
      </c>
      <c r="D116" s="822" t="s">
        <v>3441</v>
      </c>
      <c r="E116" s="822" t="s">
        <v>3442</v>
      </c>
      <c r="F116" s="831">
        <v>3</v>
      </c>
      <c r="G116" s="831">
        <v>678.93000000000006</v>
      </c>
      <c r="H116" s="827">
        <v>1</v>
      </c>
      <c r="I116" s="831"/>
      <c r="J116" s="831"/>
      <c r="K116" s="827">
        <v>0</v>
      </c>
      <c r="L116" s="831">
        <v>3</v>
      </c>
      <c r="M116" s="832">
        <v>678.93000000000006</v>
      </c>
    </row>
    <row r="117" spans="1:13" ht="14.45" customHeight="1" x14ac:dyDescent="0.2">
      <c r="A117" s="821" t="s">
        <v>2364</v>
      </c>
      <c r="B117" s="822" t="s">
        <v>3983</v>
      </c>
      <c r="C117" s="822" t="s">
        <v>3457</v>
      </c>
      <c r="D117" s="822" t="s">
        <v>3329</v>
      </c>
      <c r="E117" s="822" t="s">
        <v>3348</v>
      </c>
      <c r="F117" s="831">
        <v>5</v>
      </c>
      <c r="G117" s="831">
        <v>1692.8999999999999</v>
      </c>
      <c r="H117" s="827">
        <v>1</v>
      </c>
      <c r="I117" s="831"/>
      <c r="J117" s="831"/>
      <c r="K117" s="827">
        <v>0</v>
      </c>
      <c r="L117" s="831">
        <v>5</v>
      </c>
      <c r="M117" s="832">
        <v>1692.8999999999999</v>
      </c>
    </row>
    <row r="118" spans="1:13" ht="14.45" customHeight="1" x14ac:dyDescent="0.2">
      <c r="A118" s="821" t="s">
        <v>2364</v>
      </c>
      <c r="B118" s="822" t="s">
        <v>3983</v>
      </c>
      <c r="C118" s="822" t="s">
        <v>3339</v>
      </c>
      <c r="D118" s="822" t="s">
        <v>2577</v>
      </c>
      <c r="E118" s="822" t="s">
        <v>3340</v>
      </c>
      <c r="F118" s="831"/>
      <c r="G118" s="831"/>
      <c r="H118" s="827">
        <v>0</v>
      </c>
      <c r="I118" s="831">
        <v>17</v>
      </c>
      <c r="J118" s="831">
        <v>21872.54</v>
      </c>
      <c r="K118" s="827">
        <v>1</v>
      </c>
      <c r="L118" s="831">
        <v>17</v>
      </c>
      <c r="M118" s="832">
        <v>21872.54</v>
      </c>
    </row>
    <row r="119" spans="1:13" ht="14.45" customHeight="1" x14ac:dyDescent="0.2">
      <c r="A119" s="821" t="s">
        <v>2364</v>
      </c>
      <c r="B119" s="822" t="s">
        <v>3983</v>
      </c>
      <c r="C119" s="822" t="s">
        <v>2576</v>
      </c>
      <c r="D119" s="822" t="s">
        <v>2577</v>
      </c>
      <c r="E119" s="822" t="s">
        <v>2578</v>
      </c>
      <c r="F119" s="831"/>
      <c r="G119" s="831"/>
      <c r="H119" s="827">
        <v>0</v>
      </c>
      <c r="I119" s="831">
        <v>31</v>
      </c>
      <c r="J119" s="831">
        <v>79769.820000000007</v>
      </c>
      <c r="K119" s="827">
        <v>1</v>
      </c>
      <c r="L119" s="831">
        <v>31</v>
      </c>
      <c r="M119" s="832">
        <v>79769.820000000007</v>
      </c>
    </row>
    <row r="120" spans="1:13" ht="14.45" customHeight="1" x14ac:dyDescent="0.2">
      <c r="A120" s="821" t="s">
        <v>2364</v>
      </c>
      <c r="B120" s="822" t="s">
        <v>3983</v>
      </c>
      <c r="C120" s="822" t="s">
        <v>3341</v>
      </c>
      <c r="D120" s="822" t="s">
        <v>2577</v>
      </c>
      <c r="E120" s="822" t="s">
        <v>3338</v>
      </c>
      <c r="F120" s="831"/>
      <c r="G120" s="831"/>
      <c r="H120" s="827">
        <v>0</v>
      </c>
      <c r="I120" s="831">
        <v>11</v>
      </c>
      <c r="J120" s="831">
        <v>7448.869999999999</v>
      </c>
      <c r="K120" s="827">
        <v>1</v>
      </c>
      <c r="L120" s="831">
        <v>11</v>
      </c>
      <c r="M120" s="832">
        <v>7448.869999999999</v>
      </c>
    </row>
    <row r="121" spans="1:13" ht="14.45" customHeight="1" x14ac:dyDescent="0.2">
      <c r="A121" s="821" t="s">
        <v>2364</v>
      </c>
      <c r="B121" s="822" t="s">
        <v>3983</v>
      </c>
      <c r="C121" s="822" t="s">
        <v>3344</v>
      </c>
      <c r="D121" s="822" t="s">
        <v>3345</v>
      </c>
      <c r="E121" s="822" t="s">
        <v>3333</v>
      </c>
      <c r="F121" s="831">
        <v>2</v>
      </c>
      <c r="G121" s="831">
        <v>2572.38</v>
      </c>
      <c r="H121" s="827">
        <v>1</v>
      </c>
      <c r="I121" s="831"/>
      <c r="J121" s="831"/>
      <c r="K121" s="827">
        <v>0</v>
      </c>
      <c r="L121" s="831">
        <v>2</v>
      </c>
      <c r="M121" s="832">
        <v>2572.38</v>
      </c>
    </row>
    <row r="122" spans="1:13" ht="14.45" customHeight="1" x14ac:dyDescent="0.2">
      <c r="A122" s="821" t="s">
        <v>2364</v>
      </c>
      <c r="B122" s="822" t="s">
        <v>3983</v>
      </c>
      <c r="C122" s="822" t="s">
        <v>3458</v>
      </c>
      <c r="D122" s="822" t="s">
        <v>2577</v>
      </c>
      <c r="E122" s="822" t="s">
        <v>3459</v>
      </c>
      <c r="F122" s="831"/>
      <c r="G122" s="831"/>
      <c r="H122" s="827">
        <v>0</v>
      </c>
      <c r="I122" s="831">
        <v>1</v>
      </c>
      <c r="J122" s="831">
        <v>84.96</v>
      </c>
      <c r="K122" s="827">
        <v>1</v>
      </c>
      <c r="L122" s="831">
        <v>1</v>
      </c>
      <c r="M122" s="832">
        <v>84.96</v>
      </c>
    </row>
    <row r="123" spans="1:13" ht="14.45" customHeight="1" x14ac:dyDescent="0.2">
      <c r="A123" s="821" t="s">
        <v>2364</v>
      </c>
      <c r="B123" s="822" t="s">
        <v>2246</v>
      </c>
      <c r="C123" s="822" t="s">
        <v>2249</v>
      </c>
      <c r="D123" s="822" t="s">
        <v>1496</v>
      </c>
      <c r="E123" s="822" t="s">
        <v>2250</v>
      </c>
      <c r="F123" s="831"/>
      <c r="G123" s="831"/>
      <c r="H123" s="827"/>
      <c r="I123" s="831">
        <v>1</v>
      </c>
      <c r="J123" s="831">
        <v>0</v>
      </c>
      <c r="K123" s="827"/>
      <c r="L123" s="831">
        <v>1</v>
      </c>
      <c r="M123" s="832">
        <v>0</v>
      </c>
    </row>
    <row r="124" spans="1:13" ht="14.45" customHeight="1" x14ac:dyDescent="0.2">
      <c r="A124" s="821" t="s">
        <v>2364</v>
      </c>
      <c r="B124" s="822" t="s">
        <v>2246</v>
      </c>
      <c r="C124" s="822" t="s">
        <v>2247</v>
      </c>
      <c r="D124" s="822" t="s">
        <v>1496</v>
      </c>
      <c r="E124" s="822" t="s">
        <v>2248</v>
      </c>
      <c r="F124" s="831"/>
      <c r="G124" s="831"/>
      <c r="H124" s="827"/>
      <c r="I124" s="831">
        <v>1</v>
      </c>
      <c r="J124" s="831">
        <v>0</v>
      </c>
      <c r="K124" s="827"/>
      <c r="L124" s="831">
        <v>1</v>
      </c>
      <c r="M124" s="832">
        <v>0</v>
      </c>
    </row>
    <row r="125" spans="1:13" ht="14.45" customHeight="1" x14ac:dyDescent="0.2">
      <c r="A125" s="821" t="s">
        <v>2364</v>
      </c>
      <c r="B125" s="822" t="s">
        <v>2262</v>
      </c>
      <c r="C125" s="822" t="s">
        <v>3438</v>
      </c>
      <c r="D125" s="822" t="s">
        <v>2264</v>
      </c>
      <c r="E125" s="822" t="s">
        <v>3439</v>
      </c>
      <c r="F125" s="831"/>
      <c r="G125" s="831"/>
      <c r="H125" s="827">
        <v>0</v>
      </c>
      <c r="I125" s="831">
        <v>1</v>
      </c>
      <c r="J125" s="831">
        <v>245.9</v>
      </c>
      <c r="K125" s="827">
        <v>1</v>
      </c>
      <c r="L125" s="831">
        <v>1</v>
      </c>
      <c r="M125" s="832">
        <v>245.9</v>
      </c>
    </row>
    <row r="126" spans="1:13" ht="14.45" customHeight="1" x14ac:dyDescent="0.2">
      <c r="A126" s="821" t="s">
        <v>2364</v>
      </c>
      <c r="B126" s="822" t="s">
        <v>2266</v>
      </c>
      <c r="C126" s="822" t="s">
        <v>2587</v>
      </c>
      <c r="D126" s="822" t="s">
        <v>2268</v>
      </c>
      <c r="E126" s="822" t="s">
        <v>2588</v>
      </c>
      <c r="F126" s="831"/>
      <c r="G126" s="831"/>
      <c r="H126" s="827">
        <v>0</v>
      </c>
      <c r="I126" s="831">
        <v>5</v>
      </c>
      <c r="J126" s="831">
        <v>402.65</v>
      </c>
      <c r="K126" s="827">
        <v>1</v>
      </c>
      <c r="L126" s="831">
        <v>5</v>
      </c>
      <c r="M126" s="832">
        <v>402.65</v>
      </c>
    </row>
    <row r="127" spans="1:13" ht="14.45" customHeight="1" x14ac:dyDescent="0.2">
      <c r="A127" s="821" t="s">
        <v>2364</v>
      </c>
      <c r="B127" s="822" t="s">
        <v>2266</v>
      </c>
      <c r="C127" s="822" t="s">
        <v>3472</v>
      </c>
      <c r="D127" s="822" t="s">
        <v>2268</v>
      </c>
      <c r="E127" s="822" t="s">
        <v>1459</v>
      </c>
      <c r="F127" s="831">
        <v>4</v>
      </c>
      <c r="G127" s="831">
        <v>1600.68</v>
      </c>
      <c r="H127" s="827">
        <v>1</v>
      </c>
      <c r="I127" s="831"/>
      <c r="J127" s="831"/>
      <c r="K127" s="827">
        <v>0</v>
      </c>
      <c r="L127" s="831">
        <v>4</v>
      </c>
      <c r="M127" s="832">
        <v>1600.68</v>
      </c>
    </row>
    <row r="128" spans="1:13" ht="14.45" customHeight="1" x14ac:dyDescent="0.2">
      <c r="A128" s="821" t="s">
        <v>2364</v>
      </c>
      <c r="B128" s="822" t="s">
        <v>2266</v>
      </c>
      <c r="C128" s="822" t="s">
        <v>3388</v>
      </c>
      <c r="D128" s="822" t="s">
        <v>2268</v>
      </c>
      <c r="E128" s="822" t="s">
        <v>3389</v>
      </c>
      <c r="F128" s="831"/>
      <c r="G128" s="831"/>
      <c r="H128" s="827">
        <v>0</v>
      </c>
      <c r="I128" s="831">
        <v>1</v>
      </c>
      <c r="J128" s="831">
        <v>533.42999999999995</v>
      </c>
      <c r="K128" s="827">
        <v>1</v>
      </c>
      <c r="L128" s="831">
        <v>1</v>
      </c>
      <c r="M128" s="832">
        <v>533.42999999999995</v>
      </c>
    </row>
    <row r="129" spans="1:13" ht="14.45" customHeight="1" x14ac:dyDescent="0.2">
      <c r="A129" s="821" t="s">
        <v>2364</v>
      </c>
      <c r="B129" s="822" t="s">
        <v>2266</v>
      </c>
      <c r="C129" s="822" t="s">
        <v>2267</v>
      </c>
      <c r="D129" s="822" t="s">
        <v>2268</v>
      </c>
      <c r="E129" s="822" t="s">
        <v>1459</v>
      </c>
      <c r="F129" s="831"/>
      <c r="G129" s="831"/>
      <c r="H129" s="827">
        <v>0</v>
      </c>
      <c r="I129" s="831">
        <v>1</v>
      </c>
      <c r="J129" s="831">
        <v>400.17</v>
      </c>
      <c r="K129" s="827">
        <v>1</v>
      </c>
      <c r="L129" s="831">
        <v>1</v>
      </c>
      <c r="M129" s="832">
        <v>400.17</v>
      </c>
    </row>
    <row r="130" spans="1:13" ht="14.45" customHeight="1" x14ac:dyDescent="0.2">
      <c r="A130" s="821" t="s">
        <v>2364</v>
      </c>
      <c r="B130" s="822" t="s">
        <v>3990</v>
      </c>
      <c r="C130" s="822" t="s">
        <v>2549</v>
      </c>
      <c r="D130" s="822" t="s">
        <v>2550</v>
      </c>
      <c r="E130" s="822" t="s">
        <v>2551</v>
      </c>
      <c r="F130" s="831"/>
      <c r="G130" s="831"/>
      <c r="H130" s="827">
        <v>0</v>
      </c>
      <c r="I130" s="831">
        <v>1</v>
      </c>
      <c r="J130" s="831">
        <v>687.02</v>
      </c>
      <c r="K130" s="827">
        <v>1</v>
      </c>
      <c r="L130" s="831">
        <v>1</v>
      </c>
      <c r="M130" s="832">
        <v>687.02</v>
      </c>
    </row>
    <row r="131" spans="1:13" ht="14.45" customHeight="1" x14ac:dyDescent="0.2">
      <c r="A131" s="821" t="s">
        <v>2364</v>
      </c>
      <c r="B131" s="822" t="s">
        <v>3986</v>
      </c>
      <c r="C131" s="822" t="s">
        <v>2590</v>
      </c>
      <c r="D131" s="822" t="s">
        <v>2591</v>
      </c>
      <c r="E131" s="822" t="s">
        <v>2592</v>
      </c>
      <c r="F131" s="831"/>
      <c r="G131" s="831"/>
      <c r="H131" s="827">
        <v>0</v>
      </c>
      <c r="I131" s="831">
        <v>1</v>
      </c>
      <c r="J131" s="831">
        <v>50.32</v>
      </c>
      <c r="K131" s="827">
        <v>1</v>
      </c>
      <c r="L131" s="831">
        <v>1</v>
      </c>
      <c r="M131" s="832">
        <v>50.32</v>
      </c>
    </row>
    <row r="132" spans="1:13" ht="14.45" customHeight="1" x14ac:dyDescent="0.2">
      <c r="A132" s="821" t="s">
        <v>2364</v>
      </c>
      <c r="B132" s="822" t="s">
        <v>3986</v>
      </c>
      <c r="C132" s="822" t="s">
        <v>3393</v>
      </c>
      <c r="D132" s="822" t="s">
        <v>2591</v>
      </c>
      <c r="E132" s="822" t="s">
        <v>3394</v>
      </c>
      <c r="F132" s="831"/>
      <c r="G132" s="831"/>
      <c r="H132" s="827">
        <v>0</v>
      </c>
      <c r="I132" s="831">
        <v>4</v>
      </c>
      <c r="J132" s="831">
        <v>603.76</v>
      </c>
      <c r="K132" s="827">
        <v>1</v>
      </c>
      <c r="L132" s="831">
        <v>4</v>
      </c>
      <c r="M132" s="832">
        <v>603.76</v>
      </c>
    </row>
    <row r="133" spans="1:13" ht="14.45" customHeight="1" x14ac:dyDescent="0.2">
      <c r="A133" s="821" t="s">
        <v>2366</v>
      </c>
      <c r="B133" s="822" t="s">
        <v>2262</v>
      </c>
      <c r="C133" s="822" t="s">
        <v>3190</v>
      </c>
      <c r="D133" s="822" t="s">
        <v>3191</v>
      </c>
      <c r="E133" s="822" t="s">
        <v>2233</v>
      </c>
      <c r="F133" s="831">
        <v>3</v>
      </c>
      <c r="G133" s="831">
        <v>369.6</v>
      </c>
      <c r="H133" s="827">
        <v>1</v>
      </c>
      <c r="I133" s="831"/>
      <c r="J133" s="831"/>
      <c r="K133" s="827">
        <v>0</v>
      </c>
      <c r="L133" s="831">
        <v>3</v>
      </c>
      <c r="M133" s="832">
        <v>369.6</v>
      </c>
    </row>
    <row r="134" spans="1:13" ht="14.45" customHeight="1" x14ac:dyDescent="0.2">
      <c r="A134" s="821" t="s">
        <v>2366</v>
      </c>
      <c r="B134" s="822" t="s">
        <v>2278</v>
      </c>
      <c r="C134" s="822" t="s">
        <v>3189</v>
      </c>
      <c r="D134" s="822" t="s">
        <v>1492</v>
      </c>
      <c r="E134" s="822" t="s">
        <v>2909</v>
      </c>
      <c r="F134" s="831"/>
      <c r="G134" s="831"/>
      <c r="H134" s="827">
        <v>0</v>
      </c>
      <c r="I134" s="831">
        <v>1</v>
      </c>
      <c r="J134" s="831">
        <v>176.32</v>
      </c>
      <c r="K134" s="827">
        <v>1</v>
      </c>
      <c r="L134" s="831">
        <v>1</v>
      </c>
      <c r="M134" s="832">
        <v>176.32</v>
      </c>
    </row>
    <row r="135" spans="1:13" ht="14.45" customHeight="1" x14ac:dyDescent="0.2">
      <c r="A135" s="821" t="s">
        <v>2369</v>
      </c>
      <c r="B135" s="822" t="s">
        <v>1918</v>
      </c>
      <c r="C135" s="822" t="s">
        <v>1924</v>
      </c>
      <c r="D135" s="822" t="s">
        <v>866</v>
      </c>
      <c r="E135" s="822" t="s">
        <v>1925</v>
      </c>
      <c r="F135" s="831"/>
      <c r="G135" s="831"/>
      <c r="H135" s="827">
        <v>0</v>
      </c>
      <c r="I135" s="831">
        <v>2</v>
      </c>
      <c r="J135" s="831">
        <v>97.78</v>
      </c>
      <c r="K135" s="827">
        <v>1</v>
      </c>
      <c r="L135" s="831">
        <v>2</v>
      </c>
      <c r="M135" s="832">
        <v>97.78</v>
      </c>
    </row>
    <row r="136" spans="1:13" ht="14.45" customHeight="1" x14ac:dyDescent="0.2">
      <c r="A136" s="821" t="s">
        <v>2369</v>
      </c>
      <c r="B136" s="822" t="s">
        <v>1942</v>
      </c>
      <c r="C136" s="822" t="s">
        <v>3034</v>
      </c>
      <c r="D136" s="822" t="s">
        <v>3035</v>
      </c>
      <c r="E136" s="822" t="s">
        <v>3036</v>
      </c>
      <c r="F136" s="831"/>
      <c r="G136" s="831"/>
      <c r="H136" s="827">
        <v>0</v>
      </c>
      <c r="I136" s="831">
        <v>1</v>
      </c>
      <c r="J136" s="831">
        <v>1385.62</v>
      </c>
      <c r="K136" s="827">
        <v>1</v>
      </c>
      <c r="L136" s="831">
        <v>1</v>
      </c>
      <c r="M136" s="832">
        <v>1385.62</v>
      </c>
    </row>
    <row r="137" spans="1:13" ht="14.45" customHeight="1" x14ac:dyDescent="0.2">
      <c r="A137" s="821" t="s">
        <v>2369</v>
      </c>
      <c r="B137" s="822" t="s">
        <v>3991</v>
      </c>
      <c r="C137" s="822" t="s">
        <v>3060</v>
      </c>
      <c r="D137" s="822" t="s">
        <v>3061</v>
      </c>
      <c r="E137" s="822" t="s">
        <v>3062</v>
      </c>
      <c r="F137" s="831"/>
      <c r="G137" s="831"/>
      <c r="H137" s="827">
        <v>0</v>
      </c>
      <c r="I137" s="831">
        <v>3</v>
      </c>
      <c r="J137" s="831">
        <v>393.96</v>
      </c>
      <c r="K137" s="827">
        <v>1</v>
      </c>
      <c r="L137" s="831">
        <v>3</v>
      </c>
      <c r="M137" s="832">
        <v>393.96</v>
      </c>
    </row>
    <row r="138" spans="1:13" ht="14.45" customHeight="1" x14ac:dyDescent="0.2">
      <c r="A138" s="821" t="s">
        <v>2369</v>
      </c>
      <c r="B138" s="822" t="s">
        <v>1989</v>
      </c>
      <c r="C138" s="822" t="s">
        <v>3014</v>
      </c>
      <c r="D138" s="822" t="s">
        <v>3015</v>
      </c>
      <c r="E138" s="822" t="s">
        <v>3016</v>
      </c>
      <c r="F138" s="831">
        <v>1</v>
      </c>
      <c r="G138" s="831">
        <v>229.38</v>
      </c>
      <c r="H138" s="827">
        <v>1</v>
      </c>
      <c r="I138" s="831"/>
      <c r="J138" s="831"/>
      <c r="K138" s="827">
        <v>0</v>
      </c>
      <c r="L138" s="831">
        <v>1</v>
      </c>
      <c r="M138" s="832">
        <v>229.38</v>
      </c>
    </row>
    <row r="139" spans="1:13" ht="14.45" customHeight="1" x14ac:dyDescent="0.2">
      <c r="A139" s="821" t="s">
        <v>2369</v>
      </c>
      <c r="B139" s="822" t="s">
        <v>1989</v>
      </c>
      <c r="C139" s="822" t="s">
        <v>3017</v>
      </c>
      <c r="D139" s="822" t="s">
        <v>3015</v>
      </c>
      <c r="E139" s="822" t="s">
        <v>3016</v>
      </c>
      <c r="F139" s="831">
        <v>1</v>
      </c>
      <c r="G139" s="831">
        <v>229.38</v>
      </c>
      <c r="H139" s="827">
        <v>1</v>
      </c>
      <c r="I139" s="831"/>
      <c r="J139" s="831"/>
      <c r="K139" s="827">
        <v>0</v>
      </c>
      <c r="L139" s="831">
        <v>1</v>
      </c>
      <c r="M139" s="832">
        <v>229.38</v>
      </c>
    </row>
    <row r="140" spans="1:13" ht="14.45" customHeight="1" x14ac:dyDescent="0.2">
      <c r="A140" s="821" t="s">
        <v>2369</v>
      </c>
      <c r="B140" s="822" t="s">
        <v>2048</v>
      </c>
      <c r="C140" s="822" t="s">
        <v>3067</v>
      </c>
      <c r="D140" s="822" t="s">
        <v>968</v>
      </c>
      <c r="E140" s="822" t="s">
        <v>2058</v>
      </c>
      <c r="F140" s="831">
        <v>2</v>
      </c>
      <c r="G140" s="831">
        <v>98.16</v>
      </c>
      <c r="H140" s="827">
        <v>1</v>
      </c>
      <c r="I140" s="831"/>
      <c r="J140" s="831"/>
      <c r="K140" s="827">
        <v>0</v>
      </c>
      <c r="L140" s="831">
        <v>2</v>
      </c>
      <c r="M140" s="832">
        <v>98.16</v>
      </c>
    </row>
    <row r="141" spans="1:13" ht="14.45" customHeight="1" x14ac:dyDescent="0.2">
      <c r="A141" s="821" t="s">
        <v>2369</v>
      </c>
      <c r="B141" s="822" t="s">
        <v>2048</v>
      </c>
      <c r="C141" s="822" t="s">
        <v>3068</v>
      </c>
      <c r="D141" s="822" t="s">
        <v>968</v>
      </c>
      <c r="E141" s="822" t="s">
        <v>969</v>
      </c>
      <c r="F141" s="831">
        <v>2</v>
      </c>
      <c r="G141" s="831">
        <v>168.36</v>
      </c>
      <c r="H141" s="827">
        <v>1</v>
      </c>
      <c r="I141" s="831"/>
      <c r="J141" s="831"/>
      <c r="K141" s="827">
        <v>0</v>
      </c>
      <c r="L141" s="831">
        <v>2</v>
      </c>
      <c r="M141" s="832">
        <v>168.36</v>
      </c>
    </row>
    <row r="142" spans="1:13" ht="14.45" customHeight="1" x14ac:dyDescent="0.2">
      <c r="A142" s="821" t="s">
        <v>2369</v>
      </c>
      <c r="B142" s="822" t="s">
        <v>2079</v>
      </c>
      <c r="C142" s="822" t="s">
        <v>2770</v>
      </c>
      <c r="D142" s="822" t="s">
        <v>2771</v>
      </c>
      <c r="E142" s="822" t="s">
        <v>2519</v>
      </c>
      <c r="F142" s="831">
        <v>1</v>
      </c>
      <c r="G142" s="831">
        <v>235.78</v>
      </c>
      <c r="H142" s="827">
        <v>1</v>
      </c>
      <c r="I142" s="831"/>
      <c r="J142" s="831"/>
      <c r="K142" s="827">
        <v>0</v>
      </c>
      <c r="L142" s="831">
        <v>1</v>
      </c>
      <c r="M142" s="832">
        <v>235.78</v>
      </c>
    </row>
    <row r="143" spans="1:13" ht="14.45" customHeight="1" x14ac:dyDescent="0.2">
      <c r="A143" s="821" t="s">
        <v>2369</v>
      </c>
      <c r="B143" s="822" t="s">
        <v>3992</v>
      </c>
      <c r="C143" s="822" t="s">
        <v>3011</v>
      </c>
      <c r="D143" s="822" t="s">
        <v>3012</v>
      </c>
      <c r="E143" s="822" t="s">
        <v>2626</v>
      </c>
      <c r="F143" s="831">
        <v>1</v>
      </c>
      <c r="G143" s="831">
        <v>56.06</v>
      </c>
      <c r="H143" s="827">
        <v>1</v>
      </c>
      <c r="I143" s="831"/>
      <c r="J143" s="831"/>
      <c r="K143" s="827">
        <v>0</v>
      </c>
      <c r="L143" s="831">
        <v>1</v>
      </c>
      <c r="M143" s="832">
        <v>56.06</v>
      </c>
    </row>
    <row r="144" spans="1:13" ht="14.45" customHeight="1" x14ac:dyDescent="0.2">
      <c r="A144" s="821" t="s">
        <v>2369</v>
      </c>
      <c r="B144" s="822" t="s">
        <v>2134</v>
      </c>
      <c r="C144" s="822" t="s">
        <v>3022</v>
      </c>
      <c r="D144" s="822" t="s">
        <v>3023</v>
      </c>
      <c r="E144" s="822" t="s">
        <v>3024</v>
      </c>
      <c r="F144" s="831">
        <v>1</v>
      </c>
      <c r="G144" s="831">
        <v>223.79</v>
      </c>
      <c r="H144" s="827">
        <v>1</v>
      </c>
      <c r="I144" s="831"/>
      <c r="J144" s="831"/>
      <c r="K144" s="827">
        <v>0</v>
      </c>
      <c r="L144" s="831">
        <v>1</v>
      </c>
      <c r="M144" s="832">
        <v>223.79</v>
      </c>
    </row>
    <row r="145" spans="1:13" ht="14.45" customHeight="1" x14ac:dyDescent="0.2">
      <c r="A145" s="821" t="s">
        <v>2369</v>
      </c>
      <c r="B145" s="822" t="s">
        <v>2134</v>
      </c>
      <c r="C145" s="822" t="s">
        <v>3025</v>
      </c>
      <c r="D145" s="822" t="s">
        <v>3026</v>
      </c>
      <c r="E145" s="822" t="s">
        <v>3027</v>
      </c>
      <c r="F145" s="831">
        <v>1</v>
      </c>
      <c r="G145" s="831">
        <v>223.79</v>
      </c>
      <c r="H145" s="827">
        <v>1</v>
      </c>
      <c r="I145" s="831"/>
      <c r="J145" s="831"/>
      <c r="K145" s="827">
        <v>0</v>
      </c>
      <c r="L145" s="831">
        <v>1</v>
      </c>
      <c r="M145" s="832">
        <v>223.79</v>
      </c>
    </row>
    <row r="146" spans="1:13" ht="14.45" customHeight="1" x14ac:dyDescent="0.2">
      <c r="A146" s="821" t="s">
        <v>2369</v>
      </c>
      <c r="B146" s="822" t="s">
        <v>2319</v>
      </c>
      <c r="C146" s="822" t="s">
        <v>3046</v>
      </c>
      <c r="D146" s="822" t="s">
        <v>3047</v>
      </c>
      <c r="E146" s="822" t="s">
        <v>3048</v>
      </c>
      <c r="F146" s="831"/>
      <c r="G146" s="831"/>
      <c r="H146" s="827">
        <v>0</v>
      </c>
      <c r="I146" s="831">
        <v>1</v>
      </c>
      <c r="J146" s="831">
        <v>802.26</v>
      </c>
      <c r="K146" s="827">
        <v>1</v>
      </c>
      <c r="L146" s="831">
        <v>1</v>
      </c>
      <c r="M146" s="832">
        <v>802.26</v>
      </c>
    </row>
    <row r="147" spans="1:13" ht="14.45" customHeight="1" x14ac:dyDescent="0.2">
      <c r="A147" s="821" t="s">
        <v>2369</v>
      </c>
      <c r="B147" s="822" t="s">
        <v>3979</v>
      </c>
      <c r="C147" s="822" t="s">
        <v>3032</v>
      </c>
      <c r="D147" s="822" t="s">
        <v>2614</v>
      </c>
      <c r="E147" s="822" t="s">
        <v>3033</v>
      </c>
      <c r="F147" s="831"/>
      <c r="G147" s="831"/>
      <c r="H147" s="827">
        <v>0</v>
      </c>
      <c r="I147" s="831">
        <v>1</v>
      </c>
      <c r="J147" s="831">
        <v>46.99</v>
      </c>
      <c r="K147" s="827">
        <v>1</v>
      </c>
      <c r="L147" s="831">
        <v>1</v>
      </c>
      <c r="M147" s="832">
        <v>46.99</v>
      </c>
    </row>
    <row r="148" spans="1:13" ht="14.45" customHeight="1" x14ac:dyDescent="0.2">
      <c r="A148" s="821" t="s">
        <v>2369</v>
      </c>
      <c r="B148" s="822" t="s">
        <v>3993</v>
      </c>
      <c r="C148" s="822" t="s">
        <v>3064</v>
      </c>
      <c r="D148" s="822" t="s">
        <v>3065</v>
      </c>
      <c r="E148" s="822" t="s">
        <v>3066</v>
      </c>
      <c r="F148" s="831">
        <v>9</v>
      </c>
      <c r="G148" s="831">
        <v>0</v>
      </c>
      <c r="H148" s="827"/>
      <c r="I148" s="831"/>
      <c r="J148" s="831"/>
      <c r="K148" s="827"/>
      <c r="L148" s="831">
        <v>9</v>
      </c>
      <c r="M148" s="832">
        <v>0</v>
      </c>
    </row>
    <row r="149" spans="1:13" ht="14.45" customHeight="1" x14ac:dyDescent="0.2">
      <c r="A149" s="821" t="s">
        <v>2370</v>
      </c>
      <c r="B149" s="822" t="s">
        <v>3994</v>
      </c>
      <c r="C149" s="822" t="s">
        <v>3503</v>
      </c>
      <c r="D149" s="822" t="s">
        <v>3504</v>
      </c>
      <c r="E149" s="822" t="s">
        <v>3505</v>
      </c>
      <c r="F149" s="831"/>
      <c r="G149" s="831"/>
      <c r="H149" s="827">
        <v>0</v>
      </c>
      <c r="I149" s="831">
        <v>1</v>
      </c>
      <c r="J149" s="831">
        <v>86.43</v>
      </c>
      <c r="K149" s="827">
        <v>1</v>
      </c>
      <c r="L149" s="831">
        <v>1</v>
      </c>
      <c r="M149" s="832">
        <v>86.43</v>
      </c>
    </row>
    <row r="150" spans="1:13" ht="14.45" customHeight="1" x14ac:dyDescent="0.2">
      <c r="A150" s="821" t="s">
        <v>2370</v>
      </c>
      <c r="B150" s="822" t="s">
        <v>2011</v>
      </c>
      <c r="C150" s="822" t="s">
        <v>2013</v>
      </c>
      <c r="D150" s="822" t="s">
        <v>1298</v>
      </c>
      <c r="E150" s="822" t="s">
        <v>2014</v>
      </c>
      <c r="F150" s="831"/>
      <c r="G150" s="831"/>
      <c r="H150" s="827">
        <v>0</v>
      </c>
      <c r="I150" s="831">
        <v>1</v>
      </c>
      <c r="J150" s="831">
        <v>103.4</v>
      </c>
      <c r="K150" s="827">
        <v>1</v>
      </c>
      <c r="L150" s="831">
        <v>1</v>
      </c>
      <c r="M150" s="832">
        <v>103.4</v>
      </c>
    </row>
    <row r="151" spans="1:13" ht="14.45" customHeight="1" x14ac:dyDescent="0.2">
      <c r="A151" s="821" t="s">
        <v>2370</v>
      </c>
      <c r="B151" s="822" t="s">
        <v>1911</v>
      </c>
      <c r="C151" s="822" t="s">
        <v>2580</v>
      </c>
      <c r="D151" s="822" t="s">
        <v>659</v>
      </c>
      <c r="E151" s="822" t="s">
        <v>2581</v>
      </c>
      <c r="F151" s="831"/>
      <c r="G151" s="831"/>
      <c r="H151" s="827"/>
      <c r="I151" s="831">
        <v>2</v>
      </c>
      <c r="J151" s="831">
        <v>0</v>
      </c>
      <c r="K151" s="827"/>
      <c r="L151" s="831">
        <v>2</v>
      </c>
      <c r="M151" s="832">
        <v>0</v>
      </c>
    </row>
    <row r="152" spans="1:13" ht="14.45" customHeight="1" x14ac:dyDescent="0.2">
      <c r="A152" s="821" t="s">
        <v>2370</v>
      </c>
      <c r="B152" s="822" t="s">
        <v>3995</v>
      </c>
      <c r="C152" s="822" t="s">
        <v>3484</v>
      </c>
      <c r="D152" s="822" t="s">
        <v>3485</v>
      </c>
      <c r="E152" s="822" t="s">
        <v>2966</v>
      </c>
      <c r="F152" s="831">
        <v>2</v>
      </c>
      <c r="G152" s="831">
        <v>195.92</v>
      </c>
      <c r="H152" s="827">
        <v>1</v>
      </c>
      <c r="I152" s="831"/>
      <c r="J152" s="831"/>
      <c r="K152" s="827">
        <v>0</v>
      </c>
      <c r="L152" s="831">
        <v>2</v>
      </c>
      <c r="M152" s="832">
        <v>195.92</v>
      </c>
    </row>
    <row r="153" spans="1:13" ht="14.45" customHeight="1" x14ac:dyDescent="0.2">
      <c r="A153" s="821" t="s">
        <v>2371</v>
      </c>
      <c r="B153" s="822" t="s">
        <v>2007</v>
      </c>
      <c r="C153" s="822" t="s">
        <v>2962</v>
      </c>
      <c r="D153" s="822" t="s">
        <v>2009</v>
      </c>
      <c r="E153" s="822" t="s">
        <v>2963</v>
      </c>
      <c r="F153" s="831"/>
      <c r="G153" s="831"/>
      <c r="H153" s="827">
        <v>0</v>
      </c>
      <c r="I153" s="831">
        <v>2</v>
      </c>
      <c r="J153" s="831">
        <v>207.28</v>
      </c>
      <c r="K153" s="827">
        <v>1</v>
      </c>
      <c r="L153" s="831">
        <v>2</v>
      </c>
      <c r="M153" s="832">
        <v>207.28</v>
      </c>
    </row>
    <row r="154" spans="1:13" ht="14.45" customHeight="1" x14ac:dyDescent="0.2">
      <c r="A154" s="821" t="s">
        <v>2371</v>
      </c>
      <c r="B154" s="822" t="s">
        <v>2048</v>
      </c>
      <c r="C154" s="822" t="s">
        <v>2983</v>
      </c>
      <c r="D154" s="822" t="s">
        <v>2050</v>
      </c>
      <c r="E154" s="822" t="s">
        <v>2984</v>
      </c>
      <c r="F154" s="831"/>
      <c r="G154" s="831"/>
      <c r="H154" s="827">
        <v>0</v>
      </c>
      <c r="I154" s="831">
        <v>3</v>
      </c>
      <c r="J154" s="831">
        <v>189.42000000000002</v>
      </c>
      <c r="K154" s="827">
        <v>1</v>
      </c>
      <c r="L154" s="831">
        <v>3</v>
      </c>
      <c r="M154" s="832">
        <v>189.42000000000002</v>
      </c>
    </row>
    <row r="155" spans="1:13" ht="14.45" customHeight="1" x14ac:dyDescent="0.2">
      <c r="A155" s="821" t="s">
        <v>2371</v>
      </c>
      <c r="B155" s="822" t="s">
        <v>2071</v>
      </c>
      <c r="C155" s="822" t="s">
        <v>2981</v>
      </c>
      <c r="D155" s="822" t="s">
        <v>2747</v>
      </c>
      <c r="E155" s="822" t="s">
        <v>2982</v>
      </c>
      <c r="F155" s="831"/>
      <c r="G155" s="831"/>
      <c r="H155" s="827">
        <v>0</v>
      </c>
      <c r="I155" s="831">
        <v>2</v>
      </c>
      <c r="J155" s="831">
        <v>308.72000000000003</v>
      </c>
      <c r="K155" s="827">
        <v>1</v>
      </c>
      <c r="L155" s="831">
        <v>2</v>
      </c>
      <c r="M155" s="832">
        <v>308.72000000000003</v>
      </c>
    </row>
    <row r="156" spans="1:13" ht="14.45" customHeight="1" x14ac:dyDescent="0.2">
      <c r="A156" s="821" t="s">
        <v>2371</v>
      </c>
      <c r="B156" s="822" t="s">
        <v>2266</v>
      </c>
      <c r="C156" s="822" t="s">
        <v>2587</v>
      </c>
      <c r="D156" s="822" t="s">
        <v>2268</v>
      </c>
      <c r="E156" s="822" t="s">
        <v>2588</v>
      </c>
      <c r="F156" s="831"/>
      <c r="G156" s="831"/>
      <c r="H156" s="827">
        <v>0</v>
      </c>
      <c r="I156" s="831">
        <v>1</v>
      </c>
      <c r="J156" s="831">
        <v>80.53</v>
      </c>
      <c r="K156" s="827">
        <v>1</v>
      </c>
      <c r="L156" s="831">
        <v>1</v>
      </c>
      <c r="M156" s="832">
        <v>80.53</v>
      </c>
    </row>
    <row r="157" spans="1:13" ht="14.45" customHeight="1" x14ac:dyDescent="0.2">
      <c r="A157" s="821" t="s">
        <v>2372</v>
      </c>
      <c r="B157" s="822" t="s">
        <v>3979</v>
      </c>
      <c r="C157" s="822" t="s">
        <v>2613</v>
      </c>
      <c r="D157" s="822" t="s">
        <v>2614</v>
      </c>
      <c r="E157" s="822" t="s">
        <v>2615</v>
      </c>
      <c r="F157" s="831"/>
      <c r="G157" s="831"/>
      <c r="H157" s="827">
        <v>0</v>
      </c>
      <c r="I157" s="831">
        <v>2</v>
      </c>
      <c r="J157" s="831">
        <v>140.96</v>
      </c>
      <c r="K157" s="827">
        <v>1</v>
      </c>
      <c r="L157" s="831">
        <v>2</v>
      </c>
      <c r="M157" s="832">
        <v>140.96</v>
      </c>
    </row>
    <row r="158" spans="1:13" ht="14.45" customHeight="1" x14ac:dyDescent="0.2">
      <c r="A158" s="821" t="s">
        <v>2372</v>
      </c>
      <c r="B158" s="822" t="s">
        <v>3980</v>
      </c>
      <c r="C158" s="822" t="s">
        <v>2470</v>
      </c>
      <c r="D158" s="822" t="s">
        <v>2468</v>
      </c>
      <c r="E158" s="822" t="s">
        <v>2471</v>
      </c>
      <c r="F158" s="831">
        <v>2</v>
      </c>
      <c r="G158" s="831">
        <v>711.58</v>
      </c>
      <c r="H158" s="827">
        <v>1</v>
      </c>
      <c r="I158" s="831"/>
      <c r="J158" s="831"/>
      <c r="K158" s="827">
        <v>0</v>
      </c>
      <c r="L158" s="831">
        <v>2</v>
      </c>
      <c r="M158" s="832">
        <v>711.58</v>
      </c>
    </row>
    <row r="159" spans="1:13" ht="14.45" customHeight="1" x14ac:dyDescent="0.2">
      <c r="A159" s="821" t="s">
        <v>2372</v>
      </c>
      <c r="B159" s="822" t="s">
        <v>3980</v>
      </c>
      <c r="C159" s="822" t="s">
        <v>2530</v>
      </c>
      <c r="D159" s="822" t="s">
        <v>2468</v>
      </c>
      <c r="E159" s="822" t="s">
        <v>2531</v>
      </c>
      <c r="F159" s="831">
        <v>3</v>
      </c>
      <c r="G159" s="831">
        <v>3058.38</v>
      </c>
      <c r="H159" s="827">
        <v>1</v>
      </c>
      <c r="I159" s="831"/>
      <c r="J159" s="831"/>
      <c r="K159" s="827">
        <v>0</v>
      </c>
      <c r="L159" s="831">
        <v>3</v>
      </c>
      <c r="M159" s="832">
        <v>3058.38</v>
      </c>
    </row>
    <row r="160" spans="1:13" ht="14.45" customHeight="1" x14ac:dyDescent="0.2">
      <c r="A160" s="821" t="s">
        <v>2372</v>
      </c>
      <c r="B160" s="822" t="s">
        <v>2193</v>
      </c>
      <c r="C160" s="822" t="s">
        <v>2555</v>
      </c>
      <c r="D160" s="822" t="s">
        <v>2195</v>
      </c>
      <c r="E160" s="822" t="s">
        <v>2556</v>
      </c>
      <c r="F160" s="831"/>
      <c r="G160" s="831"/>
      <c r="H160" s="827">
        <v>0</v>
      </c>
      <c r="I160" s="831">
        <v>6</v>
      </c>
      <c r="J160" s="831">
        <v>975.66000000000008</v>
      </c>
      <c r="K160" s="827">
        <v>1</v>
      </c>
      <c r="L160" s="831">
        <v>6</v>
      </c>
      <c r="M160" s="832">
        <v>975.66000000000008</v>
      </c>
    </row>
    <row r="161" spans="1:13" ht="14.45" customHeight="1" x14ac:dyDescent="0.2">
      <c r="A161" s="821" t="s">
        <v>2372</v>
      </c>
      <c r="B161" s="822" t="s">
        <v>2193</v>
      </c>
      <c r="C161" s="822" t="s">
        <v>2557</v>
      </c>
      <c r="D161" s="822" t="s">
        <v>2558</v>
      </c>
      <c r="E161" s="822" t="s">
        <v>2457</v>
      </c>
      <c r="F161" s="831"/>
      <c r="G161" s="831"/>
      <c r="H161" s="827">
        <v>0</v>
      </c>
      <c r="I161" s="831">
        <v>6</v>
      </c>
      <c r="J161" s="831">
        <v>5853.54</v>
      </c>
      <c r="K161" s="827">
        <v>1</v>
      </c>
      <c r="L161" s="831">
        <v>6</v>
      </c>
      <c r="M161" s="832">
        <v>5853.54</v>
      </c>
    </row>
    <row r="162" spans="1:13" ht="14.45" customHeight="1" x14ac:dyDescent="0.2">
      <c r="A162" s="821" t="s">
        <v>2372</v>
      </c>
      <c r="B162" s="822" t="s">
        <v>2193</v>
      </c>
      <c r="C162" s="822" t="s">
        <v>2559</v>
      </c>
      <c r="D162" s="822" t="s">
        <v>2195</v>
      </c>
      <c r="E162" s="822" t="s">
        <v>2560</v>
      </c>
      <c r="F162" s="831"/>
      <c r="G162" s="831"/>
      <c r="H162" s="827">
        <v>0</v>
      </c>
      <c r="I162" s="831">
        <v>6</v>
      </c>
      <c r="J162" s="831">
        <v>7804.74</v>
      </c>
      <c r="K162" s="827">
        <v>1</v>
      </c>
      <c r="L162" s="831">
        <v>6</v>
      </c>
      <c r="M162" s="832">
        <v>7804.74</v>
      </c>
    </row>
    <row r="163" spans="1:13" ht="14.45" customHeight="1" x14ac:dyDescent="0.2">
      <c r="A163" s="821" t="s">
        <v>2372</v>
      </c>
      <c r="B163" s="822" t="s">
        <v>2193</v>
      </c>
      <c r="C163" s="822" t="s">
        <v>2561</v>
      </c>
      <c r="D163" s="822" t="s">
        <v>2195</v>
      </c>
      <c r="E163" s="822" t="s">
        <v>2562</v>
      </c>
      <c r="F163" s="831"/>
      <c r="G163" s="831"/>
      <c r="H163" s="827">
        <v>0</v>
      </c>
      <c r="I163" s="831">
        <v>6</v>
      </c>
      <c r="J163" s="831">
        <v>1951.1999999999998</v>
      </c>
      <c r="K163" s="827">
        <v>1</v>
      </c>
      <c r="L163" s="831">
        <v>6</v>
      </c>
      <c r="M163" s="832">
        <v>1951.1999999999998</v>
      </c>
    </row>
    <row r="164" spans="1:13" ht="14.45" customHeight="1" x14ac:dyDescent="0.2">
      <c r="A164" s="821" t="s">
        <v>2372</v>
      </c>
      <c r="B164" s="822" t="s">
        <v>2193</v>
      </c>
      <c r="C164" s="822" t="s">
        <v>2563</v>
      </c>
      <c r="D164" s="822" t="s">
        <v>2195</v>
      </c>
      <c r="E164" s="822" t="s">
        <v>2564</v>
      </c>
      <c r="F164" s="831"/>
      <c r="G164" s="831"/>
      <c r="H164" s="827">
        <v>0</v>
      </c>
      <c r="I164" s="831">
        <v>9</v>
      </c>
      <c r="J164" s="831">
        <v>5853.5999999999995</v>
      </c>
      <c r="K164" s="827">
        <v>1</v>
      </c>
      <c r="L164" s="831">
        <v>9</v>
      </c>
      <c r="M164" s="832">
        <v>5853.5999999999995</v>
      </c>
    </row>
    <row r="165" spans="1:13" ht="14.45" customHeight="1" x14ac:dyDescent="0.2">
      <c r="A165" s="821" t="s">
        <v>2372</v>
      </c>
      <c r="B165" s="822" t="s">
        <v>2193</v>
      </c>
      <c r="C165" s="822" t="s">
        <v>2503</v>
      </c>
      <c r="D165" s="822" t="s">
        <v>2456</v>
      </c>
      <c r="E165" s="822" t="s">
        <v>2504</v>
      </c>
      <c r="F165" s="831"/>
      <c r="G165" s="831"/>
      <c r="H165" s="827">
        <v>0</v>
      </c>
      <c r="I165" s="831">
        <v>12</v>
      </c>
      <c r="J165" s="831">
        <v>7804.7999999999993</v>
      </c>
      <c r="K165" s="827">
        <v>1</v>
      </c>
      <c r="L165" s="831">
        <v>12</v>
      </c>
      <c r="M165" s="832">
        <v>7804.7999999999993</v>
      </c>
    </row>
    <row r="166" spans="1:13" ht="14.45" customHeight="1" x14ac:dyDescent="0.2">
      <c r="A166" s="821" t="s">
        <v>2372</v>
      </c>
      <c r="B166" s="822" t="s">
        <v>3981</v>
      </c>
      <c r="C166" s="822" t="s">
        <v>3510</v>
      </c>
      <c r="D166" s="822" t="s">
        <v>3072</v>
      </c>
      <c r="E166" s="822" t="s">
        <v>2684</v>
      </c>
      <c r="F166" s="831">
        <v>5</v>
      </c>
      <c r="G166" s="831">
        <v>5058.6499999999996</v>
      </c>
      <c r="H166" s="827">
        <v>1</v>
      </c>
      <c r="I166" s="831"/>
      <c r="J166" s="831"/>
      <c r="K166" s="827">
        <v>0</v>
      </c>
      <c r="L166" s="831">
        <v>5</v>
      </c>
      <c r="M166" s="832">
        <v>5058.6499999999996</v>
      </c>
    </row>
    <row r="167" spans="1:13" ht="14.45" customHeight="1" x14ac:dyDescent="0.2">
      <c r="A167" s="821" t="s">
        <v>2372</v>
      </c>
      <c r="B167" s="822" t="s">
        <v>1911</v>
      </c>
      <c r="C167" s="822" t="s">
        <v>2580</v>
      </c>
      <c r="D167" s="822" t="s">
        <v>659</v>
      </c>
      <c r="E167" s="822" t="s">
        <v>2581</v>
      </c>
      <c r="F167" s="831"/>
      <c r="G167" s="831"/>
      <c r="H167" s="827"/>
      <c r="I167" s="831">
        <v>9</v>
      </c>
      <c r="J167" s="831">
        <v>0</v>
      </c>
      <c r="K167" s="827"/>
      <c r="L167" s="831">
        <v>9</v>
      </c>
      <c r="M167" s="832">
        <v>0</v>
      </c>
    </row>
    <row r="168" spans="1:13" ht="14.45" customHeight="1" x14ac:dyDescent="0.2">
      <c r="A168" s="821" t="s">
        <v>2372</v>
      </c>
      <c r="B168" s="822" t="s">
        <v>2215</v>
      </c>
      <c r="C168" s="822" t="s">
        <v>3288</v>
      </c>
      <c r="D168" s="822" t="s">
        <v>2217</v>
      </c>
      <c r="E168" s="822" t="s">
        <v>3289</v>
      </c>
      <c r="F168" s="831"/>
      <c r="G168" s="831"/>
      <c r="H168" s="827">
        <v>0</v>
      </c>
      <c r="I168" s="831">
        <v>6</v>
      </c>
      <c r="J168" s="831">
        <v>1018.3799999999999</v>
      </c>
      <c r="K168" s="827">
        <v>1</v>
      </c>
      <c r="L168" s="831">
        <v>6</v>
      </c>
      <c r="M168" s="832">
        <v>1018.3799999999999</v>
      </c>
    </row>
    <row r="169" spans="1:13" ht="14.45" customHeight="1" x14ac:dyDescent="0.2">
      <c r="A169" s="821" t="s">
        <v>2372</v>
      </c>
      <c r="B169" s="822" t="s">
        <v>2215</v>
      </c>
      <c r="C169" s="822" t="s">
        <v>2603</v>
      </c>
      <c r="D169" s="822" t="s">
        <v>2217</v>
      </c>
      <c r="E169" s="822" t="s">
        <v>2604</v>
      </c>
      <c r="F169" s="831"/>
      <c r="G169" s="831"/>
      <c r="H169" s="827">
        <v>0</v>
      </c>
      <c r="I169" s="831">
        <v>2</v>
      </c>
      <c r="J169" s="831">
        <v>678.94</v>
      </c>
      <c r="K169" s="827">
        <v>1</v>
      </c>
      <c r="L169" s="831">
        <v>2</v>
      </c>
      <c r="M169" s="832">
        <v>678.94</v>
      </c>
    </row>
    <row r="170" spans="1:13" ht="14.45" customHeight="1" x14ac:dyDescent="0.2">
      <c r="A170" s="821" t="s">
        <v>2372</v>
      </c>
      <c r="B170" s="822" t="s">
        <v>3983</v>
      </c>
      <c r="C170" s="822" t="s">
        <v>2576</v>
      </c>
      <c r="D170" s="822" t="s">
        <v>2577</v>
      </c>
      <c r="E170" s="822" t="s">
        <v>2578</v>
      </c>
      <c r="F170" s="831"/>
      <c r="G170" s="831"/>
      <c r="H170" s="827">
        <v>0</v>
      </c>
      <c r="I170" s="831">
        <v>2</v>
      </c>
      <c r="J170" s="831">
        <v>5146.4399999999996</v>
      </c>
      <c r="K170" s="827">
        <v>1</v>
      </c>
      <c r="L170" s="831">
        <v>2</v>
      </c>
      <c r="M170" s="832">
        <v>5146.4399999999996</v>
      </c>
    </row>
    <row r="171" spans="1:13" ht="14.45" customHeight="1" x14ac:dyDescent="0.2">
      <c r="A171" s="821" t="s">
        <v>2372</v>
      </c>
      <c r="B171" s="822" t="s">
        <v>3983</v>
      </c>
      <c r="C171" s="822" t="s">
        <v>3341</v>
      </c>
      <c r="D171" s="822" t="s">
        <v>2577</v>
      </c>
      <c r="E171" s="822" t="s">
        <v>3338</v>
      </c>
      <c r="F171" s="831"/>
      <c r="G171" s="831"/>
      <c r="H171" s="827">
        <v>0</v>
      </c>
      <c r="I171" s="831">
        <v>3</v>
      </c>
      <c r="J171" s="831">
        <v>2031.5099999999998</v>
      </c>
      <c r="K171" s="827">
        <v>1</v>
      </c>
      <c r="L171" s="831">
        <v>3</v>
      </c>
      <c r="M171" s="832">
        <v>2031.5099999999998</v>
      </c>
    </row>
    <row r="172" spans="1:13" ht="14.45" customHeight="1" x14ac:dyDescent="0.2">
      <c r="A172" s="821" t="s">
        <v>2372</v>
      </c>
      <c r="B172" s="822" t="s">
        <v>3983</v>
      </c>
      <c r="C172" s="822" t="s">
        <v>3352</v>
      </c>
      <c r="D172" s="822" t="s">
        <v>3350</v>
      </c>
      <c r="E172" s="822" t="s">
        <v>3348</v>
      </c>
      <c r="F172" s="831">
        <v>2</v>
      </c>
      <c r="G172" s="831">
        <v>677.16</v>
      </c>
      <c r="H172" s="827">
        <v>1</v>
      </c>
      <c r="I172" s="831"/>
      <c r="J172" s="831"/>
      <c r="K172" s="827">
        <v>0</v>
      </c>
      <c r="L172" s="831">
        <v>2</v>
      </c>
      <c r="M172" s="832">
        <v>677.16</v>
      </c>
    </row>
    <row r="173" spans="1:13" ht="14.45" customHeight="1" x14ac:dyDescent="0.2">
      <c r="A173" s="821" t="s">
        <v>2372</v>
      </c>
      <c r="B173" s="822" t="s">
        <v>2266</v>
      </c>
      <c r="C173" s="822" t="s">
        <v>2587</v>
      </c>
      <c r="D173" s="822" t="s">
        <v>2268</v>
      </c>
      <c r="E173" s="822" t="s">
        <v>2588</v>
      </c>
      <c r="F173" s="831"/>
      <c r="G173" s="831"/>
      <c r="H173" s="827">
        <v>0</v>
      </c>
      <c r="I173" s="831">
        <v>4</v>
      </c>
      <c r="J173" s="831">
        <v>322.12</v>
      </c>
      <c r="K173" s="827">
        <v>1</v>
      </c>
      <c r="L173" s="831">
        <v>4</v>
      </c>
      <c r="M173" s="832">
        <v>322.12</v>
      </c>
    </row>
    <row r="174" spans="1:13" ht="14.45" customHeight="1" x14ac:dyDescent="0.2">
      <c r="A174" s="821" t="s">
        <v>2372</v>
      </c>
      <c r="B174" s="822" t="s">
        <v>3986</v>
      </c>
      <c r="C174" s="822" t="s">
        <v>2590</v>
      </c>
      <c r="D174" s="822" t="s">
        <v>2591</v>
      </c>
      <c r="E174" s="822" t="s">
        <v>2592</v>
      </c>
      <c r="F174" s="831"/>
      <c r="G174" s="831"/>
      <c r="H174" s="827">
        <v>0</v>
      </c>
      <c r="I174" s="831">
        <v>3</v>
      </c>
      <c r="J174" s="831">
        <v>150.96</v>
      </c>
      <c r="K174" s="827">
        <v>1</v>
      </c>
      <c r="L174" s="831">
        <v>3</v>
      </c>
      <c r="M174" s="832">
        <v>150.96</v>
      </c>
    </row>
    <row r="175" spans="1:13" ht="14.45" customHeight="1" x14ac:dyDescent="0.2">
      <c r="A175" s="821" t="s">
        <v>2372</v>
      </c>
      <c r="B175" s="822" t="s">
        <v>3986</v>
      </c>
      <c r="C175" s="822" t="s">
        <v>3516</v>
      </c>
      <c r="D175" s="822" t="s">
        <v>3399</v>
      </c>
      <c r="E175" s="822" t="s">
        <v>2592</v>
      </c>
      <c r="F175" s="831">
        <v>2</v>
      </c>
      <c r="G175" s="831">
        <v>100.64</v>
      </c>
      <c r="H175" s="827">
        <v>1</v>
      </c>
      <c r="I175" s="831"/>
      <c r="J175" s="831"/>
      <c r="K175" s="827">
        <v>0</v>
      </c>
      <c r="L175" s="831">
        <v>2</v>
      </c>
      <c r="M175" s="832">
        <v>100.64</v>
      </c>
    </row>
    <row r="176" spans="1:13" ht="14.45" customHeight="1" x14ac:dyDescent="0.2">
      <c r="A176" s="821" t="s">
        <v>2373</v>
      </c>
      <c r="B176" s="822" t="s">
        <v>1942</v>
      </c>
      <c r="C176" s="822" t="s">
        <v>1949</v>
      </c>
      <c r="D176" s="822" t="s">
        <v>990</v>
      </c>
      <c r="E176" s="822" t="s">
        <v>1950</v>
      </c>
      <c r="F176" s="831"/>
      <c r="G176" s="831"/>
      <c r="H176" s="827">
        <v>0</v>
      </c>
      <c r="I176" s="831">
        <v>1</v>
      </c>
      <c r="J176" s="831">
        <v>633.49</v>
      </c>
      <c r="K176" s="827">
        <v>1</v>
      </c>
      <c r="L176" s="831">
        <v>1</v>
      </c>
      <c r="M176" s="832">
        <v>633.49</v>
      </c>
    </row>
    <row r="177" spans="1:13" ht="14.45" customHeight="1" x14ac:dyDescent="0.2">
      <c r="A177" s="821" t="s">
        <v>2373</v>
      </c>
      <c r="B177" s="822" t="s">
        <v>2071</v>
      </c>
      <c r="C177" s="822" t="s">
        <v>2981</v>
      </c>
      <c r="D177" s="822" t="s">
        <v>2747</v>
      </c>
      <c r="E177" s="822" t="s">
        <v>2982</v>
      </c>
      <c r="F177" s="831"/>
      <c r="G177" s="831"/>
      <c r="H177" s="827">
        <v>0</v>
      </c>
      <c r="I177" s="831">
        <v>2</v>
      </c>
      <c r="J177" s="831">
        <v>308.72000000000003</v>
      </c>
      <c r="K177" s="827">
        <v>1</v>
      </c>
      <c r="L177" s="831">
        <v>2</v>
      </c>
      <c r="M177" s="832">
        <v>308.72000000000003</v>
      </c>
    </row>
    <row r="178" spans="1:13" ht="14.45" customHeight="1" x14ac:dyDescent="0.2">
      <c r="A178" s="821" t="s">
        <v>2375</v>
      </c>
      <c r="B178" s="822" t="s">
        <v>1955</v>
      </c>
      <c r="C178" s="822" t="s">
        <v>2767</v>
      </c>
      <c r="D178" s="822" t="s">
        <v>875</v>
      </c>
      <c r="E178" s="822" t="s">
        <v>2768</v>
      </c>
      <c r="F178" s="831"/>
      <c r="G178" s="831"/>
      <c r="H178" s="827">
        <v>0</v>
      </c>
      <c r="I178" s="831">
        <v>1</v>
      </c>
      <c r="J178" s="831">
        <v>80.010000000000005</v>
      </c>
      <c r="K178" s="827">
        <v>1</v>
      </c>
      <c r="L178" s="831">
        <v>1</v>
      </c>
      <c r="M178" s="832">
        <v>80.010000000000005</v>
      </c>
    </row>
    <row r="179" spans="1:13" ht="14.45" customHeight="1" x14ac:dyDescent="0.2">
      <c r="A179" s="821" t="s">
        <v>2376</v>
      </c>
      <c r="B179" s="822" t="s">
        <v>1918</v>
      </c>
      <c r="C179" s="822" t="s">
        <v>1924</v>
      </c>
      <c r="D179" s="822" t="s">
        <v>866</v>
      </c>
      <c r="E179" s="822" t="s">
        <v>1925</v>
      </c>
      <c r="F179" s="831"/>
      <c r="G179" s="831"/>
      <c r="H179" s="827">
        <v>0</v>
      </c>
      <c r="I179" s="831">
        <v>2</v>
      </c>
      <c r="J179" s="831">
        <v>97.78</v>
      </c>
      <c r="K179" s="827">
        <v>1</v>
      </c>
      <c r="L179" s="831">
        <v>2</v>
      </c>
      <c r="M179" s="832">
        <v>97.78</v>
      </c>
    </row>
    <row r="180" spans="1:13" ht="14.45" customHeight="1" x14ac:dyDescent="0.2">
      <c r="A180" s="821" t="s">
        <v>2376</v>
      </c>
      <c r="B180" s="822" t="s">
        <v>2134</v>
      </c>
      <c r="C180" s="822" t="s">
        <v>2140</v>
      </c>
      <c r="D180" s="822" t="s">
        <v>2141</v>
      </c>
      <c r="E180" s="822" t="s">
        <v>2142</v>
      </c>
      <c r="F180" s="831"/>
      <c r="G180" s="831"/>
      <c r="H180" s="827">
        <v>0</v>
      </c>
      <c r="I180" s="831">
        <v>1</v>
      </c>
      <c r="J180" s="831">
        <v>1392.47</v>
      </c>
      <c r="K180" s="827">
        <v>1</v>
      </c>
      <c r="L180" s="831">
        <v>1</v>
      </c>
      <c r="M180" s="832">
        <v>1392.47</v>
      </c>
    </row>
    <row r="181" spans="1:13" ht="14.45" customHeight="1" x14ac:dyDescent="0.2">
      <c r="A181" s="821" t="s">
        <v>2377</v>
      </c>
      <c r="B181" s="822" t="s">
        <v>3979</v>
      </c>
      <c r="C181" s="822" t="s">
        <v>2613</v>
      </c>
      <c r="D181" s="822" t="s">
        <v>2614</v>
      </c>
      <c r="E181" s="822" t="s">
        <v>2615</v>
      </c>
      <c r="F181" s="831"/>
      <c r="G181" s="831"/>
      <c r="H181" s="827">
        <v>0</v>
      </c>
      <c r="I181" s="831">
        <v>3</v>
      </c>
      <c r="J181" s="831">
        <v>211.44</v>
      </c>
      <c r="K181" s="827">
        <v>1</v>
      </c>
      <c r="L181" s="831">
        <v>3</v>
      </c>
      <c r="M181" s="832">
        <v>211.44</v>
      </c>
    </row>
    <row r="182" spans="1:13" ht="14.45" customHeight="1" x14ac:dyDescent="0.2">
      <c r="A182" s="821" t="s">
        <v>2377</v>
      </c>
      <c r="B182" s="822" t="s">
        <v>2215</v>
      </c>
      <c r="C182" s="822" t="s">
        <v>2603</v>
      </c>
      <c r="D182" s="822" t="s">
        <v>2217</v>
      </c>
      <c r="E182" s="822" t="s">
        <v>2604</v>
      </c>
      <c r="F182" s="831"/>
      <c r="G182" s="831"/>
      <c r="H182" s="827">
        <v>0</v>
      </c>
      <c r="I182" s="831">
        <v>2</v>
      </c>
      <c r="J182" s="831">
        <v>678.94</v>
      </c>
      <c r="K182" s="827">
        <v>1</v>
      </c>
      <c r="L182" s="831">
        <v>2</v>
      </c>
      <c r="M182" s="832">
        <v>678.94</v>
      </c>
    </row>
    <row r="183" spans="1:13" ht="14.45" customHeight="1" x14ac:dyDescent="0.2">
      <c r="A183" s="821" t="s">
        <v>2377</v>
      </c>
      <c r="B183" s="822" t="s">
        <v>2246</v>
      </c>
      <c r="C183" s="822" t="s">
        <v>2249</v>
      </c>
      <c r="D183" s="822" t="s">
        <v>1496</v>
      </c>
      <c r="E183" s="822" t="s">
        <v>2250</v>
      </c>
      <c r="F183" s="831"/>
      <c r="G183" s="831"/>
      <c r="H183" s="827"/>
      <c r="I183" s="831">
        <v>2</v>
      </c>
      <c r="J183" s="831">
        <v>0</v>
      </c>
      <c r="K183" s="827"/>
      <c r="L183" s="831">
        <v>2</v>
      </c>
      <c r="M183" s="832">
        <v>0</v>
      </c>
    </row>
    <row r="184" spans="1:13" ht="14.45" customHeight="1" x14ac:dyDescent="0.2">
      <c r="A184" s="821" t="s">
        <v>2377</v>
      </c>
      <c r="B184" s="822" t="s">
        <v>3996</v>
      </c>
      <c r="C184" s="822" t="s">
        <v>2596</v>
      </c>
      <c r="D184" s="822" t="s">
        <v>857</v>
      </c>
      <c r="E184" s="822" t="s">
        <v>861</v>
      </c>
      <c r="F184" s="831"/>
      <c r="G184" s="831"/>
      <c r="H184" s="827">
        <v>0</v>
      </c>
      <c r="I184" s="831">
        <v>3</v>
      </c>
      <c r="J184" s="831">
        <v>396</v>
      </c>
      <c r="K184" s="827">
        <v>1</v>
      </c>
      <c r="L184" s="831">
        <v>3</v>
      </c>
      <c r="M184" s="832">
        <v>396</v>
      </c>
    </row>
    <row r="185" spans="1:13" ht="14.45" customHeight="1" x14ac:dyDescent="0.2">
      <c r="A185" s="821" t="s">
        <v>2377</v>
      </c>
      <c r="B185" s="822" t="s">
        <v>3978</v>
      </c>
      <c r="C185" s="822" t="s">
        <v>2618</v>
      </c>
      <c r="D185" s="822" t="s">
        <v>2619</v>
      </c>
      <c r="E185" s="822" t="s">
        <v>2620</v>
      </c>
      <c r="F185" s="831">
        <v>2</v>
      </c>
      <c r="G185" s="831">
        <v>828.14</v>
      </c>
      <c r="H185" s="827">
        <v>1</v>
      </c>
      <c r="I185" s="831"/>
      <c r="J185" s="831"/>
      <c r="K185" s="827">
        <v>0</v>
      </c>
      <c r="L185" s="831">
        <v>2</v>
      </c>
      <c r="M185" s="832">
        <v>828.14</v>
      </c>
    </row>
    <row r="186" spans="1:13" ht="14.45" customHeight="1" x14ac:dyDescent="0.2">
      <c r="A186" s="821" t="s">
        <v>2381</v>
      </c>
      <c r="B186" s="822" t="s">
        <v>1918</v>
      </c>
      <c r="C186" s="822" t="s">
        <v>1924</v>
      </c>
      <c r="D186" s="822" t="s">
        <v>866</v>
      </c>
      <c r="E186" s="822" t="s">
        <v>1925</v>
      </c>
      <c r="F186" s="831"/>
      <c r="G186" s="831"/>
      <c r="H186" s="827">
        <v>0</v>
      </c>
      <c r="I186" s="831">
        <v>1</v>
      </c>
      <c r="J186" s="831">
        <v>48.89</v>
      </c>
      <c r="K186" s="827">
        <v>1</v>
      </c>
      <c r="L186" s="831">
        <v>1</v>
      </c>
      <c r="M186" s="832">
        <v>48.89</v>
      </c>
    </row>
    <row r="187" spans="1:13" ht="14.45" customHeight="1" x14ac:dyDescent="0.2">
      <c r="A187" s="821" t="s">
        <v>2381</v>
      </c>
      <c r="B187" s="822" t="s">
        <v>3997</v>
      </c>
      <c r="C187" s="822" t="s">
        <v>3222</v>
      </c>
      <c r="D187" s="822" t="s">
        <v>3220</v>
      </c>
      <c r="E187" s="822" t="s">
        <v>3223</v>
      </c>
      <c r="F187" s="831"/>
      <c r="G187" s="831"/>
      <c r="H187" s="827">
        <v>0</v>
      </c>
      <c r="I187" s="831">
        <v>2</v>
      </c>
      <c r="J187" s="831">
        <v>109.5</v>
      </c>
      <c r="K187" s="827">
        <v>1</v>
      </c>
      <c r="L187" s="831">
        <v>2</v>
      </c>
      <c r="M187" s="832">
        <v>109.5</v>
      </c>
    </row>
    <row r="188" spans="1:13" ht="14.45" customHeight="1" x14ac:dyDescent="0.2">
      <c r="A188" s="821" t="s">
        <v>2381</v>
      </c>
      <c r="B188" s="822" t="s">
        <v>1979</v>
      </c>
      <c r="C188" s="822" t="s">
        <v>3855</v>
      </c>
      <c r="D188" s="822" t="s">
        <v>785</v>
      </c>
      <c r="E188" s="822" t="s">
        <v>1720</v>
      </c>
      <c r="F188" s="831">
        <v>1</v>
      </c>
      <c r="G188" s="831">
        <v>234.07</v>
      </c>
      <c r="H188" s="827">
        <v>1</v>
      </c>
      <c r="I188" s="831"/>
      <c r="J188" s="831"/>
      <c r="K188" s="827">
        <v>0</v>
      </c>
      <c r="L188" s="831">
        <v>1</v>
      </c>
      <c r="M188" s="832">
        <v>234.07</v>
      </c>
    </row>
    <row r="189" spans="1:13" ht="14.45" customHeight="1" x14ac:dyDescent="0.2">
      <c r="A189" s="821" t="s">
        <v>2381</v>
      </c>
      <c r="B189" s="822" t="s">
        <v>3979</v>
      </c>
      <c r="C189" s="822" t="s">
        <v>2613</v>
      </c>
      <c r="D189" s="822" t="s">
        <v>2614</v>
      </c>
      <c r="E189" s="822" t="s">
        <v>2615</v>
      </c>
      <c r="F189" s="831"/>
      <c r="G189" s="831"/>
      <c r="H189" s="827">
        <v>0</v>
      </c>
      <c r="I189" s="831">
        <v>15</v>
      </c>
      <c r="J189" s="831">
        <v>1057.2</v>
      </c>
      <c r="K189" s="827">
        <v>1</v>
      </c>
      <c r="L189" s="831">
        <v>15</v>
      </c>
      <c r="M189" s="832">
        <v>1057.2</v>
      </c>
    </row>
    <row r="190" spans="1:13" ht="14.45" customHeight="1" x14ac:dyDescent="0.2">
      <c r="A190" s="821" t="s">
        <v>2381</v>
      </c>
      <c r="B190" s="822" t="s">
        <v>3979</v>
      </c>
      <c r="C190" s="822" t="s">
        <v>3312</v>
      </c>
      <c r="D190" s="822" t="s">
        <v>2614</v>
      </c>
      <c r="E190" s="822" t="s">
        <v>3313</v>
      </c>
      <c r="F190" s="831"/>
      <c r="G190" s="831"/>
      <c r="H190" s="827">
        <v>0</v>
      </c>
      <c r="I190" s="831">
        <v>2</v>
      </c>
      <c r="J190" s="831">
        <v>281.92</v>
      </c>
      <c r="K190" s="827">
        <v>1</v>
      </c>
      <c r="L190" s="831">
        <v>2</v>
      </c>
      <c r="M190" s="832">
        <v>281.92</v>
      </c>
    </row>
    <row r="191" spans="1:13" ht="14.45" customHeight="1" x14ac:dyDescent="0.2">
      <c r="A191" s="821" t="s">
        <v>2381</v>
      </c>
      <c r="B191" s="822" t="s">
        <v>3980</v>
      </c>
      <c r="C191" s="822" t="s">
        <v>2528</v>
      </c>
      <c r="D191" s="822" t="s">
        <v>2468</v>
      </c>
      <c r="E191" s="822" t="s">
        <v>2529</v>
      </c>
      <c r="F191" s="831">
        <v>5</v>
      </c>
      <c r="G191" s="831">
        <v>10194.65</v>
      </c>
      <c r="H191" s="827">
        <v>1</v>
      </c>
      <c r="I191" s="831"/>
      <c r="J191" s="831"/>
      <c r="K191" s="827">
        <v>0</v>
      </c>
      <c r="L191" s="831">
        <v>5</v>
      </c>
      <c r="M191" s="832">
        <v>10194.65</v>
      </c>
    </row>
    <row r="192" spans="1:13" ht="14.45" customHeight="1" x14ac:dyDescent="0.2">
      <c r="A192" s="821" t="s">
        <v>2381</v>
      </c>
      <c r="B192" s="822" t="s">
        <v>3980</v>
      </c>
      <c r="C192" s="822" t="s">
        <v>2467</v>
      </c>
      <c r="D192" s="822" t="s">
        <v>2468</v>
      </c>
      <c r="E192" s="822" t="s">
        <v>2469</v>
      </c>
      <c r="F192" s="831">
        <v>2</v>
      </c>
      <c r="G192" s="831">
        <v>1105.28</v>
      </c>
      <c r="H192" s="827">
        <v>1</v>
      </c>
      <c r="I192" s="831"/>
      <c r="J192" s="831"/>
      <c r="K192" s="827">
        <v>0</v>
      </c>
      <c r="L192" s="831">
        <v>2</v>
      </c>
      <c r="M192" s="832">
        <v>1105.28</v>
      </c>
    </row>
    <row r="193" spans="1:13" ht="14.45" customHeight="1" x14ac:dyDescent="0.2">
      <c r="A193" s="821" t="s">
        <v>2381</v>
      </c>
      <c r="B193" s="822" t="s">
        <v>3980</v>
      </c>
      <c r="C193" s="822" t="s">
        <v>2530</v>
      </c>
      <c r="D193" s="822" t="s">
        <v>2468</v>
      </c>
      <c r="E193" s="822" t="s">
        <v>2531</v>
      </c>
      <c r="F193" s="831">
        <v>1</v>
      </c>
      <c r="G193" s="831">
        <v>1019.46</v>
      </c>
      <c r="H193" s="827">
        <v>1</v>
      </c>
      <c r="I193" s="831"/>
      <c r="J193" s="831"/>
      <c r="K193" s="827">
        <v>0</v>
      </c>
      <c r="L193" s="831">
        <v>1</v>
      </c>
      <c r="M193" s="832">
        <v>1019.46</v>
      </c>
    </row>
    <row r="194" spans="1:13" ht="14.45" customHeight="1" x14ac:dyDescent="0.2">
      <c r="A194" s="821" t="s">
        <v>2381</v>
      </c>
      <c r="B194" s="822" t="s">
        <v>3980</v>
      </c>
      <c r="C194" s="822" t="s">
        <v>3105</v>
      </c>
      <c r="D194" s="822" t="s">
        <v>2703</v>
      </c>
      <c r="E194" s="822" t="s">
        <v>2469</v>
      </c>
      <c r="F194" s="831">
        <v>4</v>
      </c>
      <c r="G194" s="831">
        <v>2210.56</v>
      </c>
      <c r="H194" s="827">
        <v>1</v>
      </c>
      <c r="I194" s="831"/>
      <c r="J194" s="831"/>
      <c r="K194" s="827">
        <v>0</v>
      </c>
      <c r="L194" s="831">
        <v>4</v>
      </c>
      <c r="M194" s="832">
        <v>2210.56</v>
      </c>
    </row>
    <row r="195" spans="1:13" ht="14.45" customHeight="1" x14ac:dyDescent="0.2">
      <c r="A195" s="821" t="s">
        <v>2381</v>
      </c>
      <c r="B195" s="822" t="s">
        <v>3980</v>
      </c>
      <c r="C195" s="822" t="s">
        <v>2819</v>
      </c>
      <c r="D195" s="822" t="s">
        <v>2533</v>
      </c>
      <c r="E195" s="822" t="s">
        <v>2529</v>
      </c>
      <c r="F195" s="831"/>
      <c r="G195" s="831"/>
      <c r="H195" s="827">
        <v>0</v>
      </c>
      <c r="I195" s="831">
        <v>22</v>
      </c>
      <c r="J195" s="831">
        <v>44856.46</v>
      </c>
      <c r="K195" s="827">
        <v>1</v>
      </c>
      <c r="L195" s="831">
        <v>22</v>
      </c>
      <c r="M195" s="832">
        <v>44856.46</v>
      </c>
    </row>
    <row r="196" spans="1:13" ht="14.45" customHeight="1" x14ac:dyDescent="0.2">
      <c r="A196" s="821" t="s">
        <v>2381</v>
      </c>
      <c r="B196" s="822" t="s">
        <v>3980</v>
      </c>
      <c r="C196" s="822" t="s">
        <v>2532</v>
      </c>
      <c r="D196" s="822" t="s">
        <v>2533</v>
      </c>
      <c r="E196" s="822" t="s">
        <v>2471</v>
      </c>
      <c r="F196" s="831"/>
      <c r="G196" s="831"/>
      <c r="H196" s="827">
        <v>0</v>
      </c>
      <c r="I196" s="831">
        <v>9</v>
      </c>
      <c r="J196" s="831">
        <v>3202.11</v>
      </c>
      <c r="K196" s="827">
        <v>1</v>
      </c>
      <c r="L196" s="831">
        <v>9</v>
      </c>
      <c r="M196" s="832">
        <v>3202.11</v>
      </c>
    </row>
    <row r="197" spans="1:13" ht="14.45" customHeight="1" x14ac:dyDescent="0.2">
      <c r="A197" s="821" t="s">
        <v>2381</v>
      </c>
      <c r="B197" s="822" t="s">
        <v>3980</v>
      </c>
      <c r="C197" s="822" t="s">
        <v>2700</v>
      </c>
      <c r="D197" s="822" t="s">
        <v>2533</v>
      </c>
      <c r="E197" s="822" t="s">
        <v>2469</v>
      </c>
      <c r="F197" s="831"/>
      <c r="G197" s="831"/>
      <c r="H197" s="827">
        <v>0</v>
      </c>
      <c r="I197" s="831">
        <v>50</v>
      </c>
      <c r="J197" s="831">
        <v>27632</v>
      </c>
      <c r="K197" s="827">
        <v>1</v>
      </c>
      <c r="L197" s="831">
        <v>50</v>
      </c>
      <c r="M197" s="832">
        <v>27632</v>
      </c>
    </row>
    <row r="198" spans="1:13" ht="14.45" customHeight="1" x14ac:dyDescent="0.2">
      <c r="A198" s="821" t="s">
        <v>2381</v>
      </c>
      <c r="B198" s="822" t="s">
        <v>3980</v>
      </c>
      <c r="C198" s="822" t="s">
        <v>2701</v>
      </c>
      <c r="D198" s="822" t="s">
        <v>2533</v>
      </c>
      <c r="E198" s="822" t="s">
        <v>2531</v>
      </c>
      <c r="F198" s="831"/>
      <c r="G198" s="831"/>
      <c r="H198" s="827">
        <v>0</v>
      </c>
      <c r="I198" s="831">
        <v>24</v>
      </c>
      <c r="J198" s="831">
        <v>24467.040000000001</v>
      </c>
      <c r="K198" s="827">
        <v>1</v>
      </c>
      <c r="L198" s="831">
        <v>24</v>
      </c>
      <c r="M198" s="832">
        <v>24467.040000000001</v>
      </c>
    </row>
    <row r="199" spans="1:13" ht="14.45" customHeight="1" x14ac:dyDescent="0.2">
      <c r="A199" s="821" t="s">
        <v>2381</v>
      </c>
      <c r="B199" s="822" t="s">
        <v>3980</v>
      </c>
      <c r="C199" s="822" t="s">
        <v>3080</v>
      </c>
      <c r="D199" s="822" t="s">
        <v>2473</v>
      </c>
      <c r="E199" s="822" t="s">
        <v>3081</v>
      </c>
      <c r="F199" s="831">
        <v>2</v>
      </c>
      <c r="G199" s="831">
        <v>177.9</v>
      </c>
      <c r="H199" s="827">
        <v>1</v>
      </c>
      <c r="I199" s="831"/>
      <c r="J199" s="831"/>
      <c r="K199" s="827">
        <v>0</v>
      </c>
      <c r="L199" s="831">
        <v>2</v>
      </c>
      <c r="M199" s="832">
        <v>177.9</v>
      </c>
    </row>
    <row r="200" spans="1:13" ht="14.45" customHeight="1" x14ac:dyDescent="0.2">
      <c r="A200" s="821" t="s">
        <v>2381</v>
      </c>
      <c r="B200" s="822" t="s">
        <v>3980</v>
      </c>
      <c r="C200" s="822" t="s">
        <v>2704</v>
      </c>
      <c r="D200" s="822" t="s">
        <v>2473</v>
      </c>
      <c r="E200" s="822" t="s">
        <v>2705</v>
      </c>
      <c r="F200" s="831">
        <v>1</v>
      </c>
      <c r="G200" s="831">
        <v>254.86</v>
      </c>
      <c r="H200" s="827">
        <v>1</v>
      </c>
      <c r="I200" s="831"/>
      <c r="J200" s="831"/>
      <c r="K200" s="827">
        <v>0</v>
      </c>
      <c r="L200" s="831">
        <v>1</v>
      </c>
      <c r="M200" s="832">
        <v>254.86</v>
      </c>
    </row>
    <row r="201" spans="1:13" ht="14.45" customHeight="1" x14ac:dyDescent="0.2">
      <c r="A201" s="821" t="s">
        <v>2381</v>
      </c>
      <c r="B201" s="822" t="s">
        <v>2193</v>
      </c>
      <c r="C201" s="822" t="s">
        <v>3715</v>
      </c>
      <c r="D201" s="822" t="s">
        <v>2558</v>
      </c>
      <c r="E201" s="822" t="s">
        <v>2504</v>
      </c>
      <c r="F201" s="831"/>
      <c r="G201" s="831"/>
      <c r="H201" s="827">
        <v>0</v>
      </c>
      <c r="I201" s="831">
        <v>6</v>
      </c>
      <c r="J201" s="831">
        <v>3902.3999999999996</v>
      </c>
      <c r="K201" s="827">
        <v>1</v>
      </c>
      <c r="L201" s="831">
        <v>6</v>
      </c>
      <c r="M201" s="832">
        <v>3902.3999999999996</v>
      </c>
    </row>
    <row r="202" spans="1:13" ht="14.45" customHeight="1" x14ac:dyDescent="0.2">
      <c r="A202" s="821" t="s">
        <v>2381</v>
      </c>
      <c r="B202" s="822" t="s">
        <v>2193</v>
      </c>
      <c r="C202" s="822" t="s">
        <v>2557</v>
      </c>
      <c r="D202" s="822" t="s">
        <v>2558</v>
      </c>
      <c r="E202" s="822" t="s">
        <v>2457</v>
      </c>
      <c r="F202" s="831"/>
      <c r="G202" s="831"/>
      <c r="H202" s="827">
        <v>0</v>
      </c>
      <c r="I202" s="831">
        <v>6</v>
      </c>
      <c r="J202" s="831">
        <v>5853.54</v>
      </c>
      <c r="K202" s="827">
        <v>1</v>
      </c>
      <c r="L202" s="831">
        <v>6</v>
      </c>
      <c r="M202" s="832">
        <v>5853.54</v>
      </c>
    </row>
    <row r="203" spans="1:13" ht="14.45" customHeight="1" x14ac:dyDescent="0.2">
      <c r="A203" s="821" t="s">
        <v>2381</v>
      </c>
      <c r="B203" s="822" t="s">
        <v>2193</v>
      </c>
      <c r="C203" s="822" t="s">
        <v>3281</v>
      </c>
      <c r="D203" s="822" t="s">
        <v>2558</v>
      </c>
      <c r="E203" s="822" t="s">
        <v>3282</v>
      </c>
      <c r="F203" s="831"/>
      <c r="G203" s="831"/>
      <c r="H203" s="827">
        <v>0</v>
      </c>
      <c r="I203" s="831">
        <v>12</v>
      </c>
      <c r="J203" s="831">
        <v>15609.48</v>
      </c>
      <c r="K203" s="827">
        <v>1</v>
      </c>
      <c r="L203" s="831">
        <v>12</v>
      </c>
      <c r="M203" s="832">
        <v>15609.48</v>
      </c>
    </row>
    <row r="204" spans="1:13" ht="14.45" customHeight="1" x14ac:dyDescent="0.2">
      <c r="A204" s="821" t="s">
        <v>2381</v>
      </c>
      <c r="B204" s="822" t="s">
        <v>2193</v>
      </c>
      <c r="C204" s="822" t="s">
        <v>2559</v>
      </c>
      <c r="D204" s="822" t="s">
        <v>2195</v>
      </c>
      <c r="E204" s="822" t="s">
        <v>2560</v>
      </c>
      <c r="F204" s="831"/>
      <c r="G204" s="831"/>
      <c r="H204" s="827">
        <v>0</v>
      </c>
      <c r="I204" s="831">
        <v>6</v>
      </c>
      <c r="J204" s="831">
        <v>7804.74</v>
      </c>
      <c r="K204" s="827">
        <v>1</v>
      </c>
      <c r="L204" s="831">
        <v>6</v>
      </c>
      <c r="M204" s="832">
        <v>7804.74</v>
      </c>
    </row>
    <row r="205" spans="1:13" ht="14.45" customHeight="1" x14ac:dyDescent="0.2">
      <c r="A205" s="821" t="s">
        <v>2381</v>
      </c>
      <c r="B205" s="822" t="s">
        <v>2193</v>
      </c>
      <c r="C205" s="822" t="s">
        <v>2194</v>
      </c>
      <c r="D205" s="822" t="s">
        <v>2195</v>
      </c>
      <c r="E205" s="822" t="s">
        <v>2196</v>
      </c>
      <c r="F205" s="831"/>
      <c r="G205" s="831"/>
      <c r="H205" s="827">
        <v>0</v>
      </c>
      <c r="I205" s="831">
        <v>6</v>
      </c>
      <c r="J205" s="831">
        <v>5853.54</v>
      </c>
      <c r="K205" s="827">
        <v>1</v>
      </c>
      <c r="L205" s="831">
        <v>6</v>
      </c>
      <c r="M205" s="832">
        <v>5853.54</v>
      </c>
    </row>
    <row r="206" spans="1:13" ht="14.45" customHeight="1" x14ac:dyDescent="0.2">
      <c r="A206" s="821" t="s">
        <v>2381</v>
      </c>
      <c r="B206" s="822" t="s">
        <v>2193</v>
      </c>
      <c r="C206" s="822" t="s">
        <v>2561</v>
      </c>
      <c r="D206" s="822" t="s">
        <v>2195</v>
      </c>
      <c r="E206" s="822" t="s">
        <v>2562</v>
      </c>
      <c r="F206" s="831"/>
      <c r="G206" s="831"/>
      <c r="H206" s="827">
        <v>0</v>
      </c>
      <c r="I206" s="831">
        <v>27</v>
      </c>
      <c r="J206" s="831">
        <v>8780.4</v>
      </c>
      <c r="K206" s="827">
        <v>1</v>
      </c>
      <c r="L206" s="831">
        <v>27</v>
      </c>
      <c r="M206" s="832">
        <v>8780.4</v>
      </c>
    </row>
    <row r="207" spans="1:13" ht="14.45" customHeight="1" x14ac:dyDescent="0.2">
      <c r="A207" s="821" t="s">
        <v>2381</v>
      </c>
      <c r="B207" s="822" t="s">
        <v>2193</v>
      </c>
      <c r="C207" s="822" t="s">
        <v>2563</v>
      </c>
      <c r="D207" s="822" t="s">
        <v>2195</v>
      </c>
      <c r="E207" s="822" t="s">
        <v>2564</v>
      </c>
      <c r="F207" s="831"/>
      <c r="G207" s="831"/>
      <c r="H207" s="827">
        <v>0</v>
      </c>
      <c r="I207" s="831">
        <v>2</v>
      </c>
      <c r="J207" s="831">
        <v>1300.8</v>
      </c>
      <c r="K207" s="827">
        <v>1</v>
      </c>
      <c r="L207" s="831">
        <v>2</v>
      </c>
      <c r="M207" s="832">
        <v>1300.8</v>
      </c>
    </row>
    <row r="208" spans="1:13" ht="14.45" customHeight="1" x14ac:dyDescent="0.2">
      <c r="A208" s="821" t="s">
        <v>2381</v>
      </c>
      <c r="B208" s="822" t="s">
        <v>2193</v>
      </c>
      <c r="C208" s="822" t="s">
        <v>2688</v>
      </c>
      <c r="D208" s="822" t="s">
        <v>2558</v>
      </c>
      <c r="E208" s="822" t="s">
        <v>2689</v>
      </c>
      <c r="F208" s="831"/>
      <c r="G208" s="831"/>
      <c r="H208" s="827">
        <v>0</v>
      </c>
      <c r="I208" s="831">
        <v>6</v>
      </c>
      <c r="J208" s="831">
        <v>1951.1999999999998</v>
      </c>
      <c r="K208" s="827">
        <v>1</v>
      </c>
      <c r="L208" s="831">
        <v>6</v>
      </c>
      <c r="M208" s="832">
        <v>1951.1999999999998</v>
      </c>
    </row>
    <row r="209" spans="1:13" ht="14.45" customHeight="1" x14ac:dyDescent="0.2">
      <c r="A209" s="821" t="s">
        <v>2381</v>
      </c>
      <c r="B209" s="822" t="s">
        <v>2193</v>
      </c>
      <c r="C209" s="822" t="s">
        <v>2694</v>
      </c>
      <c r="D209" s="822" t="s">
        <v>2456</v>
      </c>
      <c r="E209" s="822" t="s">
        <v>2689</v>
      </c>
      <c r="F209" s="831"/>
      <c r="G209" s="831"/>
      <c r="H209" s="827">
        <v>0</v>
      </c>
      <c r="I209" s="831">
        <v>20</v>
      </c>
      <c r="J209" s="831">
        <v>6504</v>
      </c>
      <c r="K209" s="827">
        <v>1</v>
      </c>
      <c r="L209" s="831">
        <v>20</v>
      </c>
      <c r="M209" s="832">
        <v>6504</v>
      </c>
    </row>
    <row r="210" spans="1:13" ht="14.45" customHeight="1" x14ac:dyDescent="0.2">
      <c r="A210" s="821" t="s">
        <v>2381</v>
      </c>
      <c r="B210" s="822" t="s">
        <v>2193</v>
      </c>
      <c r="C210" s="822" t="s">
        <v>2503</v>
      </c>
      <c r="D210" s="822" t="s">
        <v>2456</v>
      </c>
      <c r="E210" s="822" t="s">
        <v>2504</v>
      </c>
      <c r="F210" s="831"/>
      <c r="G210" s="831"/>
      <c r="H210" s="827">
        <v>0</v>
      </c>
      <c r="I210" s="831">
        <v>6</v>
      </c>
      <c r="J210" s="831">
        <v>3902.3999999999996</v>
      </c>
      <c r="K210" s="827">
        <v>1</v>
      </c>
      <c r="L210" s="831">
        <v>6</v>
      </c>
      <c r="M210" s="832">
        <v>3902.3999999999996</v>
      </c>
    </row>
    <row r="211" spans="1:13" ht="14.45" customHeight="1" x14ac:dyDescent="0.2">
      <c r="A211" s="821" t="s">
        <v>2381</v>
      </c>
      <c r="B211" s="822" t="s">
        <v>2193</v>
      </c>
      <c r="C211" s="822" t="s">
        <v>3283</v>
      </c>
      <c r="D211" s="822" t="s">
        <v>2456</v>
      </c>
      <c r="E211" s="822" t="s">
        <v>3282</v>
      </c>
      <c r="F211" s="831"/>
      <c r="G211" s="831"/>
      <c r="H211" s="827">
        <v>0</v>
      </c>
      <c r="I211" s="831">
        <v>2</v>
      </c>
      <c r="J211" s="831">
        <v>2601.58</v>
      </c>
      <c r="K211" s="827">
        <v>1</v>
      </c>
      <c r="L211" s="831">
        <v>2</v>
      </c>
      <c r="M211" s="832">
        <v>2601.58</v>
      </c>
    </row>
    <row r="212" spans="1:13" ht="14.45" customHeight="1" x14ac:dyDescent="0.2">
      <c r="A212" s="821" t="s">
        <v>2381</v>
      </c>
      <c r="B212" s="822" t="s">
        <v>2193</v>
      </c>
      <c r="C212" s="822" t="s">
        <v>2505</v>
      </c>
      <c r="D212" s="822" t="s">
        <v>2456</v>
      </c>
      <c r="E212" s="822" t="s">
        <v>2506</v>
      </c>
      <c r="F212" s="831"/>
      <c r="G212" s="831"/>
      <c r="H212" s="827">
        <v>0</v>
      </c>
      <c r="I212" s="831">
        <v>12</v>
      </c>
      <c r="J212" s="831">
        <v>1951.3200000000002</v>
      </c>
      <c r="K212" s="827">
        <v>1</v>
      </c>
      <c r="L212" s="831">
        <v>12</v>
      </c>
      <c r="M212" s="832">
        <v>1951.3200000000002</v>
      </c>
    </row>
    <row r="213" spans="1:13" ht="14.45" customHeight="1" x14ac:dyDescent="0.2">
      <c r="A213" s="821" t="s">
        <v>2381</v>
      </c>
      <c r="B213" s="822" t="s">
        <v>2193</v>
      </c>
      <c r="C213" s="822" t="s">
        <v>2455</v>
      </c>
      <c r="D213" s="822" t="s">
        <v>2456</v>
      </c>
      <c r="E213" s="822" t="s">
        <v>2457</v>
      </c>
      <c r="F213" s="831"/>
      <c r="G213" s="831"/>
      <c r="H213" s="827">
        <v>0</v>
      </c>
      <c r="I213" s="831">
        <v>18</v>
      </c>
      <c r="J213" s="831">
        <v>17560.62</v>
      </c>
      <c r="K213" s="827">
        <v>1</v>
      </c>
      <c r="L213" s="831">
        <v>18</v>
      </c>
      <c r="M213" s="832">
        <v>17560.62</v>
      </c>
    </row>
    <row r="214" spans="1:13" ht="14.45" customHeight="1" x14ac:dyDescent="0.2">
      <c r="A214" s="821" t="s">
        <v>2381</v>
      </c>
      <c r="B214" s="822" t="s">
        <v>2193</v>
      </c>
      <c r="C214" s="822" t="s">
        <v>3805</v>
      </c>
      <c r="D214" s="822" t="s">
        <v>2686</v>
      </c>
      <c r="E214" s="822" t="s">
        <v>3806</v>
      </c>
      <c r="F214" s="831">
        <v>6</v>
      </c>
      <c r="G214" s="831">
        <v>7804.74</v>
      </c>
      <c r="H214" s="827">
        <v>1</v>
      </c>
      <c r="I214" s="831"/>
      <c r="J214" s="831"/>
      <c r="K214" s="827">
        <v>0</v>
      </c>
      <c r="L214" s="831">
        <v>6</v>
      </c>
      <c r="M214" s="832">
        <v>7804.74</v>
      </c>
    </row>
    <row r="215" spans="1:13" ht="14.45" customHeight="1" x14ac:dyDescent="0.2">
      <c r="A215" s="821" t="s">
        <v>2381</v>
      </c>
      <c r="B215" s="822" t="s">
        <v>3981</v>
      </c>
      <c r="C215" s="822" t="s">
        <v>2439</v>
      </c>
      <c r="D215" s="822" t="s">
        <v>2440</v>
      </c>
      <c r="E215" s="822" t="s">
        <v>2441</v>
      </c>
      <c r="F215" s="831"/>
      <c r="G215" s="831"/>
      <c r="H215" s="827">
        <v>0</v>
      </c>
      <c r="I215" s="831">
        <v>27</v>
      </c>
      <c r="J215" s="831">
        <v>13658.220000000001</v>
      </c>
      <c r="K215" s="827">
        <v>1</v>
      </c>
      <c r="L215" s="831">
        <v>27</v>
      </c>
      <c r="M215" s="832">
        <v>13658.220000000001</v>
      </c>
    </row>
    <row r="216" spans="1:13" ht="14.45" customHeight="1" x14ac:dyDescent="0.2">
      <c r="A216" s="821" t="s">
        <v>2381</v>
      </c>
      <c r="B216" s="822" t="s">
        <v>3981</v>
      </c>
      <c r="C216" s="822" t="s">
        <v>2811</v>
      </c>
      <c r="D216" s="822" t="s">
        <v>2440</v>
      </c>
      <c r="E216" s="822" t="s">
        <v>2812</v>
      </c>
      <c r="F216" s="831"/>
      <c r="G216" s="831"/>
      <c r="H216" s="827">
        <v>0</v>
      </c>
      <c r="I216" s="831">
        <v>19</v>
      </c>
      <c r="J216" s="831">
        <v>14417.009999999998</v>
      </c>
      <c r="K216" s="827">
        <v>1</v>
      </c>
      <c r="L216" s="831">
        <v>19</v>
      </c>
      <c r="M216" s="832">
        <v>14417.009999999998</v>
      </c>
    </row>
    <row r="217" spans="1:13" ht="14.45" customHeight="1" x14ac:dyDescent="0.2">
      <c r="A217" s="821" t="s">
        <v>2381</v>
      </c>
      <c r="B217" s="822" t="s">
        <v>3981</v>
      </c>
      <c r="C217" s="822" t="s">
        <v>2683</v>
      </c>
      <c r="D217" s="822" t="s">
        <v>2440</v>
      </c>
      <c r="E217" s="822" t="s">
        <v>2684</v>
      </c>
      <c r="F217" s="831"/>
      <c r="G217" s="831"/>
      <c r="H217" s="827">
        <v>0</v>
      </c>
      <c r="I217" s="831">
        <v>16</v>
      </c>
      <c r="J217" s="831">
        <v>16187.68</v>
      </c>
      <c r="K217" s="827">
        <v>1</v>
      </c>
      <c r="L217" s="831">
        <v>16</v>
      </c>
      <c r="M217" s="832">
        <v>16187.68</v>
      </c>
    </row>
    <row r="218" spans="1:13" ht="14.45" customHeight="1" x14ac:dyDescent="0.2">
      <c r="A218" s="821" t="s">
        <v>2381</v>
      </c>
      <c r="B218" s="822" t="s">
        <v>3981</v>
      </c>
      <c r="C218" s="822" t="s">
        <v>3071</v>
      </c>
      <c r="D218" s="822" t="s">
        <v>3072</v>
      </c>
      <c r="E218" s="822" t="s">
        <v>2441</v>
      </c>
      <c r="F218" s="831">
        <v>18</v>
      </c>
      <c r="G218" s="831">
        <v>9105.48</v>
      </c>
      <c r="H218" s="827">
        <v>1</v>
      </c>
      <c r="I218" s="831"/>
      <c r="J218" s="831"/>
      <c r="K218" s="827">
        <v>0</v>
      </c>
      <c r="L218" s="831">
        <v>18</v>
      </c>
      <c r="M218" s="832">
        <v>9105.48</v>
      </c>
    </row>
    <row r="219" spans="1:13" ht="14.45" customHeight="1" x14ac:dyDescent="0.2">
      <c r="A219" s="821" t="s">
        <v>2381</v>
      </c>
      <c r="B219" s="822" t="s">
        <v>3981</v>
      </c>
      <c r="C219" s="822" t="s">
        <v>3272</v>
      </c>
      <c r="D219" s="822" t="s">
        <v>3072</v>
      </c>
      <c r="E219" s="822" t="s">
        <v>2812</v>
      </c>
      <c r="F219" s="831">
        <v>5</v>
      </c>
      <c r="G219" s="831">
        <v>3793.95</v>
      </c>
      <c r="H219" s="827">
        <v>1</v>
      </c>
      <c r="I219" s="831"/>
      <c r="J219" s="831"/>
      <c r="K219" s="827">
        <v>0</v>
      </c>
      <c r="L219" s="831">
        <v>5</v>
      </c>
      <c r="M219" s="832">
        <v>3793.95</v>
      </c>
    </row>
    <row r="220" spans="1:13" ht="14.45" customHeight="1" x14ac:dyDescent="0.2">
      <c r="A220" s="821" t="s">
        <v>2381</v>
      </c>
      <c r="B220" s="822" t="s">
        <v>1911</v>
      </c>
      <c r="C220" s="822" t="s">
        <v>2580</v>
      </c>
      <c r="D220" s="822" t="s">
        <v>659</v>
      </c>
      <c r="E220" s="822" t="s">
        <v>2581</v>
      </c>
      <c r="F220" s="831"/>
      <c r="G220" s="831"/>
      <c r="H220" s="827"/>
      <c r="I220" s="831">
        <v>59</v>
      </c>
      <c r="J220" s="831">
        <v>0</v>
      </c>
      <c r="K220" s="827"/>
      <c r="L220" s="831">
        <v>59</v>
      </c>
      <c r="M220" s="832">
        <v>0</v>
      </c>
    </row>
    <row r="221" spans="1:13" ht="14.45" customHeight="1" x14ac:dyDescent="0.2">
      <c r="A221" s="821" t="s">
        <v>2381</v>
      </c>
      <c r="B221" s="822" t="s">
        <v>1911</v>
      </c>
      <c r="C221" s="822" t="s">
        <v>3867</v>
      </c>
      <c r="D221" s="822" t="s">
        <v>3626</v>
      </c>
      <c r="E221" s="822" t="s">
        <v>3868</v>
      </c>
      <c r="F221" s="831">
        <v>1</v>
      </c>
      <c r="G221" s="831">
        <v>0</v>
      </c>
      <c r="H221" s="827"/>
      <c r="I221" s="831"/>
      <c r="J221" s="831"/>
      <c r="K221" s="827"/>
      <c r="L221" s="831">
        <v>1</v>
      </c>
      <c r="M221" s="832">
        <v>0</v>
      </c>
    </row>
    <row r="222" spans="1:13" ht="14.45" customHeight="1" x14ac:dyDescent="0.2">
      <c r="A222" s="821" t="s">
        <v>2381</v>
      </c>
      <c r="B222" s="822" t="s">
        <v>2215</v>
      </c>
      <c r="C222" s="822" t="s">
        <v>3573</v>
      </c>
      <c r="D222" s="822" t="s">
        <v>3574</v>
      </c>
      <c r="E222" s="822" t="s">
        <v>2604</v>
      </c>
      <c r="F222" s="831">
        <v>3</v>
      </c>
      <c r="G222" s="831">
        <v>1018.4100000000001</v>
      </c>
      <c r="H222" s="827">
        <v>1</v>
      </c>
      <c r="I222" s="831"/>
      <c r="J222" s="831"/>
      <c r="K222" s="827">
        <v>0</v>
      </c>
      <c r="L222" s="831">
        <v>3</v>
      </c>
      <c r="M222" s="832">
        <v>1018.4100000000001</v>
      </c>
    </row>
    <row r="223" spans="1:13" ht="14.45" customHeight="1" x14ac:dyDescent="0.2">
      <c r="A223" s="821" t="s">
        <v>2381</v>
      </c>
      <c r="B223" s="822" t="s">
        <v>2215</v>
      </c>
      <c r="C223" s="822" t="s">
        <v>3286</v>
      </c>
      <c r="D223" s="822" t="s">
        <v>2217</v>
      </c>
      <c r="E223" s="822" t="s">
        <v>3287</v>
      </c>
      <c r="F223" s="831"/>
      <c r="G223" s="831"/>
      <c r="H223" s="827">
        <v>0</v>
      </c>
      <c r="I223" s="831">
        <v>12</v>
      </c>
      <c r="J223" s="831">
        <v>4073.6400000000003</v>
      </c>
      <c r="K223" s="827">
        <v>1</v>
      </c>
      <c r="L223" s="831">
        <v>12</v>
      </c>
      <c r="M223" s="832">
        <v>4073.6400000000003</v>
      </c>
    </row>
    <row r="224" spans="1:13" ht="14.45" customHeight="1" x14ac:dyDescent="0.2">
      <c r="A224" s="821" t="s">
        <v>2381</v>
      </c>
      <c r="B224" s="822" t="s">
        <v>2215</v>
      </c>
      <c r="C224" s="822" t="s">
        <v>2216</v>
      </c>
      <c r="D224" s="822" t="s">
        <v>2217</v>
      </c>
      <c r="E224" s="822" t="s">
        <v>2218</v>
      </c>
      <c r="F224" s="831"/>
      <c r="G224" s="831"/>
      <c r="H224" s="827">
        <v>0</v>
      </c>
      <c r="I224" s="831">
        <v>3</v>
      </c>
      <c r="J224" s="831">
        <v>339.48</v>
      </c>
      <c r="K224" s="827">
        <v>1</v>
      </c>
      <c r="L224" s="831">
        <v>3</v>
      </c>
      <c r="M224" s="832">
        <v>339.48</v>
      </c>
    </row>
    <row r="225" spans="1:13" ht="14.45" customHeight="1" x14ac:dyDescent="0.2">
      <c r="A225" s="821" t="s">
        <v>2381</v>
      </c>
      <c r="B225" s="822" t="s">
        <v>2215</v>
      </c>
      <c r="C225" s="822" t="s">
        <v>2603</v>
      </c>
      <c r="D225" s="822" t="s">
        <v>2217</v>
      </c>
      <c r="E225" s="822" t="s">
        <v>2604</v>
      </c>
      <c r="F225" s="831"/>
      <c r="G225" s="831"/>
      <c r="H225" s="827">
        <v>0</v>
      </c>
      <c r="I225" s="831">
        <v>143</v>
      </c>
      <c r="J225" s="831">
        <v>48544.210000000006</v>
      </c>
      <c r="K225" s="827">
        <v>1</v>
      </c>
      <c r="L225" s="831">
        <v>143</v>
      </c>
      <c r="M225" s="832">
        <v>48544.210000000006</v>
      </c>
    </row>
    <row r="226" spans="1:13" ht="14.45" customHeight="1" x14ac:dyDescent="0.2">
      <c r="A226" s="821" t="s">
        <v>2381</v>
      </c>
      <c r="B226" s="822" t="s">
        <v>2215</v>
      </c>
      <c r="C226" s="822" t="s">
        <v>3716</v>
      </c>
      <c r="D226" s="822" t="s">
        <v>2217</v>
      </c>
      <c r="E226" s="822" t="s">
        <v>3442</v>
      </c>
      <c r="F226" s="831"/>
      <c r="G226" s="831"/>
      <c r="H226" s="827">
        <v>0</v>
      </c>
      <c r="I226" s="831">
        <v>20</v>
      </c>
      <c r="J226" s="831">
        <v>4526.2000000000007</v>
      </c>
      <c r="K226" s="827">
        <v>1</v>
      </c>
      <c r="L226" s="831">
        <v>20</v>
      </c>
      <c r="M226" s="832">
        <v>4526.2000000000007</v>
      </c>
    </row>
    <row r="227" spans="1:13" ht="14.45" customHeight="1" x14ac:dyDescent="0.2">
      <c r="A227" s="821" t="s">
        <v>2381</v>
      </c>
      <c r="B227" s="822" t="s">
        <v>2215</v>
      </c>
      <c r="C227" s="822" t="s">
        <v>3290</v>
      </c>
      <c r="D227" s="822" t="s">
        <v>3291</v>
      </c>
      <c r="E227" s="822" t="s">
        <v>3292</v>
      </c>
      <c r="F227" s="831"/>
      <c r="G227" s="831"/>
      <c r="H227" s="827">
        <v>0</v>
      </c>
      <c r="I227" s="831">
        <v>9</v>
      </c>
      <c r="J227" s="831">
        <v>3666.24</v>
      </c>
      <c r="K227" s="827">
        <v>1</v>
      </c>
      <c r="L227" s="831">
        <v>9</v>
      </c>
      <c r="M227" s="832">
        <v>3666.24</v>
      </c>
    </row>
    <row r="228" spans="1:13" ht="14.45" customHeight="1" x14ac:dyDescent="0.2">
      <c r="A228" s="821" t="s">
        <v>2381</v>
      </c>
      <c r="B228" s="822" t="s">
        <v>2215</v>
      </c>
      <c r="C228" s="822" t="s">
        <v>3295</v>
      </c>
      <c r="D228" s="822" t="s">
        <v>2217</v>
      </c>
      <c r="E228" s="822" t="s">
        <v>2604</v>
      </c>
      <c r="F228" s="831">
        <v>3</v>
      </c>
      <c r="G228" s="831">
        <v>1018.4100000000001</v>
      </c>
      <c r="H228" s="827">
        <v>1</v>
      </c>
      <c r="I228" s="831"/>
      <c r="J228" s="831"/>
      <c r="K228" s="827">
        <v>0</v>
      </c>
      <c r="L228" s="831">
        <v>3</v>
      </c>
      <c r="M228" s="832">
        <v>1018.4100000000001</v>
      </c>
    </row>
    <row r="229" spans="1:13" ht="14.45" customHeight="1" x14ac:dyDescent="0.2">
      <c r="A229" s="821" t="s">
        <v>2381</v>
      </c>
      <c r="B229" s="822" t="s">
        <v>2215</v>
      </c>
      <c r="C229" s="822" t="s">
        <v>3852</v>
      </c>
      <c r="D229" s="822" t="s">
        <v>3853</v>
      </c>
      <c r="E229" s="822" t="s">
        <v>3854</v>
      </c>
      <c r="F229" s="831">
        <v>4</v>
      </c>
      <c r="G229" s="831">
        <v>2715.12</v>
      </c>
      <c r="H229" s="827">
        <v>1</v>
      </c>
      <c r="I229" s="831"/>
      <c r="J229" s="831"/>
      <c r="K229" s="827">
        <v>0</v>
      </c>
      <c r="L229" s="831">
        <v>4</v>
      </c>
      <c r="M229" s="832">
        <v>2715.12</v>
      </c>
    </row>
    <row r="230" spans="1:13" ht="14.45" customHeight="1" x14ac:dyDescent="0.2">
      <c r="A230" s="821" t="s">
        <v>2381</v>
      </c>
      <c r="B230" s="822" t="s">
        <v>3983</v>
      </c>
      <c r="C230" s="822" t="s">
        <v>3610</v>
      </c>
      <c r="D230" s="822" t="s">
        <v>3329</v>
      </c>
      <c r="E230" s="822" t="s">
        <v>3333</v>
      </c>
      <c r="F230" s="831">
        <v>18</v>
      </c>
      <c r="G230" s="831">
        <v>3047.22</v>
      </c>
      <c r="H230" s="827">
        <v>1</v>
      </c>
      <c r="I230" s="831"/>
      <c r="J230" s="831"/>
      <c r="K230" s="827">
        <v>0</v>
      </c>
      <c r="L230" s="831">
        <v>18</v>
      </c>
      <c r="M230" s="832">
        <v>3047.22</v>
      </c>
    </row>
    <row r="231" spans="1:13" ht="14.45" customHeight="1" x14ac:dyDescent="0.2">
      <c r="A231" s="821" t="s">
        <v>2381</v>
      </c>
      <c r="B231" s="822" t="s">
        <v>3983</v>
      </c>
      <c r="C231" s="822" t="s">
        <v>3457</v>
      </c>
      <c r="D231" s="822" t="s">
        <v>3329</v>
      </c>
      <c r="E231" s="822" t="s">
        <v>3348</v>
      </c>
      <c r="F231" s="831">
        <v>8</v>
      </c>
      <c r="G231" s="831">
        <v>2708.64</v>
      </c>
      <c r="H231" s="827">
        <v>1</v>
      </c>
      <c r="I231" s="831"/>
      <c r="J231" s="831"/>
      <c r="K231" s="827">
        <v>0</v>
      </c>
      <c r="L231" s="831">
        <v>8</v>
      </c>
      <c r="M231" s="832">
        <v>2708.64</v>
      </c>
    </row>
    <row r="232" spans="1:13" ht="14.45" customHeight="1" x14ac:dyDescent="0.2">
      <c r="A232" s="821" t="s">
        <v>2381</v>
      </c>
      <c r="B232" s="822" t="s">
        <v>3983</v>
      </c>
      <c r="C232" s="822" t="s">
        <v>3739</v>
      </c>
      <c r="D232" s="822" t="s">
        <v>3329</v>
      </c>
      <c r="E232" s="822" t="s">
        <v>3338</v>
      </c>
      <c r="F232" s="831">
        <v>3</v>
      </c>
      <c r="G232" s="831">
        <v>2031.5099999999998</v>
      </c>
      <c r="H232" s="827">
        <v>1</v>
      </c>
      <c r="I232" s="831"/>
      <c r="J232" s="831"/>
      <c r="K232" s="827">
        <v>0</v>
      </c>
      <c r="L232" s="831">
        <v>3</v>
      </c>
      <c r="M232" s="832">
        <v>2031.5099999999998</v>
      </c>
    </row>
    <row r="233" spans="1:13" ht="14.45" customHeight="1" x14ac:dyDescent="0.2">
      <c r="A233" s="821" t="s">
        <v>2381</v>
      </c>
      <c r="B233" s="822" t="s">
        <v>3983</v>
      </c>
      <c r="C233" s="822" t="s">
        <v>3334</v>
      </c>
      <c r="D233" s="822" t="s">
        <v>3335</v>
      </c>
      <c r="E233" s="822" t="s">
        <v>3333</v>
      </c>
      <c r="F233" s="831">
        <v>3</v>
      </c>
      <c r="G233" s="831">
        <v>507.87</v>
      </c>
      <c r="H233" s="827">
        <v>1</v>
      </c>
      <c r="I233" s="831"/>
      <c r="J233" s="831"/>
      <c r="K233" s="827">
        <v>0</v>
      </c>
      <c r="L233" s="831">
        <v>3</v>
      </c>
      <c r="M233" s="832">
        <v>507.87</v>
      </c>
    </row>
    <row r="234" spans="1:13" ht="14.45" customHeight="1" x14ac:dyDescent="0.2">
      <c r="A234" s="821" t="s">
        <v>2381</v>
      </c>
      <c r="B234" s="822" t="s">
        <v>3983</v>
      </c>
      <c r="C234" s="822" t="s">
        <v>3859</v>
      </c>
      <c r="D234" s="822" t="s">
        <v>3335</v>
      </c>
      <c r="E234" s="822" t="s">
        <v>3348</v>
      </c>
      <c r="F234" s="831">
        <v>3</v>
      </c>
      <c r="G234" s="831">
        <v>1015.74</v>
      </c>
      <c r="H234" s="827">
        <v>1</v>
      </c>
      <c r="I234" s="831"/>
      <c r="J234" s="831"/>
      <c r="K234" s="827">
        <v>0</v>
      </c>
      <c r="L234" s="831">
        <v>3</v>
      </c>
      <c r="M234" s="832">
        <v>1015.74</v>
      </c>
    </row>
    <row r="235" spans="1:13" ht="14.45" customHeight="1" x14ac:dyDescent="0.2">
      <c r="A235" s="821" t="s">
        <v>2381</v>
      </c>
      <c r="B235" s="822" t="s">
        <v>3983</v>
      </c>
      <c r="C235" s="822" t="s">
        <v>3339</v>
      </c>
      <c r="D235" s="822" t="s">
        <v>2577</v>
      </c>
      <c r="E235" s="822" t="s">
        <v>3340</v>
      </c>
      <c r="F235" s="831"/>
      <c r="G235" s="831"/>
      <c r="H235" s="827">
        <v>0</v>
      </c>
      <c r="I235" s="831">
        <v>42</v>
      </c>
      <c r="J235" s="831">
        <v>54038.04</v>
      </c>
      <c r="K235" s="827">
        <v>1</v>
      </c>
      <c r="L235" s="831">
        <v>42</v>
      </c>
      <c r="M235" s="832">
        <v>54038.04</v>
      </c>
    </row>
    <row r="236" spans="1:13" ht="14.45" customHeight="1" x14ac:dyDescent="0.2">
      <c r="A236" s="821" t="s">
        <v>2381</v>
      </c>
      <c r="B236" s="822" t="s">
        <v>3983</v>
      </c>
      <c r="C236" s="822" t="s">
        <v>2576</v>
      </c>
      <c r="D236" s="822" t="s">
        <v>2577</v>
      </c>
      <c r="E236" s="822" t="s">
        <v>2578</v>
      </c>
      <c r="F236" s="831"/>
      <c r="G236" s="831"/>
      <c r="H236" s="827">
        <v>0</v>
      </c>
      <c r="I236" s="831">
        <v>74</v>
      </c>
      <c r="J236" s="831">
        <v>190418.28</v>
      </c>
      <c r="K236" s="827">
        <v>1</v>
      </c>
      <c r="L236" s="831">
        <v>74</v>
      </c>
      <c r="M236" s="832">
        <v>190418.28</v>
      </c>
    </row>
    <row r="237" spans="1:13" ht="14.45" customHeight="1" x14ac:dyDescent="0.2">
      <c r="A237" s="821" t="s">
        <v>2381</v>
      </c>
      <c r="B237" s="822" t="s">
        <v>3983</v>
      </c>
      <c r="C237" s="822" t="s">
        <v>3341</v>
      </c>
      <c r="D237" s="822" t="s">
        <v>2577</v>
      </c>
      <c r="E237" s="822" t="s">
        <v>3338</v>
      </c>
      <c r="F237" s="831"/>
      <c r="G237" s="831"/>
      <c r="H237" s="827">
        <v>0</v>
      </c>
      <c r="I237" s="831">
        <v>12</v>
      </c>
      <c r="J237" s="831">
        <v>8126.0399999999991</v>
      </c>
      <c r="K237" s="827">
        <v>1</v>
      </c>
      <c r="L237" s="831">
        <v>12</v>
      </c>
      <c r="M237" s="832">
        <v>8126.0399999999991</v>
      </c>
    </row>
    <row r="238" spans="1:13" ht="14.45" customHeight="1" x14ac:dyDescent="0.2">
      <c r="A238" s="821" t="s">
        <v>2381</v>
      </c>
      <c r="B238" s="822" t="s">
        <v>3983</v>
      </c>
      <c r="C238" s="822" t="s">
        <v>3860</v>
      </c>
      <c r="D238" s="822" t="s">
        <v>3332</v>
      </c>
      <c r="E238" s="822" t="s">
        <v>3459</v>
      </c>
      <c r="F238" s="831">
        <v>3</v>
      </c>
      <c r="G238" s="831">
        <v>254.88</v>
      </c>
      <c r="H238" s="827">
        <v>1</v>
      </c>
      <c r="I238" s="831"/>
      <c r="J238" s="831"/>
      <c r="K238" s="827">
        <v>0</v>
      </c>
      <c r="L238" s="831">
        <v>3</v>
      </c>
      <c r="M238" s="832">
        <v>254.88</v>
      </c>
    </row>
    <row r="239" spans="1:13" ht="14.45" customHeight="1" x14ac:dyDescent="0.2">
      <c r="A239" s="821" t="s">
        <v>2381</v>
      </c>
      <c r="B239" s="822" t="s">
        <v>3983</v>
      </c>
      <c r="C239" s="822" t="s">
        <v>3740</v>
      </c>
      <c r="D239" s="822" t="s">
        <v>3345</v>
      </c>
      <c r="E239" s="822" t="s">
        <v>3348</v>
      </c>
      <c r="F239" s="831">
        <v>3</v>
      </c>
      <c r="G239" s="831">
        <v>1015.74</v>
      </c>
      <c r="H239" s="827">
        <v>1</v>
      </c>
      <c r="I239" s="831"/>
      <c r="J239" s="831"/>
      <c r="K239" s="827">
        <v>0</v>
      </c>
      <c r="L239" s="831">
        <v>3</v>
      </c>
      <c r="M239" s="832">
        <v>1015.74</v>
      </c>
    </row>
    <row r="240" spans="1:13" ht="14.45" customHeight="1" x14ac:dyDescent="0.2">
      <c r="A240" s="821" t="s">
        <v>2381</v>
      </c>
      <c r="B240" s="822" t="s">
        <v>3983</v>
      </c>
      <c r="C240" s="822" t="s">
        <v>3344</v>
      </c>
      <c r="D240" s="822" t="s">
        <v>3345</v>
      </c>
      <c r="E240" s="822" t="s">
        <v>3333</v>
      </c>
      <c r="F240" s="831">
        <v>4</v>
      </c>
      <c r="G240" s="831">
        <v>4027.86</v>
      </c>
      <c r="H240" s="827">
        <v>1</v>
      </c>
      <c r="I240" s="831"/>
      <c r="J240" s="831"/>
      <c r="K240" s="827">
        <v>0</v>
      </c>
      <c r="L240" s="831">
        <v>4</v>
      </c>
      <c r="M240" s="832">
        <v>4027.86</v>
      </c>
    </row>
    <row r="241" spans="1:13" ht="14.45" customHeight="1" x14ac:dyDescent="0.2">
      <c r="A241" s="821" t="s">
        <v>2381</v>
      </c>
      <c r="B241" s="822" t="s">
        <v>3983</v>
      </c>
      <c r="C241" s="822" t="s">
        <v>3346</v>
      </c>
      <c r="D241" s="822" t="s">
        <v>3347</v>
      </c>
      <c r="E241" s="822" t="s">
        <v>3348</v>
      </c>
      <c r="F241" s="831">
        <v>6</v>
      </c>
      <c r="G241" s="831">
        <v>2031.48</v>
      </c>
      <c r="H241" s="827">
        <v>1</v>
      </c>
      <c r="I241" s="831"/>
      <c r="J241" s="831"/>
      <c r="K241" s="827">
        <v>0</v>
      </c>
      <c r="L241" s="831">
        <v>6</v>
      </c>
      <c r="M241" s="832">
        <v>2031.48</v>
      </c>
    </row>
    <row r="242" spans="1:13" ht="14.45" customHeight="1" x14ac:dyDescent="0.2">
      <c r="A242" s="821" t="s">
        <v>2381</v>
      </c>
      <c r="B242" s="822" t="s">
        <v>3983</v>
      </c>
      <c r="C242" s="822" t="s">
        <v>3458</v>
      </c>
      <c r="D242" s="822" t="s">
        <v>2577</v>
      </c>
      <c r="E242" s="822" t="s">
        <v>3459</v>
      </c>
      <c r="F242" s="831"/>
      <c r="G242" s="831"/>
      <c r="H242" s="827">
        <v>0</v>
      </c>
      <c r="I242" s="831">
        <v>2</v>
      </c>
      <c r="J242" s="831">
        <v>169.92</v>
      </c>
      <c r="K242" s="827">
        <v>1</v>
      </c>
      <c r="L242" s="831">
        <v>2</v>
      </c>
      <c r="M242" s="832">
        <v>169.92</v>
      </c>
    </row>
    <row r="243" spans="1:13" ht="14.45" customHeight="1" x14ac:dyDescent="0.2">
      <c r="A243" s="821" t="s">
        <v>2381</v>
      </c>
      <c r="B243" s="822" t="s">
        <v>3983</v>
      </c>
      <c r="C243" s="822" t="s">
        <v>3861</v>
      </c>
      <c r="D243" s="822" t="s">
        <v>3831</v>
      </c>
      <c r="E243" s="822" t="s">
        <v>3862</v>
      </c>
      <c r="F243" s="831">
        <v>2</v>
      </c>
      <c r="G243" s="831">
        <v>4270.5200000000004</v>
      </c>
      <c r="H243" s="827">
        <v>1</v>
      </c>
      <c r="I243" s="831"/>
      <c r="J243" s="831"/>
      <c r="K243" s="827">
        <v>0</v>
      </c>
      <c r="L243" s="831">
        <v>2</v>
      </c>
      <c r="M243" s="832">
        <v>4270.5200000000004</v>
      </c>
    </row>
    <row r="244" spans="1:13" ht="14.45" customHeight="1" x14ac:dyDescent="0.2">
      <c r="A244" s="821" t="s">
        <v>2381</v>
      </c>
      <c r="B244" s="822" t="s">
        <v>3983</v>
      </c>
      <c r="C244" s="822" t="s">
        <v>3832</v>
      </c>
      <c r="D244" s="822" t="s">
        <v>3345</v>
      </c>
      <c r="E244" s="822" t="s">
        <v>3340</v>
      </c>
      <c r="F244" s="831">
        <v>2</v>
      </c>
      <c r="G244" s="831">
        <v>2573.2399999999998</v>
      </c>
      <c r="H244" s="827">
        <v>1</v>
      </c>
      <c r="I244" s="831"/>
      <c r="J244" s="831"/>
      <c r="K244" s="827">
        <v>0</v>
      </c>
      <c r="L244" s="831">
        <v>2</v>
      </c>
      <c r="M244" s="832">
        <v>2573.2399999999998</v>
      </c>
    </row>
    <row r="245" spans="1:13" ht="14.45" customHeight="1" x14ac:dyDescent="0.2">
      <c r="A245" s="821" t="s">
        <v>2381</v>
      </c>
      <c r="B245" s="822" t="s">
        <v>2246</v>
      </c>
      <c r="C245" s="822" t="s">
        <v>2249</v>
      </c>
      <c r="D245" s="822" t="s">
        <v>1496</v>
      </c>
      <c r="E245" s="822" t="s">
        <v>2250</v>
      </c>
      <c r="F245" s="831"/>
      <c r="G245" s="831"/>
      <c r="H245" s="827"/>
      <c r="I245" s="831">
        <v>16</v>
      </c>
      <c r="J245" s="831">
        <v>0</v>
      </c>
      <c r="K245" s="827"/>
      <c r="L245" s="831">
        <v>16</v>
      </c>
      <c r="M245" s="832">
        <v>0</v>
      </c>
    </row>
    <row r="246" spans="1:13" ht="14.45" customHeight="1" x14ac:dyDescent="0.2">
      <c r="A246" s="821" t="s">
        <v>2381</v>
      </c>
      <c r="B246" s="822" t="s">
        <v>2246</v>
      </c>
      <c r="C246" s="822" t="s">
        <v>3869</v>
      </c>
      <c r="D246" s="822" t="s">
        <v>3650</v>
      </c>
      <c r="E246" s="822" t="s">
        <v>2248</v>
      </c>
      <c r="F246" s="831">
        <v>3</v>
      </c>
      <c r="G246" s="831">
        <v>0</v>
      </c>
      <c r="H246" s="827"/>
      <c r="I246" s="831"/>
      <c r="J246" s="831"/>
      <c r="K246" s="827"/>
      <c r="L246" s="831">
        <v>3</v>
      </c>
      <c r="M246" s="832">
        <v>0</v>
      </c>
    </row>
    <row r="247" spans="1:13" ht="14.45" customHeight="1" x14ac:dyDescent="0.2">
      <c r="A247" s="821" t="s">
        <v>2381</v>
      </c>
      <c r="B247" s="822" t="s">
        <v>3996</v>
      </c>
      <c r="C247" s="822" t="s">
        <v>2596</v>
      </c>
      <c r="D247" s="822" t="s">
        <v>857</v>
      </c>
      <c r="E247" s="822" t="s">
        <v>861</v>
      </c>
      <c r="F247" s="831"/>
      <c r="G247" s="831"/>
      <c r="H247" s="827">
        <v>0</v>
      </c>
      <c r="I247" s="831">
        <v>6</v>
      </c>
      <c r="J247" s="831">
        <v>792</v>
      </c>
      <c r="K247" s="827">
        <v>1</v>
      </c>
      <c r="L247" s="831">
        <v>6</v>
      </c>
      <c r="M247" s="832">
        <v>792</v>
      </c>
    </row>
    <row r="248" spans="1:13" ht="14.45" customHeight="1" x14ac:dyDescent="0.2">
      <c r="A248" s="821" t="s">
        <v>2381</v>
      </c>
      <c r="B248" s="822" t="s">
        <v>2253</v>
      </c>
      <c r="C248" s="822" t="s">
        <v>3606</v>
      </c>
      <c r="D248" s="822" t="s">
        <v>3607</v>
      </c>
      <c r="E248" s="822" t="s">
        <v>3044</v>
      </c>
      <c r="F248" s="831"/>
      <c r="G248" s="831"/>
      <c r="H248" s="827">
        <v>0</v>
      </c>
      <c r="I248" s="831">
        <v>1</v>
      </c>
      <c r="J248" s="831">
        <v>439.98</v>
      </c>
      <c r="K248" s="827">
        <v>1</v>
      </c>
      <c r="L248" s="831">
        <v>1</v>
      </c>
      <c r="M248" s="832">
        <v>439.98</v>
      </c>
    </row>
    <row r="249" spans="1:13" ht="14.45" customHeight="1" x14ac:dyDescent="0.2">
      <c r="A249" s="821" t="s">
        <v>2381</v>
      </c>
      <c r="B249" s="822" t="s">
        <v>2266</v>
      </c>
      <c r="C249" s="822" t="s">
        <v>2587</v>
      </c>
      <c r="D249" s="822" t="s">
        <v>2268</v>
      </c>
      <c r="E249" s="822" t="s">
        <v>2588</v>
      </c>
      <c r="F249" s="831"/>
      <c r="G249" s="831"/>
      <c r="H249" s="827">
        <v>0</v>
      </c>
      <c r="I249" s="831">
        <v>10</v>
      </c>
      <c r="J249" s="831">
        <v>805.3</v>
      </c>
      <c r="K249" s="827">
        <v>1</v>
      </c>
      <c r="L249" s="831">
        <v>10</v>
      </c>
      <c r="M249" s="832">
        <v>805.3</v>
      </c>
    </row>
    <row r="250" spans="1:13" ht="14.45" customHeight="1" x14ac:dyDescent="0.2">
      <c r="A250" s="821" t="s">
        <v>2381</v>
      </c>
      <c r="B250" s="822" t="s">
        <v>2266</v>
      </c>
      <c r="C250" s="822" t="s">
        <v>3472</v>
      </c>
      <c r="D250" s="822" t="s">
        <v>2268</v>
      </c>
      <c r="E250" s="822" t="s">
        <v>1459</v>
      </c>
      <c r="F250" s="831">
        <v>1</v>
      </c>
      <c r="G250" s="831">
        <v>400.17</v>
      </c>
      <c r="H250" s="827">
        <v>1</v>
      </c>
      <c r="I250" s="831"/>
      <c r="J250" s="831"/>
      <c r="K250" s="827">
        <v>0</v>
      </c>
      <c r="L250" s="831">
        <v>1</v>
      </c>
      <c r="M250" s="832">
        <v>400.17</v>
      </c>
    </row>
    <row r="251" spans="1:13" ht="14.45" customHeight="1" x14ac:dyDescent="0.2">
      <c r="A251" s="821" t="s">
        <v>2381</v>
      </c>
      <c r="B251" s="822" t="s">
        <v>2266</v>
      </c>
      <c r="C251" s="822" t="s">
        <v>3643</v>
      </c>
      <c r="D251" s="822" t="s">
        <v>2268</v>
      </c>
      <c r="E251" s="822" t="s">
        <v>3389</v>
      </c>
      <c r="F251" s="831">
        <v>2</v>
      </c>
      <c r="G251" s="831">
        <v>1066.8599999999999</v>
      </c>
      <c r="H251" s="827">
        <v>1</v>
      </c>
      <c r="I251" s="831"/>
      <c r="J251" s="831"/>
      <c r="K251" s="827">
        <v>0</v>
      </c>
      <c r="L251" s="831">
        <v>2</v>
      </c>
      <c r="M251" s="832">
        <v>1066.8599999999999</v>
      </c>
    </row>
    <row r="252" spans="1:13" ht="14.45" customHeight="1" x14ac:dyDescent="0.2">
      <c r="A252" s="821" t="s">
        <v>2381</v>
      </c>
      <c r="B252" s="822" t="s">
        <v>2266</v>
      </c>
      <c r="C252" s="822" t="s">
        <v>3388</v>
      </c>
      <c r="D252" s="822" t="s">
        <v>2268</v>
      </c>
      <c r="E252" s="822" t="s">
        <v>3389</v>
      </c>
      <c r="F252" s="831"/>
      <c r="G252" s="831"/>
      <c r="H252" s="827">
        <v>0</v>
      </c>
      <c r="I252" s="831">
        <v>4</v>
      </c>
      <c r="J252" s="831">
        <v>2133.7199999999998</v>
      </c>
      <c r="K252" s="827">
        <v>1</v>
      </c>
      <c r="L252" s="831">
        <v>4</v>
      </c>
      <c r="M252" s="832">
        <v>2133.7199999999998</v>
      </c>
    </row>
    <row r="253" spans="1:13" ht="14.45" customHeight="1" x14ac:dyDescent="0.2">
      <c r="A253" s="821" t="s">
        <v>2381</v>
      </c>
      <c r="B253" s="822" t="s">
        <v>2266</v>
      </c>
      <c r="C253" s="822" t="s">
        <v>2267</v>
      </c>
      <c r="D253" s="822" t="s">
        <v>2268</v>
      </c>
      <c r="E253" s="822" t="s">
        <v>1459</v>
      </c>
      <c r="F253" s="831"/>
      <c r="G253" s="831"/>
      <c r="H253" s="827">
        <v>0</v>
      </c>
      <c r="I253" s="831">
        <v>13</v>
      </c>
      <c r="J253" s="831">
        <v>5202.21</v>
      </c>
      <c r="K253" s="827">
        <v>1</v>
      </c>
      <c r="L253" s="831">
        <v>13</v>
      </c>
      <c r="M253" s="832">
        <v>5202.21</v>
      </c>
    </row>
    <row r="254" spans="1:13" ht="14.45" customHeight="1" x14ac:dyDescent="0.2">
      <c r="A254" s="821" t="s">
        <v>2381</v>
      </c>
      <c r="B254" s="822" t="s">
        <v>3998</v>
      </c>
      <c r="C254" s="822" t="s">
        <v>2651</v>
      </c>
      <c r="D254" s="822" t="s">
        <v>2652</v>
      </c>
      <c r="E254" s="822" t="s">
        <v>2653</v>
      </c>
      <c r="F254" s="831"/>
      <c r="G254" s="831"/>
      <c r="H254" s="827">
        <v>0</v>
      </c>
      <c r="I254" s="831">
        <v>1</v>
      </c>
      <c r="J254" s="831">
        <v>141.25</v>
      </c>
      <c r="K254" s="827">
        <v>1</v>
      </c>
      <c r="L254" s="831">
        <v>1</v>
      </c>
      <c r="M254" s="832">
        <v>141.25</v>
      </c>
    </row>
    <row r="255" spans="1:13" ht="14.45" customHeight="1" x14ac:dyDescent="0.2">
      <c r="A255" s="821" t="s">
        <v>2381</v>
      </c>
      <c r="B255" s="822" t="s">
        <v>2273</v>
      </c>
      <c r="C255" s="822" t="s">
        <v>2668</v>
      </c>
      <c r="D255" s="822" t="s">
        <v>1463</v>
      </c>
      <c r="E255" s="822" t="s">
        <v>1464</v>
      </c>
      <c r="F255" s="831"/>
      <c r="G255" s="831"/>
      <c r="H255" s="827">
        <v>0</v>
      </c>
      <c r="I255" s="831">
        <v>2</v>
      </c>
      <c r="J255" s="831">
        <v>127.5</v>
      </c>
      <c r="K255" s="827">
        <v>1</v>
      </c>
      <c r="L255" s="831">
        <v>2</v>
      </c>
      <c r="M255" s="832">
        <v>127.5</v>
      </c>
    </row>
    <row r="256" spans="1:13" ht="14.45" customHeight="1" x14ac:dyDescent="0.2">
      <c r="A256" s="821" t="s">
        <v>2381</v>
      </c>
      <c r="B256" s="822" t="s">
        <v>3978</v>
      </c>
      <c r="C256" s="822" t="s">
        <v>2896</v>
      </c>
      <c r="D256" s="822" t="s">
        <v>2619</v>
      </c>
      <c r="E256" s="822" t="s">
        <v>2897</v>
      </c>
      <c r="F256" s="831"/>
      <c r="G256" s="831"/>
      <c r="H256" s="827">
        <v>0</v>
      </c>
      <c r="I256" s="831">
        <v>2</v>
      </c>
      <c r="J256" s="831">
        <v>828.14</v>
      </c>
      <c r="K256" s="827">
        <v>1</v>
      </c>
      <c r="L256" s="831">
        <v>2</v>
      </c>
      <c r="M256" s="832">
        <v>828.14</v>
      </c>
    </row>
    <row r="257" spans="1:13" ht="14.45" customHeight="1" x14ac:dyDescent="0.2">
      <c r="A257" s="821" t="s">
        <v>2381</v>
      </c>
      <c r="B257" s="822" t="s">
        <v>3986</v>
      </c>
      <c r="C257" s="822" t="s">
        <v>3393</v>
      </c>
      <c r="D257" s="822" t="s">
        <v>2591</v>
      </c>
      <c r="E257" s="822" t="s">
        <v>3394</v>
      </c>
      <c r="F257" s="831"/>
      <c r="G257" s="831"/>
      <c r="H257" s="827">
        <v>0</v>
      </c>
      <c r="I257" s="831">
        <v>6</v>
      </c>
      <c r="J257" s="831">
        <v>905.64</v>
      </c>
      <c r="K257" s="827">
        <v>1</v>
      </c>
      <c r="L257" s="831">
        <v>6</v>
      </c>
      <c r="M257" s="832">
        <v>905.64</v>
      </c>
    </row>
    <row r="258" spans="1:13" ht="14.45" customHeight="1" x14ac:dyDescent="0.2">
      <c r="A258" s="821" t="s">
        <v>2381</v>
      </c>
      <c r="B258" s="822" t="s">
        <v>3986</v>
      </c>
      <c r="C258" s="822" t="s">
        <v>3874</v>
      </c>
      <c r="D258" s="822" t="s">
        <v>3399</v>
      </c>
      <c r="E258" s="822" t="s">
        <v>2592</v>
      </c>
      <c r="F258" s="831">
        <v>3</v>
      </c>
      <c r="G258" s="831">
        <v>150.96</v>
      </c>
      <c r="H258" s="827">
        <v>1</v>
      </c>
      <c r="I258" s="831"/>
      <c r="J258" s="831"/>
      <c r="K258" s="827">
        <v>0</v>
      </c>
      <c r="L258" s="831">
        <v>3</v>
      </c>
      <c r="M258" s="832">
        <v>150.96</v>
      </c>
    </row>
    <row r="259" spans="1:13" ht="14.45" customHeight="1" x14ac:dyDescent="0.2">
      <c r="A259" s="821" t="s">
        <v>2382</v>
      </c>
      <c r="B259" s="822" t="s">
        <v>2036</v>
      </c>
      <c r="C259" s="822" t="s">
        <v>2621</v>
      </c>
      <c r="D259" s="822" t="s">
        <v>2041</v>
      </c>
      <c r="E259" s="822" t="s">
        <v>2622</v>
      </c>
      <c r="F259" s="831"/>
      <c r="G259" s="831"/>
      <c r="H259" s="827">
        <v>0</v>
      </c>
      <c r="I259" s="831">
        <v>1</v>
      </c>
      <c r="J259" s="831">
        <v>82.7</v>
      </c>
      <c r="K259" s="827">
        <v>1</v>
      </c>
      <c r="L259" s="831">
        <v>1</v>
      </c>
      <c r="M259" s="832">
        <v>82.7</v>
      </c>
    </row>
    <row r="260" spans="1:13" ht="14.45" customHeight="1" x14ac:dyDescent="0.2">
      <c r="A260" s="821" t="s">
        <v>2382</v>
      </c>
      <c r="B260" s="822" t="s">
        <v>3992</v>
      </c>
      <c r="C260" s="822" t="s">
        <v>2624</v>
      </c>
      <c r="D260" s="822" t="s">
        <v>2625</v>
      </c>
      <c r="E260" s="822" t="s">
        <v>2626</v>
      </c>
      <c r="F260" s="831">
        <v>2</v>
      </c>
      <c r="G260" s="831">
        <v>112.12</v>
      </c>
      <c r="H260" s="827">
        <v>1</v>
      </c>
      <c r="I260" s="831"/>
      <c r="J260" s="831"/>
      <c r="K260" s="827">
        <v>0</v>
      </c>
      <c r="L260" s="831">
        <v>2</v>
      </c>
      <c r="M260" s="832">
        <v>112.12</v>
      </c>
    </row>
    <row r="261" spans="1:13" ht="14.45" customHeight="1" x14ac:dyDescent="0.2">
      <c r="A261" s="821" t="s">
        <v>2382</v>
      </c>
      <c r="B261" s="822" t="s">
        <v>2246</v>
      </c>
      <c r="C261" s="822" t="s">
        <v>2671</v>
      </c>
      <c r="D261" s="822" t="s">
        <v>2672</v>
      </c>
      <c r="E261" s="822" t="s">
        <v>2248</v>
      </c>
      <c r="F261" s="831">
        <v>1</v>
      </c>
      <c r="G261" s="831">
        <v>0</v>
      </c>
      <c r="H261" s="827"/>
      <c r="I261" s="831"/>
      <c r="J261" s="831"/>
      <c r="K261" s="827"/>
      <c r="L261" s="831">
        <v>1</v>
      </c>
      <c r="M261" s="832">
        <v>0</v>
      </c>
    </row>
    <row r="262" spans="1:13" ht="14.45" customHeight="1" x14ac:dyDescent="0.2">
      <c r="A262" s="821" t="s">
        <v>2382</v>
      </c>
      <c r="B262" s="822" t="s">
        <v>3998</v>
      </c>
      <c r="C262" s="822" t="s">
        <v>2651</v>
      </c>
      <c r="D262" s="822" t="s">
        <v>2652</v>
      </c>
      <c r="E262" s="822" t="s">
        <v>2653</v>
      </c>
      <c r="F262" s="831"/>
      <c r="G262" s="831"/>
      <c r="H262" s="827">
        <v>0</v>
      </c>
      <c r="I262" s="831">
        <v>1</v>
      </c>
      <c r="J262" s="831">
        <v>141.25</v>
      </c>
      <c r="K262" s="827">
        <v>1</v>
      </c>
      <c r="L262" s="831">
        <v>1</v>
      </c>
      <c r="M262" s="832">
        <v>141.25</v>
      </c>
    </row>
    <row r="263" spans="1:13" ht="14.45" customHeight="1" x14ac:dyDescent="0.2">
      <c r="A263" s="821" t="s">
        <v>2382</v>
      </c>
      <c r="B263" s="822" t="s">
        <v>2273</v>
      </c>
      <c r="C263" s="822" t="s">
        <v>2668</v>
      </c>
      <c r="D263" s="822" t="s">
        <v>1463</v>
      </c>
      <c r="E263" s="822" t="s">
        <v>1464</v>
      </c>
      <c r="F263" s="831"/>
      <c r="G263" s="831"/>
      <c r="H263" s="827">
        <v>0</v>
      </c>
      <c r="I263" s="831">
        <v>2</v>
      </c>
      <c r="J263" s="831">
        <v>127.5</v>
      </c>
      <c r="K263" s="827">
        <v>1</v>
      </c>
      <c r="L263" s="831">
        <v>2</v>
      </c>
      <c r="M263" s="832">
        <v>127.5</v>
      </c>
    </row>
    <row r="264" spans="1:13" ht="14.45" customHeight="1" x14ac:dyDescent="0.2">
      <c r="A264" s="821" t="s">
        <v>2384</v>
      </c>
      <c r="B264" s="822" t="s">
        <v>3999</v>
      </c>
      <c r="C264" s="822" t="s">
        <v>3525</v>
      </c>
      <c r="D264" s="822" t="s">
        <v>3526</v>
      </c>
      <c r="E264" s="822" t="s">
        <v>3527</v>
      </c>
      <c r="F264" s="831"/>
      <c r="G264" s="831"/>
      <c r="H264" s="827">
        <v>0</v>
      </c>
      <c r="I264" s="831">
        <v>4</v>
      </c>
      <c r="J264" s="831">
        <v>2620.92</v>
      </c>
      <c r="K264" s="827">
        <v>1</v>
      </c>
      <c r="L264" s="831">
        <v>4</v>
      </c>
      <c r="M264" s="832">
        <v>2620.92</v>
      </c>
    </row>
    <row r="265" spans="1:13" ht="14.45" customHeight="1" x14ac:dyDescent="0.2">
      <c r="A265" s="821" t="s">
        <v>2384</v>
      </c>
      <c r="B265" s="822" t="s">
        <v>1967</v>
      </c>
      <c r="C265" s="822" t="s">
        <v>1969</v>
      </c>
      <c r="D265" s="822" t="s">
        <v>1970</v>
      </c>
      <c r="E265" s="822" t="s">
        <v>1971</v>
      </c>
      <c r="F265" s="831"/>
      <c r="G265" s="831"/>
      <c r="H265" s="827">
        <v>0</v>
      </c>
      <c r="I265" s="831">
        <v>1</v>
      </c>
      <c r="J265" s="831">
        <v>42.51</v>
      </c>
      <c r="K265" s="827">
        <v>1</v>
      </c>
      <c r="L265" s="831">
        <v>1</v>
      </c>
      <c r="M265" s="832">
        <v>42.51</v>
      </c>
    </row>
    <row r="266" spans="1:13" ht="14.45" customHeight="1" x14ac:dyDescent="0.2">
      <c r="A266" s="821" t="s">
        <v>2384</v>
      </c>
      <c r="B266" s="822" t="s">
        <v>1996</v>
      </c>
      <c r="C266" s="822" t="s">
        <v>3520</v>
      </c>
      <c r="D266" s="822" t="s">
        <v>1998</v>
      </c>
      <c r="E266" s="822" t="s">
        <v>3521</v>
      </c>
      <c r="F266" s="831"/>
      <c r="G266" s="831"/>
      <c r="H266" s="827">
        <v>0</v>
      </c>
      <c r="I266" s="831">
        <v>1</v>
      </c>
      <c r="J266" s="831">
        <v>93.27</v>
      </c>
      <c r="K266" s="827">
        <v>1</v>
      </c>
      <c r="L266" s="831">
        <v>1</v>
      </c>
      <c r="M266" s="832">
        <v>93.27</v>
      </c>
    </row>
    <row r="267" spans="1:13" ht="14.45" customHeight="1" x14ac:dyDescent="0.2">
      <c r="A267" s="821" t="s">
        <v>2384</v>
      </c>
      <c r="B267" s="822" t="s">
        <v>1996</v>
      </c>
      <c r="C267" s="822" t="s">
        <v>2000</v>
      </c>
      <c r="D267" s="822" t="s">
        <v>1998</v>
      </c>
      <c r="E267" s="822" t="s">
        <v>2001</v>
      </c>
      <c r="F267" s="831"/>
      <c r="G267" s="831"/>
      <c r="H267" s="827">
        <v>0</v>
      </c>
      <c r="I267" s="831">
        <v>2</v>
      </c>
      <c r="J267" s="831">
        <v>62.18</v>
      </c>
      <c r="K267" s="827">
        <v>1</v>
      </c>
      <c r="L267" s="831">
        <v>2</v>
      </c>
      <c r="M267" s="832">
        <v>62.18</v>
      </c>
    </row>
    <row r="268" spans="1:13" ht="14.45" customHeight="1" x14ac:dyDescent="0.2">
      <c r="A268" s="821" t="s">
        <v>2386</v>
      </c>
      <c r="B268" s="822" t="s">
        <v>2283</v>
      </c>
      <c r="C268" s="822" t="s">
        <v>3537</v>
      </c>
      <c r="D268" s="822" t="s">
        <v>3538</v>
      </c>
      <c r="E268" s="822" t="s">
        <v>3539</v>
      </c>
      <c r="F268" s="831"/>
      <c r="G268" s="831"/>
      <c r="H268" s="827">
        <v>0</v>
      </c>
      <c r="I268" s="831">
        <v>10</v>
      </c>
      <c r="J268" s="831">
        <v>16149</v>
      </c>
      <c r="K268" s="827">
        <v>1</v>
      </c>
      <c r="L268" s="831">
        <v>10</v>
      </c>
      <c r="M268" s="832">
        <v>16149</v>
      </c>
    </row>
    <row r="269" spans="1:13" ht="14.45" customHeight="1" x14ac:dyDescent="0.2">
      <c r="A269" s="821" t="s">
        <v>2388</v>
      </c>
      <c r="B269" s="822" t="s">
        <v>1918</v>
      </c>
      <c r="C269" s="822" t="s">
        <v>1924</v>
      </c>
      <c r="D269" s="822" t="s">
        <v>866</v>
      </c>
      <c r="E269" s="822" t="s">
        <v>1925</v>
      </c>
      <c r="F269" s="831"/>
      <c r="G269" s="831"/>
      <c r="H269" s="827">
        <v>0</v>
      </c>
      <c r="I269" s="831">
        <v>2</v>
      </c>
      <c r="J269" s="831">
        <v>97.78</v>
      </c>
      <c r="K269" s="827">
        <v>1</v>
      </c>
      <c r="L269" s="831">
        <v>2</v>
      </c>
      <c r="M269" s="832">
        <v>97.78</v>
      </c>
    </row>
    <row r="270" spans="1:13" ht="14.45" customHeight="1" x14ac:dyDescent="0.2">
      <c r="A270" s="821" t="s">
        <v>2388</v>
      </c>
      <c r="B270" s="822" t="s">
        <v>1918</v>
      </c>
      <c r="C270" s="822" t="s">
        <v>1922</v>
      </c>
      <c r="D270" s="822" t="s">
        <v>866</v>
      </c>
      <c r="E270" s="822" t="s">
        <v>1923</v>
      </c>
      <c r="F270" s="831"/>
      <c r="G270" s="831"/>
      <c r="H270" s="827">
        <v>0</v>
      </c>
      <c r="I270" s="831">
        <v>3</v>
      </c>
      <c r="J270" s="831">
        <v>41.04</v>
      </c>
      <c r="K270" s="827">
        <v>1</v>
      </c>
      <c r="L270" s="831">
        <v>3</v>
      </c>
      <c r="M270" s="832">
        <v>41.04</v>
      </c>
    </row>
    <row r="271" spans="1:13" ht="14.45" customHeight="1" x14ac:dyDescent="0.2">
      <c r="A271" s="821" t="s">
        <v>2388</v>
      </c>
      <c r="B271" s="822" t="s">
        <v>1942</v>
      </c>
      <c r="C271" s="822" t="s">
        <v>1953</v>
      </c>
      <c r="D271" s="822" t="s">
        <v>990</v>
      </c>
      <c r="E271" s="822" t="s">
        <v>1954</v>
      </c>
      <c r="F271" s="831"/>
      <c r="G271" s="831"/>
      <c r="H271" s="827">
        <v>0</v>
      </c>
      <c r="I271" s="831">
        <v>2</v>
      </c>
      <c r="J271" s="831">
        <v>981.78</v>
      </c>
      <c r="K271" s="827">
        <v>1</v>
      </c>
      <c r="L271" s="831">
        <v>2</v>
      </c>
      <c r="M271" s="832">
        <v>981.78</v>
      </c>
    </row>
    <row r="272" spans="1:13" ht="14.45" customHeight="1" x14ac:dyDescent="0.2">
      <c r="A272" s="821" t="s">
        <v>2388</v>
      </c>
      <c r="B272" s="822" t="s">
        <v>1996</v>
      </c>
      <c r="C272" s="822" t="s">
        <v>3520</v>
      </c>
      <c r="D272" s="822" t="s">
        <v>1998</v>
      </c>
      <c r="E272" s="822" t="s">
        <v>3521</v>
      </c>
      <c r="F272" s="831"/>
      <c r="G272" s="831"/>
      <c r="H272" s="827">
        <v>0</v>
      </c>
      <c r="I272" s="831">
        <v>1</v>
      </c>
      <c r="J272" s="831">
        <v>93.27</v>
      </c>
      <c r="K272" s="827">
        <v>1</v>
      </c>
      <c r="L272" s="831">
        <v>1</v>
      </c>
      <c r="M272" s="832">
        <v>93.27</v>
      </c>
    </row>
    <row r="273" spans="1:13" ht="14.45" customHeight="1" x14ac:dyDescent="0.2">
      <c r="A273" s="821" t="s">
        <v>2388</v>
      </c>
      <c r="B273" s="822" t="s">
        <v>1996</v>
      </c>
      <c r="C273" s="822" t="s">
        <v>1997</v>
      </c>
      <c r="D273" s="822" t="s">
        <v>1998</v>
      </c>
      <c r="E273" s="822" t="s">
        <v>1999</v>
      </c>
      <c r="F273" s="831"/>
      <c r="G273" s="831"/>
      <c r="H273" s="827">
        <v>0</v>
      </c>
      <c r="I273" s="831">
        <v>2</v>
      </c>
      <c r="J273" s="831">
        <v>373.1</v>
      </c>
      <c r="K273" s="827">
        <v>1</v>
      </c>
      <c r="L273" s="831">
        <v>2</v>
      </c>
      <c r="M273" s="832">
        <v>373.1</v>
      </c>
    </row>
    <row r="274" spans="1:13" ht="14.45" customHeight="1" x14ac:dyDescent="0.2">
      <c r="A274" s="821" t="s">
        <v>2388</v>
      </c>
      <c r="B274" s="822" t="s">
        <v>3987</v>
      </c>
      <c r="C274" s="822" t="s">
        <v>2859</v>
      </c>
      <c r="D274" s="822" t="s">
        <v>2857</v>
      </c>
      <c r="E274" s="822" t="s">
        <v>2860</v>
      </c>
      <c r="F274" s="831"/>
      <c r="G274" s="831"/>
      <c r="H274" s="827">
        <v>0</v>
      </c>
      <c r="I274" s="831">
        <v>1</v>
      </c>
      <c r="J274" s="831">
        <v>134.61000000000001</v>
      </c>
      <c r="K274" s="827">
        <v>1</v>
      </c>
      <c r="L274" s="831">
        <v>1</v>
      </c>
      <c r="M274" s="832">
        <v>134.61000000000001</v>
      </c>
    </row>
    <row r="275" spans="1:13" ht="14.45" customHeight="1" x14ac:dyDescent="0.2">
      <c r="A275" s="821" t="s">
        <v>2388</v>
      </c>
      <c r="B275" s="822" t="s">
        <v>2079</v>
      </c>
      <c r="C275" s="822" t="s">
        <v>3554</v>
      </c>
      <c r="D275" s="822" t="s">
        <v>3483</v>
      </c>
      <c r="E275" s="822" t="s">
        <v>3555</v>
      </c>
      <c r="F275" s="831"/>
      <c r="G275" s="831"/>
      <c r="H275" s="827">
        <v>0</v>
      </c>
      <c r="I275" s="831">
        <v>2</v>
      </c>
      <c r="J275" s="831">
        <v>168.42</v>
      </c>
      <c r="K275" s="827">
        <v>1</v>
      </c>
      <c r="L275" s="831">
        <v>2</v>
      </c>
      <c r="M275" s="832">
        <v>168.42</v>
      </c>
    </row>
    <row r="276" spans="1:13" ht="14.45" customHeight="1" x14ac:dyDescent="0.2">
      <c r="A276" s="821" t="s">
        <v>2388</v>
      </c>
      <c r="B276" s="822" t="s">
        <v>3992</v>
      </c>
      <c r="C276" s="822" t="s">
        <v>2906</v>
      </c>
      <c r="D276" s="822" t="s">
        <v>2907</v>
      </c>
      <c r="E276" s="822" t="s">
        <v>2626</v>
      </c>
      <c r="F276" s="831"/>
      <c r="G276" s="831"/>
      <c r="H276" s="827">
        <v>0</v>
      </c>
      <c r="I276" s="831">
        <v>6</v>
      </c>
      <c r="J276" s="831">
        <v>336.36</v>
      </c>
      <c r="K276" s="827">
        <v>1</v>
      </c>
      <c r="L276" s="831">
        <v>6</v>
      </c>
      <c r="M276" s="832">
        <v>336.36</v>
      </c>
    </row>
    <row r="277" spans="1:13" ht="14.45" customHeight="1" x14ac:dyDescent="0.2">
      <c r="A277" s="821" t="s">
        <v>2388</v>
      </c>
      <c r="B277" s="822" t="s">
        <v>2158</v>
      </c>
      <c r="C277" s="822" t="s">
        <v>2161</v>
      </c>
      <c r="D277" s="822" t="s">
        <v>1105</v>
      </c>
      <c r="E277" s="822" t="s">
        <v>2162</v>
      </c>
      <c r="F277" s="831"/>
      <c r="G277" s="831"/>
      <c r="H277" s="827">
        <v>0</v>
      </c>
      <c r="I277" s="831">
        <v>3</v>
      </c>
      <c r="J277" s="831">
        <v>2320.3500000000004</v>
      </c>
      <c r="K277" s="827">
        <v>1</v>
      </c>
      <c r="L277" s="831">
        <v>3</v>
      </c>
      <c r="M277" s="832">
        <v>2320.3500000000004</v>
      </c>
    </row>
    <row r="278" spans="1:13" ht="14.45" customHeight="1" x14ac:dyDescent="0.2">
      <c r="A278" s="821" t="s">
        <v>2388</v>
      </c>
      <c r="B278" s="822" t="s">
        <v>3979</v>
      </c>
      <c r="C278" s="822" t="s">
        <v>2613</v>
      </c>
      <c r="D278" s="822" t="s">
        <v>2614</v>
      </c>
      <c r="E278" s="822" t="s">
        <v>2615</v>
      </c>
      <c r="F278" s="831"/>
      <c r="G278" s="831"/>
      <c r="H278" s="827">
        <v>0</v>
      </c>
      <c r="I278" s="831">
        <v>6</v>
      </c>
      <c r="J278" s="831">
        <v>422.88</v>
      </c>
      <c r="K278" s="827">
        <v>1</v>
      </c>
      <c r="L278" s="831">
        <v>6</v>
      </c>
      <c r="M278" s="832">
        <v>422.88</v>
      </c>
    </row>
    <row r="279" spans="1:13" ht="14.45" customHeight="1" x14ac:dyDescent="0.2">
      <c r="A279" s="821" t="s">
        <v>2388</v>
      </c>
      <c r="B279" s="822" t="s">
        <v>3979</v>
      </c>
      <c r="C279" s="822" t="s">
        <v>3032</v>
      </c>
      <c r="D279" s="822" t="s">
        <v>2614</v>
      </c>
      <c r="E279" s="822" t="s">
        <v>3033</v>
      </c>
      <c r="F279" s="831"/>
      <c r="G279" s="831"/>
      <c r="H279" s="827">
        <v>0</v>
      </c>
      <c r="I279" s="831">
        <v>3</v>
      </c>
      <c r="J279" s="831">
        <v>140.97</v>
      </c>
      <c r="K279" s="827">
        <v>1</v>
      </c>
      <c r="L279" s="831">
        <v>3</v>
      </c>
      <c r="M279" s="832">
        <v>140.97</v>
      </c>
    </row>
    <row r="280" spans="1:13" ht="14.45" customHeight="1" x14ac:dyDescent="0.2">
      <c r="A280" s="821" t="s">
        <v>2388</v>
      </c>
      <c r="B280" s="822" t="s">
        <v>3980</v>
      </c>
      <c r="C280" s="822" t="s">
        <v>2528</v>
      </c>
      <c r="D280" s="822" t="s">
        <v>2468</v>
      </c>
      <c r="E280" s="822" t="s">
        <v>2529</v>
      </c>
      <c r="F280" s="831">
        <v>5</v>
      </c>
      <c r="G280" s="831">
        <v>10194.65</v>
      </c>
      <c r="H280" s="827">
        <v>1</v>
      </c>
      <c r="I280" s="831"/>
      <c r="J280" s="831"/>
      <c r="K280" s="827">
        <v>0</v>
      </c>
      <c r="L280" s="831">
        <v>5</v>
      </c>
      <c r="M280" s="832">
        <v>10194.65</v>
      </c>
    </row>
    <row r="281" spans="1:13" ht="14.45" customHeight="1" x14ac:dyDescent="0.2">
      <c r="A281" s="821" t="s">
        <v>2388</v>
      </c>
      <c r="B281" s="822" t="s">
        <v>3980</v>
      </c>
      <c r="C281" s="822" t="s">
        <v>2467</v>
      </c>
      <c r="D281" s="822" t="s">
        <v>2468</v>
      </c>
      <c r="E281" s="822" t="s">
        <v>2469</v>
      </c>
      <c r="F281" s="831">
        <v>2</v>
      </c>
      <c r="G281" s="831">
        <v>1105.28</v>
      </c>
      <c r="H281" s="827">
        <v>1</v>
      </c>
      <c r="I281" s="831"/>
      <c r="J281" s="831"/>
      <c r="K281" s="827">
        <v>0</v>
      </c>
      <c r="L281" s="831">
        <v>2</v>
      </c>
      <c r="M281" s="832">
        <v>1105.28</v>
      </c>
    </row>
    <row r="282" spans="1:13" ht="14.45" customHeight="1" x14ac:dyDescent="0.2">
      <c r="A282" s="821" t="s">
        <v>2388</v>
      </c>
      <c r="B282" s="822" t="s">
        <v>3980</v>
      </c>
      <c r="C282" s="822" t="s">
        <v>2530</v>
      </c>
      <c r="D282" s="822" t="s">
        <v>2468</v>
      </c>
      <c r="E282" s="822" t="s">
        <v>2531</v>
      </c>
      <c r="F282" s="831">
        <v>9</v>
      </c>
      <c r="G282" s="831">
        <v>9175.14</v>
      </c>
      <c r="H282" s="827">
        <v>1</v>
      </c>
      <c r="I282" s="831"/>
      <c r="J282" s="831"/>
      <c r="K282" s="827">
        <v>0</v>
      </c>
      <c r="L282" s="831">
        <v>9</v>
      </c>
      <c r="M282" s="832">
        <v>9175.14</v>
      </c>
    </row>
    <row r="283" spans="1:13" ht="14.45" customHeight="1" x14ac:dyDescent="0.2">
      <c r="A283" s="821" t="s">
        <v>2388</v>
      </c>
      <c r="B283" s="822" t="s">
        <v>3980</v>
      </c>
      <c r="C283" s="822" t="s">
        <v>2819</v>
      </c>
      <c r="D283" s="822" t="s">
        <v>2533</v>
      </c>
      <c r="E283" s="822" t="s">
        <v>2529</v>
      </c>
      <c r="F283" s="831"/>
      <c r="G283" s="831"/>
      <c r="H283" s="827">
        <v>0</v>
      </c>
      <c r="I283" s="831">
        <v>8</v>
      </c>
      <c r="J283" s="831">
        <v>16311.439999999999</v>
      </c>
      <c r="K283" s="827">
        <v>1</v>
      </c>
      <c r="L283" s="831">
        <v>8</v>
      </c>
      <c r="M283" s="832">
        <v>16311.439999999999</v>
      </c>
    </row>
    <row r="284" spans="1:13" ht="14.45" customHeight="1" x14ac:dyDescent="0.2">
      <c r="A284" s="821" t="s">
        <v>2388</v>
      </c>
      <c r="B284" s="822" t="s">
        <v>3980</v>
      </c>
      <c r="C284" s="822" t="s">
        <v>2532</v>
      </c>
      <c r="D284" s="822" t="s">
        <v>2533</v>
      </c>
      <c r="E284" s="822" t="s">
        <v>2471</v>
      </c>
      <c r="F284" s="831"/>
      <c r="G284" s="831"/>
      <c r="H284" s="827">
        <v>0</v>
      </c>
      <c r="I284" s="831">
        <v>31</v>
      </c>
      <c r="J284" s="831">
        <v>11029.490000000003</v>
      </c>
      <c r="K284" s="827">
        <v>1</v>
      </c>
      <c r="L284" s="831">
        <v>31</v>
      </c>
      <c r="M284" s="832">
        <v>11029.490000000003</v>
      </c>
    </row>
    <row r="285" spans="1:13" ht="14.45" customHeight="1" x14ac:dyDescent="0.2">
      <c r="A285" s="821" t="s">
        <v>2388</v>
      </c>
      <c r="B285" s="822" t="s">
        <v>3980</v>
      </c>
      <c r="C285" s="822" t="s">
        <v>2700</v>
      </c>
      <c r="D285" s="822" t="s">
        <v>2533</v>
      </c>
      <c r="E285" s="822" t="s">
        <v>2469</v>
      </c>
      <c r="F285" s="831"/>
      <c r="G285" s="831"/>
      <c r="H285" s="827">
        <v>0</v>
      </c>
      <c r="I285" s="831">
        <v>67</v>
      </c>
      <c r="J285" s="831">
        <v>37026.879999999997</v>
      </c>
      <c r="K285" s="827">
        <v>1</v>
      </c>
      <c r="L285" s="831">
        <v>67</v>
      </c>
      <c r="M285" s="832">
        <v>37026.879999999997</v>
      </c>
    </row>
    <row r="286" spans="1:13" ht="14.45" customHeight="1" x14ac:dyDescent="0.2">
      <c r="A286" s="821" t="s">
        <v>2388</v>
      </c>
      <c r="B286" s="822" t="s">
        <v>3980</v>
      </c>
      <c r="C286" s="822" t="s">
        <v>2701</v>
      </c>
      <c r="D286" s="822" t="s">
        <v>2533</v>
      </c>
      <c r="E286" s="822" t="s">
        <v>2531</v>
      </c>
      <c r="F286" s="831"/>
      <c r="G286" s="831"/>
      <c r="H286" s="827">
        <v>0</v>
      </c>
      <c r="I286" s="831">
        <v>36</v>
      </c>
      <c r="J286" s="831">
        <v>36700.560000000005</v>
      </c>
      <c r="K286" s="827">
        <v>1</v>
      </c>
      <c r="L286" s="831">
        <v>36</v>
      </c>
      <c r="M286" s="832">
        <v>36700.560000000005</v>
      </c>
    </row>
    <row r="287" spans="1:13" ht="14.45" customHeight="1" x14ac:dyDescent="0.2">
      <c r="A287" s="821" t="s">
        <v>2388</v>
      </c>
      <c r="B287" s="822" t="s">
        <v>3980</v>
      </c>
      <c r="C287" s="822" t="s">
        <v>2704</v>
      </c>
      <c r="D287" s="822" t="s">
        <v>2473</v>
      </c>
      <c r="E287" s="822" t="s">
        <v>2705</v>
      </c>
      <c r="F287" s="831">
        <v>5</v>
      </c>
      <c r="G287" s="831">
        <v>1274.3000000000002</v>
      </c>
      <c r="H287" s="827">
        <v>1</v>
      </c>
      <c r="I287" s="831"/>
      <c r="J287" s="831"/>
      <c r="K287" s="827">
        <v>0</v>
      </c>
      <c r="L287" s="831">
        <v>5</v>
      </c>
      <c r="M287" s="832">
        <v>1274.3000000000002</v>
      </c>
    </row>
    <row r="288" spans="1:13" ht="14.45" customHeight="1" x14ac:dyDescent="0.2">
      <c r="A288" s="821" t="s">
        <v>2388</v>
      </c>
      <c r="B288" s="822" t="s">
        <v>2193</v>
      </c>
      <c r="C288" s="822" t="s">
        <v>2555</v>
      </c>
      <c r="D288" s="822" t="s">
        <v>2195</v>
      </c>
      <c r="E288" s="822" t="s">
        <v>2556</v>
      </c>
      <c r="F288" s="831"/>
      <c r="G288" s="831"/>
      <c r="H288" s="827">
        <v>0</v>
      </c>
      <c r="I288" s="831">
        <v>18</v>
      </c>
      <c r="J288" s="831">
        <v>2926.9800000000005</v>
      </c>
      <c r="K288" s="827">
        <v>1</v>
      </c>
      <c r="L288" s="831">
        <v>18</v>
      </c>
      <c r="M288" s="832">
        <v>2926.9800000000005</v>
      </c>
    </row>
    <row r="289" spans="1:13" ht="14.45" customHeight="1" x14ac:dyDescent="0.2">
      <c r="A289" s="821" t="s">
        <v>2388</v>
      </c>
      <c r="B289" s="822" t="s">
        <v>2193</v>
      </c>
      <c r="C289" s="822" t="s">
        <v>2557</v>
      </c>
      <c r="D289" s="822" t="s">
        <v>2558</v>
      </c>
      <c r="E289" s="822" t="s">
        <v>2457</v>
      </c>
      <c r="F289" s="831"/>
      <c r="G289" s="831"/>
      <c r="H289" s="827">
        <v>0</v>
      </c>
      <c r="I289" s="831">
        <v>6</v>
      </c>
      <c r="J289" s="831">
        <v>5853.54</v>
      </c>
      <c r="K289" s="827">
        <v>1</v>
      </c>
      <c r="L289" s="831">
        <v>6</v>
      </c>
      <c r="M289" s="832">
        <v>5853.54</v>
      </c>
    </row>
    <row r="290" spans="1:13" ht="14.45" customHeight="1" x14ac:dyDescent="0.2">
      <c r="A290" s="821" t="s">
        <v>2388</v>
      </c>
      <c r="B290" s="822" t="s">
        <v>2193</v>
      </c>
      <c r="C290" s="822" t="s">
        <v>3281</v>
      </c>
      <c r="D290" s="822" t="s">
        <v>2558</v>
      </c>
      <c r="E290" s="822" t="s">
        <v>3282</v>
      </c>
      <c r="F290" s="831"/>
      <c r="G290" s="831"/>
      <c r="H290" s="827">
        <v>0</v>
      </c>
      <c r="I290" s="831">
        <v>12</v>
      </c>
      <c r="J290" s="831">
        <v>15609.48</v>
      </c>
      <c r="K290" s="827">
        <v>1</v>
      </c>
      <c r="L290" s="831">
        <v>12</v>
      </c>
      <c r="M290" s="832">
        <v>15609.48</v>
      </c>
    </row>
    <row r="291" spans="1:13" ht="14.45" customHeight="1" x14ac:dyDescent="0.2">
      <c r="A291" s="821" t="s">
        <v>2388</v>
      </c>
      <c r="B291" s="822" t="s">
        <v>2193</v>
      </c>
      <c r="C291" s="822" t="s">
        <v>3568</v>
      </c>
      <c r="D291" s="822" t="s">
        <v>3569</v>
      </c>
      <c r="E291" s="822" t="s">
        <v>3570</v>
      </c>
      <c r="F291" s="831"/>
      <c r="G291" s="831"/>
      <c r="H291" s="827">
        <v>0</v>
      </c>
      <c r="I291" s="831">
        <v>5</v>
      </c>
      <c r="J291" s="831">
        <v>26610.400000000001</v>
      </c>
      <c r="K291" s="827">
        <v>1</v>
      </c>
      <c r="L291" s="831">
        <v>5</v>
      </c>
      <c r="M291" s="832">
        <v>26610.400000000001</v>
      </c>
    </row>
    <row r="292" spans="1:13" ht="14.45" customHeight="1" x14ac:dyDescent="0.2">
      <c r="A292" s="821" t="s">
        <v>2388</v>
      </c>
      <c r="B292" s="822" t="s">
        <v>2193</v>
      </c>
      <c r="C292" s="822" t="s">
        <v>3571</v>
      </c>
      <c r="D292" s="822" t="s">
        <v>3569</v>
      </c>
      <c r="E292" s="822" t="s">
        <v>3572</v>
      </c>
      <c r="F292" s="831"/>
      <c r="G292" s="831"/>
      <c r="H292" s="827">
        <v>0</v>
      </c>
      <c r="I292" s="831">
        <v>4</v>
      </c>
      <c r="J292" s="831">
        <v>21288.32</v>
      </c>
      <c r="K292" s="827">
        <v>1</v>
      </c>
      <c r="L292" s="831">
        <v>4</v>
      </c>
      <c r="M292" s="832">
        <v>21288.32</v>
      </c>
    </row>
    <row r="293" spans="1:13" ht="14.45" customHeight="1" x14ac:dyDescent="0.2">
      <c r="A293" s="821" t="s">
        <v>2388</v>
      </c>
      <c r="B293" s="822" t="s">
        <v>2193</v>
      </c>
      <c r="C293" s="822" t="s">
        <v>2559</v>
      </c>
      <c r="D293" s="822" t="s">
        <v>2195</v>
      </c>
      <c r="E293" s="822" t="s">
        <v>2560</v>
      </c>
      <c r="F293" s="831"/>
      <c r="G293" s="831"/>
      <c r="H293" s="827">
        <v>0</v>
      </c>
      <c r="I293" s="831">
        <v>18</v>
      </c>
      <c r="J293" s="831">
        <v>23414.22</v>
      </c>
      <c r="K293" s="827">
        <v>1</v>
      </c>
      <c r="L293" s="831">
        <v>18</v>
      </c>
      <c r="M293" s="832">
        <v>23414.22</v>
      </c>
    </row>
    <row r="294" spans="1:13" ht="14.45" customHeight="1" x14ac:dyDescent="0.2">
      <c r="A294" s="821" t="s">
        <v>2388</v>
      </c>
      <c r="B294" s="822" t="s">
        <v>2193</v>
      </c>
      <c r="C294" s="822" t="s">
        <v>2194</v>
      </c>
      <c r="D294" s="822" t="s">
        <v>2195</v>
      </c>
      <c r="E294" s="822" t="s">
        <v>2196</v>
      </c>
      <c r="F294" s="831"/>
      <c r="G294" s="831"/>
      <c r="H294" s="827">
        <v>0</v>
      </c>
      <c r="I294" s="831">
        <v>12</v>
      </c>
      <c r="J294" s="831">
        <v>11707.08</v>
      </c>
      <c r="K294" s="827">
        <v>1</v>
      </c>
      <c r="L294" s="831">
        <v>12</v>
      </c>
      <c r="M294" s="832">
        <v>11707.08</v>
      </c>
    </row>
    <row r="295" spans="1:13" ht="14.45" customHeight="1" x14ac:dyDescent="0.2">
      <c r="A295" s="821" t="s">
        <v>2388</v>
      </c>
      <c r="B295" s="822" t="s">
        <v>2193</v>
      </c>
      <c r="C295" s="822" t="s">
        <v>2561</v>
      </c>
      <c r="D295" s="822" t="s">
        <v>2195</v>
      </c>
      <c r="E295" s="822" t="s">
        <v>2562</v>
      </c>
      <c r="F295" s="831"/>
      <c r="G295" s="831"/>
      <c r="H295" s="827">
        <v>0</v>
      </c>
      <c r="I295" s="831">
        <v>33</v>
      </c>
      <c r="J295" s="831">
        <v>10731.599999999999</v>
      </c>
      <c r="K295" s="827">
        <v>1</v>
      </c>
      <c r="L295" s="831">
        <v>33</v>
      </c>
      <c r="M295" s="832">
        <v>10731.599999999999</v>
      </c>
    </row>
    <row r="296" spans="1:13" ht="14.45" customHeight="1" x14ac:dyDescent="0.2">
      <c r="A296" s="821" t="s">
        <v>2388</v>
      </c>
      <c r="B296" s="822" t="s">
        <v>2193</v>
      </c>
      <c r="C296" s="822" t="s">
        <v>2563</v>
      </c>
      <c r="D296" s="822" t="s">
        <v>2195</v>
      </c>
      <c r="E296" s="822" t="s">
        <v>2564</v>
      </c>
      <c r="F296" s="831"/>
      <c r="G296" s="831"/>
      <c r="H296" s="827">
        <v>0</v>
      </c>
      <c r="I296" s="831">
        <v>12</v>
      </c>
      <c r="J296" s="831">
        <v>7804.7999999999993</v>
      </c>
      <c r="K296" s="827">
        <v>1</v>
      </c>
      <c r="L296" s="831">
        <v>12</v>
      </c>
      <c r="M296" s="832">
        <v>7804.7999999999993</v>
      </c>
    </row>
    <row r="297" spans="1:13" ht="14.45" customHeight="1" x14ac:dyDescent="0.2">
      <c r="A297" s="821" t="s">
        <v>2388</v>
      </c>
      <c r="B297" s="822" t="s">
        <v>2193</v>
      </c>
      <c r="C297" s="822" t="s">
        <v>2685</v>
      </c>
      <c r="D297" s="822" t="s">
        <v>2686</v>
      </c>
      <c r="E297" s="822" t="s">
        <v>2687</v>
      </c>
      <c r="F297" s="831">
        <v>6</v>
      </c>
      <c r="G297" s="831">
        <v>7804.74</v>
      </c>
      <c r="H297" s="827">
        <v>1</v>
      </c>
      <c r="I297" s="831"/>
      <c r="J297" s="831"/>
      <c r="K297" s="827">
        <v>0</v>
      </c>
      <c r="L297" s="831">
        <v>6</v>
      </c>
      <c r="M297" s="832">
        <v>7804.74</v>
      </c>
    </row>
    <row r="298" spans="1:13" ht="14.45" customHeight="1" x14ac:dyDescent="0.2">
      <c r="A298" s="821" t="s">
        <v>2388</v>
      </c>
      <c r="B298" s="822" t="s">
        <v>2193</v>
      </c>
      <c r="C298" s="822" t="s">
        <v>2690</v>
      </c>
      <c r="D298" s="822" t="s">
        <v>2686</v>
      </c>
      <c r="E298" s="822" t="s">
        <v>2691</v>
      </c>
      <c r="F298" s="831">
        <v>15</v>
      </c>
      <c r="G298" s="831">
        <v>4878</v>
      </c>
      <c r="H298" s="827">
        <v>1</v>
      </c>
      <c r="I298" s="831"/>
      <c r="J298" s="831"/>
      <c r="K298" s="827">
        <v>0</v>
      </c>
      <c r="L298" s="831">
        <v>15</v>
      </c>
      <c r="M298" s="832">
        <v>4878</v>
      </c>
    </row>
    <row r="299" spans="1:13" ht="14.45" customHeight="1" x14ac:dyDescent="0.2">
      <c r="A299" s="821" t="s">
        <v>2388</v>
      </c>
      <c r="B299" s="822" t="s">
        <v>2193</v>
      </c>
      <c r="C299" s="822" t="s">
        <v>2688</v>
      </c>
      <c r="D299" s="822" t="s">
        <v>2558</v>
      </c>
      <c r="E299" s="822" t="s">
        <v>2689</v>
      </c>
      <c r="F299" s="831"/>
      <c r="G299" s="831"/>
      <c r="H299" s="827">
        <v>0</v>
      </c>
      <c r="I299" s="831">
        <v>12</v>
      </c>
      <c r="J299" s="831">
        <v>3902.3999999999996</v>
      </c>
      <c r="K299" s="827">
        <v>1</v>
      </c>
      <c r="L299" s="831">
        <v>12</v>
      </c>
      <c r="M299" s="832">
        <v>3902.3999999999996</v>
      </c>
    </row>
    <row r="300" spans="1:13" ht="14.45" customHeight="1" x14ac:dyDescent="0.2">
      <c r="A300" s="821" t="s">
        <v>2388</v>
      </c>
      <c r="B300" s="822" t="s">
        <v>2193</v>
      </c>
      <c r="C300" s="822" t="s">
        <v>2692</v>
      </c>
      <c r="D300" s="822" t="s">
        <v>2686</v>
      </c>
      <c r="E300" s="822" t="s">
        <v>2693</v>
      </c>
      <c r="F300" s="831">
        <v>6</v>
      </c>
      <c r="G300" s="831">
        <v>3902.3999999999996</v>
      </c>
      <c r="H300" s="827">
        <v>1</v>
      </c>
      <c r="I300" s="831"/>
      <c r="J300" s="831"/>
      <c r="K300" s="827">
        <v>0</v>
      </c>
      <c r="L300" s="831">
        <v>6</v>
      </c>
      <c r="M300" s="832">
        <v>3902.3999999999996</v>
      </c>
    </row>
    <row r="301" spans="1:13" ht="14.45" customHeight="1" x14ac:dyDescent="0.2">
      <c r="A301" s="821" t="s">
        <v>2388</v>
      </c>
      <c r="B301" s="822" t="s">
        <v>2193</v>
      </c>
      <c r="C301" s="822" t="s">
        <v>2694</v>
      </c>
      <c r="D301" s="822" t="s">
        <v>2456</v>
      </c>
      <c r="E301" s="822" t="s">
        <v>2689</v>
      </c>
      <c r="F301" s="831"/>
      <c r="G301" s="831"/>
      <c r="H301" s="827">
        <v>0</v>
      </c>
      <c r="I301" s="831">
        <v>47</v>
      </c>
      <c r="J301" s="831">
        <v>15284.4</v>
      </c>
      <c r="K301" s="827">
        <v>1</v>
      </c>
      <c r="L301" s="831">
        <v>47</v>
      </c>
      <c r="M301" s="832">
        <v>15284.4</v>
      </c>
    </row>
    <row r="302" spans="1:13" ht="14.45" customHeight="1" x14ac:dyDescent="0.2">
      <c r="A302" s="821" t="s">
        <v>2388</v>
      </c>
      <c r="B302" s="822" t="s">
        <v>2193</v>
      </c>
      <c r="C302" s="822" t="s">
        <v>3283</v>
      </c>
      <c r="D302" s="822" t="s">
        <v>2456</v>
      </c>
      <c r="E302" s="822" t="s">
        <v>3282</v>
      </c>
      <c r="F302" s="831"/>
      <c r="G302" s="831"/>
      <c r="H302" s="827">
        <v>0</v>
      </c>
      <c r="I302" s="831">
        <v>22</v>
      </c>
      <c r="J302" s="831">
        <v>28617.379999999997</v>
      </c>
      <c r="K302" s="827">
        <v>1</v>
      </c>
      <c r="L302" s="831">
        <v>22</v>
      </c>
      <c r="M302" s="832">
        <v>28617.379999999997</v>
      </c>
    </row>
    <row r="303" spans="1:13" ht="14.45" customHeight="1" x14ac:dyDescent="0.2">
      <c r="A303" s="821" t="s">
        <v>2388</v>
      </c>
      <c r="B303" s="822" t="s">
        <v>2193</v>
      </c>
      <c r="C303" s="822" t="s">
        <v>2505</v>
      </c>
      <c r="D303" s="822" t="s">
        <v>2456</v>
      </c>
      <c r="E303" s="822" t="s">
        <v>2506</v>
      </c>
      <c r="F303" s="831"/>
      <c r="G303" s="831"/>
      <c r="H303" s="827">
        <v>0</v>
      </c>
      <c r="I303" s="831">
        <v>22</v>
      </c>
      <c r="J303" s="831">
        <v>3577.42</v>
      </c>
      <c r="K303" s="827">
        <v>1</v>
      </c>
      <c r="L303" s="831">
        <v>22</v>
      </c>
      <c r="M303" s="832">
        <v>3577.42</v>
      </c>
    </row>
    <row r="304" spans="1:13" ht="14.45" customHeight="1" x14ac:dyDescent="0.2">
      <c r="A304" s="821" t="s">
        <v>2388</v>
      </c>
      <c r="B304" s="822" t="s">
        <v>2193</v>
      </c>
      <c r="C304" s="822" t="s">
        <v>2455</v>
      </c>
      <c r="D304" s="822" t="s">
        <v>2456</v>
      </c>
      <c r="E304" s="822" t="s">
        <v>2457</v>
      </c>
      <c r="F304" s="831"/>
      <c r="G304" s="831"/>
      <c r="H304" s="827">
        <v>0</v>
      </c>
      <c r="I304" s="831">
        <v>12</v>
      </c>
      <c r="J304" s="831">
        <v>11707.08</v>
      </c>
      <c r="K304" s="827">
        <v>1</v>
      </c>
      <c r="L304" s="831">
        <v>12</v>
      </c>
      <c r="M304" s="832">
        <v>11707.08</v>
      </c>
    </row>
    <row r="305" spans="1:13" ht="14.45" customHeight="1" x14ac:dyDescent="0.2">
      <c r="A305" s="821" t="s">
        <v>2388</v>
      </c>
      <c r="B305" s="822" t="s">
        <v>3981</v>
      </c>
      <c r="C305" s="822" t="s">
        <v>2439</v>
      </c>
      <c r="D305" s="822" t="s">
        <v>2440</v>
      </c>
      <c r="E305" s="822" t="s">
        <v>2441</v>
      </c>
      <c r="F305" s="831"/>
      <c r="G305" s="831"/>
      <c r="H305" s="827">
        <v>0</v>
      </c>
      <c r="I305" s="831">
        <v>20</v>
      </c>
      <c r="J305" s="831">
        <v>10117.200000000001</v>
      </c>
      <c r="K305" s="827">
        <v>1</v>
      </c>
      <c r="L305" s="831">
        <v>20</v>
      </c>
      <c r="M305" s="832">
        <v>10117.200000000001</v>
      </c>
    </row>
    <row r="306" spans="1:13" ht="14.45" customHeight="1" x14ac:dyDescent="0.2">
      <c r="A306" s="821" t="s">
        <v>2388</v>
      </c>
      <c r="B306" s="822" t="s">
        <v>3981</v>
      </c>
      <c r="C306" s="822" t="s">
        <v>2811</v>
      </c>
      <c r="D306" s="822" t="s">
        <v>2440</v>
      </c>
      <c r="E306" s="822" t="s">
        <v>2812</v>
      </c>
      <c r="F306" s="831"/>
      <c r="G306" s="831"/>
      <c r="H306" s="827">
        <v>0</v>
      </c>
      <c r="I306" s="831">
        <v>26</v>
      </c>
      <c r="J306" s="831">
        <v>19728.54</v>
      </c>
      <c r="K306" s="827">
        <v>1</v>
      </c>
      <c r="L306" s="831">
        <v>26</v>
      </c>
      <c r="M306" s="832">
        <v>19728.54</v>
      </c>
    </row>
    <row r="307" spans="1:13" ht="14.45" customHeight="1" x14ac:dyDescent="0.2">
      <c r="A307" s="821" t="s">
        <v>2388</v>
      </c>
      <c r="B307" s="822" t="s">
        <v>3981</v>
      </c>
      <c r="C307" s="822" t="s">
        <v>2683</v>
      </c>
      <c r="D307" s="822" t="s">
        <v>2440</v>
      </c>
      <c r="E307" s="822" t="s">
        <v>2684</v>
      </c>
      <c r="F307" s="831"/>
      <c r="G307" s="831"/>
      <c r="H307" s="827">
        <v>0</v>
      </c>
      <c r="I307" s="831">
        <v>15</v>
      </c>
      <c r="J307" s="831">
        <v>15175.95</v>
      </c>
      <c r="K307" s="827">
        <v>1</v>
      </c>
      <c r="L307" s="831">
        <v>15</v>
      </c>
      <c r="M307" s="832">
        <v>15175.95</v>
      </c>
    </row>
    <row r="308" spans="1:13" ht="14.45" customHeight="1" x14ac:dyDescent="0.2">
      <c r="A308" s="821" t="s">
        <v>2388</v>
      </c>
      <c r="B308" s="822" t="s">
        <v>3981</v>
      </c>
      <c r="C308" s="822" t="s">
        <v>3547</v>
      </c>
      <c r="D308" s="822" t="s">
        <v>3548</v>
      </c>
      <c r="E308" s="822" t="s">
        <v>2684</v>
      </c>
      <c r="F308" s="831">
        <v>6</v>
      </c>
      <c r="G308" s="831">
        <v>5203.1400000000003</v>
      </c>
      <c r="H308" s="827">
        <v>1</v>
      </c>
      <c r="I308" s="831"/>
      <c r="J308" s="831"/>
      <c r="K308" s="827">
        <v>0</v>
      </c>
      <c r="L308" s="831">
        <v>6</v>
      </c>
      <c r="M308" s="832">
        <v>5203.1400000000003</v>
      </c>
    </row>
    <row r="309" spans="1:13" ht="14.45" customHeight="1" x14ac:dyDescent="0.2">
      <c r="A309" s="821" t="s">
        <v>2388</v>
      </c>
      <c r="B309" s="822" t="s">
        <v>1911</v>
      </c>
      <c r="C309" s="822" t="s">
        <v>2580</v>
      </c>
      <c r="D309" s="822" t="s">
        <v>659</v>
      </c>
      <c r="E309" s="822" t="s">
        <v>2581</v>
      </c>
      <c r="F309" s="831"/>
      <c r="G309" s="831"/>
      <c r="H309" s="827"/>
      <c r="I309" s="831">
        <v>33</v>
      </c>
      <c r="J309" s="831">
        <v>0</v>
      </c>
      <c r="K309" s="827"/>
      <c r="L309" s="831">
        <v>33</v>
      </c>
      <c r="M309" s="832">
        <v>0</v>
      </c>
    </row>
    <row r="310" spans="1:13" ht="14.45" customHeight="1" x14ac:dyDescent="0.2">
      <c r="A310" s="821" t="s">
        <v>2388</v>
      </c>
      <c r="B310" s="822" t="s">
        <v>2215</v>
      </c>
      <c r="C310" s="822" t="s">
        <v>3573</v>
      </c>
      <c r="D310" s="822" t="s">
        <v>3574</v>
      </c>
      <c r="E310" s="822" t="s">
        <v>2604</v>
      </c>
      <c r="F310" s="831">
        <v>1</v>
      </c>
      <c r="G310" s="831">
        <v>339.47</v>
      </c>
      <c r="H310" s="827">
        <v>1</v>
      </c>
      <c r="I310" s="831"/>
      <c r="J310" s="831"/>
      <c r="K310" s="827">
        <v>0</v>
      </c>
      <c r="L310" s="831">
        <v>1</v>
      </c>
      <c r="M310" s="832">
        <v>339.47</v>
      </c>
    </row>
    <row r="311" spans="1:13" ht="14.45" customHeight="1" x14ac:dyDescent="0.2">
      <c r="A311" s="821" t="s">
        <v>2388</v>
      </c>
      <c r="B311" s="822" t="s">
        <v>2215</v>
      </c>
      <c r="C311" s="822" t="s">
        <v>3286</v>
      </c>
      <c r="D311" s="822" t="s">
        <v>2217</v>
      </c>
      <c r="E311" s="822" t="s">
        <v>3287</v>
      </c>
      <c r="F311" s="831"/>
      <c r="G311" s="831"/>
      <c r="H311" s="827">
        <v>0</v>
      </c>
      <c r="I311" s="831">
        <v>8</v>
      </c>
      <c r="J311" s="831">
        <v>2715.76</v>
      </c>
      <c r="K311" s="827">
        <v>1</v>
      </c>
      <c r="L311" s="831">
        <v>8</v>
      </c>
      <c r="M311" s="832">
        <v>2715.76</v>
      </c>
    </row>
    <row r="312" spans="1:13" ht="14.45" customHeight="1" x14ac:dyDescent="0.2">
      <c r="A312" s="821" t="s">
        <v>2388</v>
      </c>
      <c r="B312" s="822" t="s">
        <v>2215</v>
      </c>
      <c r="C312" s="822" t="s">
        <v>2216</v>
      </c>
      <c r="D312" s="822" t="s">
        <v>2217</v>
      </c>
      <c r="E312" s="822" t="s">
        <v>2218</v>
      </c>
      <c r="F312" s="831"/>
      <c r="G312" s="831"/>
      <c r="H312" s="827">
        <v>0</v>
      </c>
      <c r="I312" s="831">
        <v>10</v>
      </c>
      <c r="J312" s="831">
        <v>1131.5999999999999</v>
      </c>
      <c r="K312" s="827">
        <v>1</v>
      </c>
      <c r="L312" s="831">
        <v>10</v>
      </c>
      <c r="M312" s="832">
        <v>1131.5999999999999</v>
      </c>
    </row>
    <row r="313" spans="1:13" ht="14.45" customHeight="1" x14ac:dyDescent="0.2">
      <c r="A313" s="821" t="s">
        <v>2388</v>
      </c>
      <c r="B313" s="822" t="s">
        <v>2215</v>
      </c>
      <c r="C313" s="822" t="s">
        <v>2603</v>
      </c>
      <c r="D313" s="822" t="s">
        <v>2217</v>
      </c>
      <c r="E313" s="822" t="s">
        <v>2604</v>
      </c>
      <c r="F313" s="831"/>
      <c r="G313" s="831"/>
      <c r="H313" s="827">
        <v>0</v>
      </c>
      <c r="I313" s="831">
        <v>115</v>
      </c>
      <c r="J313" s="831">
        <v>39039.050000000003</v>
      </c>
      <c r="K313" s="827">
        <v>1</v>
      </c>
      <c r="L313" s="831">
        <v>115</v>
      </c>
      <c r="M313" s="832">
        <v>39039.050000000003</v>
      </c>
    </row>
    <row r="314" spans="1:13" ht="14.45" customHeight="1" x14ac:dyDescent="0.2">
      <c r="A314" s="821" t="s">
        <v>2388</v>
      </c>
      <c r="B314" s="822" t="s">
        <v>2215</v>
      </c>
      <c r="C314" s="822" t="s">
        <v>3293</v>
      </c>
      <c r="D314" s="822" t="s">
        <v>3291</v>
      </c>
      <c r="E314" s="822" t="s">
        <v>3294</v>
      </c>
      <c r="F314" s="831"/>
      <c r="G314" s="831"/>
      <c r="H314" s="827">
        <v>0</v>
      </c>
      <c r="I314" s="831">
        <v>16</v>
      </c>
      <c r="J314" s="831">
        <v>6720.6399999999994</v>
      </c>
      <c r="K314" s="827">
        <v>1</v>
      </c>
      <c r="L314" s="831">
        <v>16</v>
      </c>
      <c r="M314" s="832">
        <v>6720.6399999999994</v>
      </c>
    </row>
    <row r="315" spans="1:13" ht="14.45" customHeight="1" x14ac:dyDescent="0.2">
      <c r="A315" s="821" t="s">
        <v>2388</v>
      </c>
      <c r="B315" s="822" t="s">
        <v>2215</v>
      </c>
      <c r="C315" s="822" t="s">
        <v>3575</v>
      </c>
      <c r="D315" s="822" t="s">
        <v>3574</v>
      </c>
      <c r="E315" s="822" t="s">
        <v>2218</v>
      </c>
      <c r="F315" s="831">
        <v>1</v>
      </c>
      <c r="G315" s="831">
        <v>113.16</v>
      </c>
      <c r="H315" s="827">
        <v>1</v>
      </c>
      <c r="I315" s="831"/>
      <c r="J315" s="831"/>
      <c r="K315" s="827">
        <v>0</v>
      </c>
      <c r="L315" s="831">
        <v>1</v>
      </c>
      <c r="M315" s="832">
        <v>113.16</v>
      </c>
    </row>
    <row r="316" spans="1:13" ht="14.45" customHeight="1" x14ac:dyDescent="0.2">
      <c r="A316" s="821" t="s">
        <v>2388</v>
      </c>
      <c r="B316" s="822" t="s">
        <v>2215</v>
      </c>
      <c r="C316" s="822" t="s">
        <v>3576</v>
      </c>
      <c r="D316" s="822" t="s">
        <v>3441</v>
      </c>
      <c r="E316" s="822" t="s">
        <v>3287</v>
      </c>
      <c r="F316" s="831">
        <v>2</v>
      </c>
      <c r="G316" s="831">
        <v>678.94</v>
      </c>
      <c r="H316" s="827">
        <v>1</v>
      </c>
      <c r="I316" s="831"/>
      <c r="J316" s="831"/>
      <c r="K316" s="827">
        <v>0</v>
      </c>
      <c r="L316" s="831">
        <v>2</v>
      </c>
      <c r="M316" s="832">
        <v>678.94</v>
      </c>
    </row>
    <row r="317" spans="1:13" ht="14.45" customHeight="1" x14ac:dyDescent="0.2">
      <c r="A317" s="821" t="s">
        <v>2388</v>
      </c>
      <c r="B317" s="822" t="s">
        <v>2215</v>
      </c>
      <c r="C317" s="822" t="s">
        <v>3440</v>
      </c>
      <c r="D317" s="822" t="s">
        <v>3441</v>
      </c>
      <c r="E317" s="822" t="s">
        <v>3442</v>
      </c>
      <c r="F317" s="831">
        <v>3</v>
      </c>
      <c r="G317" s="831">
        <v>678.93000000000006</v>
      </c>
      <c r="H317" s="827">
        <v>1</v>
      </c>
      <c r="I317" s="831"/>
      <c r="J317" s="831"/>
      <c r="K317" s="827">
        <v>0</v>
      </c>
      <c r="L317" s="831">
        <v>3</v>
      </c>
      <c r="M317" s="832">
        <v>678.93000000000006</v>
      </c>
    </row>
    <row r="318" spans="1:13" ht="14.45" customHeight="1" x14ac:dyDescent="0.2">
      <c r="A318" s="821" t="s">
        <v>2388</v>
      </c>
      <c r="B318" s="822" t="s">
        <v>3983</v>
      </c>
      <c r="C318" s="822" t="s">
        <v>3610</v>
      </c>
      <c r="D318" s="822" t="s">
        <v>3329</v>
      </c>
      <c r="E318" s="822" t="s">
        <v>3333</v>
      </c>
      <c r="F318" s="831">
        <v>11</v>
      </c>
      <c r="G318" s="831">
        <v>1862.19</v>
      </c>
      <c r="H318" s="827">
        <v>1</v>
      </c>
      <c r="I318" s="831"/>
      <c r="J318" s="831"/>
      <c r="K318" s="827">
        <v>0</v>
      </c>
      <c r="L318" s="831">
        <v>11</v>
      </c>
      <c r="M318" s="832">
        <v>1862.19</v>
      </c>
    </row>
    <row r="319" spans="1:13" ht="14.45" customHeight="1" x14ac:dyDescent="0.2">
      <c r="A319" s="821" t="s">
        <v>2388</v>
      </c>
      <c r="B319" s="822" t="s">
        <v>3983</v>
      </c>
      <c r="C319" s="822" t="s">
        <v>3331</v>
      </c>
      <c r="D319" s="822" t="s">
        <v>3332</v>
      </c>
      <c r="E319" s="822" t="s">
        <v>3333</v>
      </c>
      <c r="F319" s="831">
        <v>6</v>
      </c>
      <c r="G319" s="831">
        <v>1015.74</v>
      </c>
      <c r="H319" s="827">
        <v>1</v>
      </c>
      <c r="I319" s="831"/>
      <c r="J319" s="831"/>
      <c r="K319" s="827">
        <v>0</v>
      </c>
      <c r="L319" s="831">
        <v>6</v>
      </c>
      <c r="M319" s="832">
        <v>1015.74</v>
      </c>
    </row>
    <row r="320" spans="1:13" ht="14.45" customHeight="1" x14ac:dyDescent="0.2">
      <c r="A320" s="821" t="s">
        <v>2388</v>
      </c>
      <c r="B320" s="822" t="s">
        <v>3983</v>
      </c>
      <c r="C320" s="822" t="s">
        <v>3611</v>
      </c>
      <c r="D320" s="822" t="s">
        <v>3337</v>
      </c>
      <c r="E320" s="822" t="s">
        <v>3348</v>
      </c>
      <c r="F320" s="831">
        <v>6</v>
      </c>
      <c r="G320" s="831">
        <v>6162.18</v>
      </c>
      <c r="H320" s="827">
        <v>1</v>
      </c>
      <c r="I320" s="831"/>
      <c r="J320" s="831"/>
      <c r="K320" s="827">
        <v>0</v>
      </c>
      <c r="L320" s="831">
        <v>6</v>
      </c>
      <c r="M320" s="832">
        <v>6162.18</v>
      </c>
    </row>
    <row r="321" spans="1:13" ht="14.45" customHeight="1" x14ac:dyDescent="0.2">
      <c r="A321" s="821" t="s">
        <v>2388</v>
      </c>
      <c r="B321" s="822" t="s">
        <v>3983</v>
      </c>
      <c r="C321" s="822" t="s">
        <v>3339</v>
      </c>
      <c r="D321" s="822" t="s">
        <v>2577</v>
      </c>
      <c r="E321" s="822" t="s">
        <v>3340</v>
      </c>
      <c r="F321" s="831"/>
      <c r="G321" s="831"/>
      <c r="H321" s="827">
        <v>0</v>
      </c>
      <c r="I321" s="831">
        <v>48</v>
      </c>
      <c r="J321" s="831">
        <v>61757.759999999995</v>
      </c>
      <c r="K321" s="827">
        <v>1</v>
      </c>
      <c r="L321" s="831">
        <v>48</v>
      </c>
      <c r="M321" s="832">
        <v>61757.759999999995</v>
      </c>
    </row>
    <row r="322" spans="1:13" ht="14.45" customHeight="1" x14ac:dyDescent="0.2">
      <c r="A322" s="821" t="s">
        <v>2388</v>
      </c>
      <c r="B322" s="822" t="s">
        <v>3983</v>
      </c>
      <c r="C322" s="822" t="s">
        <v>2576</v>
      </c>
      <c r="D322" s="822" t="s">
        <v>2577</v>
      </c>
      <c r="E322" s="822" t="s">
        <v>2578</v>
      </c>
      <c r="F322" s="831"/>
      <c r="G322" s="831"/>
      <c r="H322" s="827">
        <v>0</v>
      </c>
      <c r="I322" s="831">
        <v>74</v>
      </c>
      <c r="J322" s="831">
        <v>190418.28</v>
      </c>
      <c r="K322" s="827">
        <v>1</v>
      </c>
      <c r="L322" s="831">
        <v>74</v>
      </c>
      <c r="M322" s="832">
        <v>190418.28</v>
      </c>
    </row>
    <row r="323" spans="1:13" ht="14.45" customHeight="1" x14ac:dyDescent="0.2">
      <c r="A323" s="821" t="s">
        <v>2388</v>
      </c>
      <c r="B323" s="822" t="s">
        <v>3983</v>
      </c>
      <c r="C323" s="822" t="s">
        <v>3341</v>
      </c>
      <c r="D323" s="822" t="s">
        <v>2577</v>
      </c>
      <c r="E323" s="822" t="s">
        <v>3338</v>
      </c>
      <c r="F323" s="831"/>
      <c r="G323" s="831"/>
      <c r="H323" s="827">
        <v>0</v>
      </c>
      <c r="I323" s="831">
        <v>46</v>
      </c>
      <c r="J323" s="831">
        <v>31149.819999999996</v>
      </c>
      <c r="K323" s="827">
        <v>1</v>
      </c>
      <c r="L323" s="831">
        <v>46</v>
      </c>
      <c r="M323" s="832">
        <v>31149.819999999996</v>
      </c>
    </row>
    <row r="324" spans="1:13" ht="14.45" customHeight="1" x14ac:dyDescent="0.2">
      <c r="A324" s="821" t="s">
        <v>2388</v>
      </c>
      <c r="B324" s="822" t="s">
        <v>3983</v>
      </c>
      <c r="C324" s="822" t="s">
        <v>3346</v>
      </c>
      <c r="D324" s="822" t="s">
        <v>3347</v>
      </c>
      <c r="E324" s="822" t="s">
        <v>3348</v>
      </c>
      <c r="F324" s="831">
        <v>6</v>
      </c>
      <c r="G324" s="831">
        <v>2031.48</v>
      </c>
      <c r="H324" s="827">
        <v>1</v>
      </c>
      <c r="I324" s="831"/>
      <c r="J324" s="831"/>
      <c r="K324" s="827">
        <v>0</v>
      </c>
      <c r="L324" s="831">
        <v>6</v>
      </c>
      <c r="M324" s="832">
        <v>2031.48</v>
      </c>
    </row>
    <row r="325" spans="1:13" ht="14.45" customHeight="1" x14ac:dyDescent="0.2">
      <c r="A325" s="821" t="s">
        <v>2388</v>
      </c>
      <c r="B325" s="822" t="s">
        <v>3983</v>
      </c>
      <c r="C325" s="822" t="s">
        <v>3614</v>
      </c>
      <c r="D325" s="822" t="s">
        <v>3332</v>
      </c>
      <c r="E325" s="822" t="s">
        <v>2578</v>
      </c>
      <c r="F325" s="831">
        <v>2</v>
      </c>
      <c r="G325" s="831">
        <v>1015.76</v>
      </c>
      <c r="H325" s="827">
        <v>1</v>
      </c>
      <c r="I325" s="831"/>
      <c r="J325" s="831"/>
      <c r="K325" s="827">
        <v>0</v>
      </c>
      <c r="L325" s="831">
        <v>2</v>
      </c>
      <c r="M325" s="832">
        <v>1015.76</v>
      </c>
    </row>
    <row r="326" spans="1:13" ht="14.45" customHeight="1" x14ac:dyDescent="0.2">
      <c r="A326" s="821" t="s">
        <v>2388</v>
      </c>
      <c r="B326" s="822" t="s">
        <v>3983</v>
      </c>
      <c r="C326" s="822" t="s">
        <v>3616</v>
      </c>
      <c r="D326" s="822" t="s">
        <v>2577</v>
      </c>
      <c r="E326" s="822" t="s">
        <v>3330</v>
      </c>
      <c r="F326" s="831"/>
      <c r="G326" s="831"/>
      <c r="H326" s="827">
        <v>0</v>
      </c>
      <c r="I326" s="831">
        <v>6</v>
      </c>
      <c r="J326" s="831">
        <v>787.31999999999994</v>
      </c>
      <c r="K326" s="827">
        <v>1</v>
      </c>
      <c r="L326" s="831">
        <v>6</v>
      </c>
      <c r="M326" s="832">
        <v>787.31999999999994</v>
      </c>
    </row>
    <row r="327" spans="1:13" ht="14.45" customHeight="1" x14ac:dyDescent="0.2">
      <c r="A327" s="821" t="s">
        <v>2388</v>
      </c>
      <c r="B327" s="822" t="s">
        <v>3983</v>
      </c>
      <c r="C327" s="822" t="s">
        <v>3615</v>
      </c>
      <c r="D327" s="822" t="s">
        <v>3337</v>
      </c>
      <c r="E327" s="822" t="s">
        <v>2578</v>
      </c>
      <c r="F327" s="831">
        <v>6</v>
      </c>
      <c r="G327" s="831">
        <v>15439.32</v>
      </c>
      <c r="H327" s="827">
        <v>1</v>
      </c>
      <c r="I327" s="831"/>
      <c r="J327" s="831"/>
      <c r="K327" s="827">
        <v>0</v>
      </c>
      <c r="L327" s="831">
        <v>6</v>
      </c>
      <c r="M327" s="832">
        <v>15439.32</v>
      </c>
    </row>
    <row r="328" spans="1:13" ht="14.45" customHeight="1" x14ac:dyDescent="0.2">
      <c r="A328" s="821" t="s">
        <v>2388</v>
      </c>
      <c r="B328" s="822" t="s">
        <v>3983</v>
      </c>
      <c r="C328" s="822" t="s">
        <v>3617</v>
      </c>
      <c r="D328" s="822" t="s">
        <v>3345</v>
      </c>
      <c r="E328" s="822" t="s">
        <v>3459</v>
      </c>
      <c r="F328" s="831">
        <v>3</v>
      </c>
      <c r="G328" s="831">
        <v>254.88</v>
      </c>
      <c r="H328" s="827">
        <v>1</v>
      </c>
      <c r="I328" s="831"/>
      <c r="J328" s="831"/>
      <c r="K328" s="827">
        <v>0</v>
      </c>
      <c r="L328" s="831">
        <v>3</v>
      </c>
      <c r="M328" s="832">
        <v>254.88</v>
      </c>
    </row>
    <row r="329" spans="1:13" ht="14.45" customHeight="1" x14ac:dyDescent="0.2">
      <c r="A329" s="821" t="s">
        <v>2388</v>
      </c>
      <c r="B329" s="822" t="s">
        <v>3983</v>
      </c>
      <c r="C329" s="822" t="s">
        <v>3618</v>
      </c>
      <c r="D329" s="822" t="s">
        <v>3332</v>
      </c>
      <c r="E329" s="822" t="s">
        <v>3619</v>
      </c>
      <c r="F329" s="831">
        <v>1</v>
      </c>
      <c r="G329" s="831">
        <v>2757.01</v>
      </c>
      <c r="H329" s="827">
        <v>1</v>
      </c>
      <c r="I329" s="831"/>
      <c r="J329" s="831"/>
      <c r="K329" s="827">
        <v>0</v>
      </c>
      <c r="L329" s="831">
        <v>1</v>
      </c>
      <c r="M329" s="832">
        <v>2757.01</v>
      </c>
    </row>
    <row r="330" spans="1:13" ht="14.45" customHeight="1" x14ac:dyDescent="0.2">
      <c r="A330" s="821" t="s">
        <v>2388</v>
      </c>
      <c r="B330" s="822" t="s">
        <v>2234</v>
      </c>
      <c r="C330" s="822" t="s">
        <v>2235</v>
      </c>
      <c r="D330" s="822" t="s">
        <v>2236</v>
      </c>
      <c r="E330" s="822" t="s">
        <v>2237</v>
      </c>
      <c r="F330" s="831"/>
      <c r="G330" s="831"/>
      <c r="H330" s="827">
        <v>0</v>
      </c>
      <c r="I330" s="831">
        <v>2</v>
      </c>
      <c r="J330" s="831">
        <v>46.8</v>
      </c>
      <c r="K330" s="827">
        <v>1</v>
      </c>
      <c r="L330" s="831">
        <v>2</v>
      </c>
      <c r="M330" s="832">
        <v>46.8</v>
      </c>
    </row>
    <row r="331" spans="1:13" ht="14.45" customHeight="1" x14ac:dyDescent="0.2">
      <c r="A331" s="821" t="s">
        <v>2388</v>
      </c>
      <c r="B331" s="822" t="s">
        <v>2234</v>
      </c>
      <c r="C331" s="822" t="s">
        <v>3543</v>
      </c>
      <c r="D331" s="822" t="s">
        <v>3544</v>
      </c>
      <c r="E331" s="822" t="s">
        <v>2239</v>
      </c>
      <c r="F331" s="831">
        <v>1</v>
      </c>
      <c r="G331" s="831">
        <v>11.71</v>
      </c>
      <c r="H331" s="827">
        <v>1</v>
      </c>
      <c r="I331" s="831"/>
      <c r="J331" s="831"/>
      <c r="K331" s="827">
        <v>0</v>
      </c>
      <c r="L331" s="831">
        <v>1</v>
      </c>
      <c r="M331" s="832">
        <v>11.71</v>
      </c>
    </row>
    <row r="332" spans="1:13" ht="14.45" customHeight="1" x14ac:dyDescent="0.2">
      <c r="A332" s="821" t="s">
        <v>2388</v>
      </c>
      <c r="B332" s="822" t="s">
        <v>2246</v>
      </c>
      <c r="C332" s="822" t="s">
        <v>2249</v>
      </c>
      <c r="D332" s="822" t="s">
        <v>1496</v>
      </c>
      <c r="E332" s="822" t="s">
        <v>2250</v>
      </c>
      <c r="F332" s="831"/>
      <c r="G332" s="831"/>
      <c r="H332" s="827"/>
      <c r="I332" s="831">
        <v>11</v>
      </c>
      <c r="J332" s="831">
        <v>0</v>
      </c>
      <c r="K332" s="827"/>
      <c r="L332" s="831">
        <v>11</v>
      </c>
      <c r="M332" s="832">
        <v>0</v>
      </c>
    </row>
    <row r="333" spans="1:13" ht="14.45" customHeight="1" x14ac:dyDescent="0.2">
      <c r="A333" s="821" t="s">
        <v>2388</v>
      </c>
      <c r="B333" s="822" t="s">
        <v>2246</v>
      </c>
      <c r="C333" s="822" t="s">
        <v>3649</v>
      </c>
      <c r="D333" s="822" t="s">
        <v>3650</v>
      </c>
      <c r="E333" s="822" t="s">
        <v>2923</v>
      </c>
      <c r="F333" s="831">
        <v>1</v>
      </c>
      <c r="G333" s="831">
        <v>0</v>
      </c>
      <c r="H333" s="827"/>
      <c r="I333" s="831"/>
      <c r="J333" s="831"/>
      <c r="K333" s="827"/>
      <c r="L333" s="831">
        <v>1</v>
      </c>
      <c r="M333" s="832">
        <v>0</v>
      </c>
    </row>
    <row r="334" spans="1:13" ht="14.45" customHeight="1" x14ac:dyDescent="0.2">
      <c r="A334" s="821" t="s">
        <v>2388</v>
      </c>
      <c r="B334" s="822" t="s">
        <v>3996</v>
      </c>
      <c r="C334" s="822" t="s">
        <v>2596</v>
      </c>
      <c r="D334" s="822" t="s">
        <v>857</v>
      </c>
      <c r="E334" s="822" t="s">
        <v>861</v>
      </c>
      <c r="F334" s="831"/>
      <c r="G334" s="831"/>
      <c r="H334" s="827">
        <v>0</v>
      </c>
      <c r="I334" s="831">
        <v>11</v>
      </c>
      <c r="J334" s="831">
        <v>1452</v>
      </c>
      <c r="K334" s="827">
        <v>1</v>
      </c>
      <c r="L334" s="831">
        <v>11</v>
      </c>
      <c r="M334" s="832">
        <v>1452</v>
      </c>
    </row>
    <row r="335" spans="1:13" ht="14.45" customHeight="1" x14ac:dyDescent="0.2">
      <c r="A335" s="821" t="s">
        <v>2388</v>
      </c>
      <c r="B335" s="822" t="s">
        <v>2253</v>
      </c>
      <c r="C335" s="822" t="s">
        <v>3606</v>
      </c>
      <c r="D335" s="822" t="s">
        <v>3607</v>
      </c>
      <c r="E335" s="822" t="s">
        <v>3044</v>
      </c>
      <c r="F335" s="831"/>
      <c r="G335" s="831"/>
      <c r="H335" s="827">
        <v>0</v>
      </c>
      <c r="I335" s="831">
        <v>1</v>
      </c>
      <c r="J335" s="831">
        <v>439.98</v>
      </c>
      <c r="K335" s="827">
        <v>1</v>
      </c>
      <c r="L335" s="831">
        <v>1</v>
      </c>
      <c r="M335" s="832">
        <v>439.98</v>
      </c>
    </row>
    <row r="336" spans="1:13" ht="14.45" customHeight="1" x14ac:dyDescent="0.2">
      <c r="A336" s="821" t="s">
        <v>2388</v>
      </c>
      <c r="B336" s="822" t="s">
        <v>2262</v>
      </c>
      <c r="C336" s="822" t="s">
        <v>3280</v>
      </c>
      <c r="D336" s="822" t="s">
        <v>2836</v>
      </c>
      <c r="E336" s="822" t="s">
        <v>2233</v>
      </c>
      <c r="F336" s="831">
        <v>3</v>
      </c>
      <c r="G336" s="831">
        <v>369.6</v>
      </c>
      <c r="H336" s="827">
        <v>1</v>
      </c>
      <c r="I336" s="831"/>
      <c r="J336" s="831"/>
      <c r="K336" s="827">
        <v>0</v>
      </c>
      <c r="L336" s="831">
        <v>3</v>
      </c>
      <c r="M336" s="832">
        <v>369.6</v>
      </c>
    </row>
    <row r="337" spans="1:13" ht="14.45" customHeight="1" x14ac:dyDescent="0.2">
      <c r="A337" s="821" t="s">
        <v>2388</v>
      </c>
      <c r="B337" s="822" t="s">
        <v>3984</v>
      </c>
      <c r="C337" s="822" t="s">
        <v>3318</v>
      </c>
      <c r="D337" s="822" t="s">
        <v>3319</v>
      </c>
      <c r="E337" s="822" t="s">
        <v>3320</v>
      </c>
      <c r="F337" s="831"/>
      <c r="G337" s="831"/>
      <c r="H337" s="827">
        <v>0</v>
      </c>
      <c r="I337" s="831">
        <v>3</v>
      </c>
      <c r="J337" s="831">
        <v>483.18</v>
      </c>
      <c r="K337" s="827">
        <v>1</v>
      </c>
      <c r="L337" s="831">
        <v>3</v>
      </c>
      <c r="M337" s="832">
        <v>483.18</v>
      </c>
    </row>
    <row r="338" spans="1:13" ht="14.45" customHeight="1" x14ac:dyDescent="0.2">
      <c r="A338" s="821" t="s">
        <v>2388</v>
      </c>
      <c r="B338" s="822" t="s">
        <v>2266</v>
      </c>
      <c r="C338" s="822" t="s">
        <v>2587</v>
      </c>
      <c r="D338" s="822" t="s">
        <v>2268</v>
      </c>
      <c r="E338" s="822" t="s">
        <v>2588</v>
      </c>
      <c r="F338" s="831"/>
      <c r="G338" s="831"/>
      <c r="H338" s="827">
        <v>0</v>
      </c>
      <c r="I338" s="831">
        <v>17</v>
      </c>
      <c r="J338" s="831">
        <v>1369.01</v>
      </c>
      <c r="K338" s="827">
        <v>1</v>
      </c>
      <c r="L338" s="831">
        <v>17</v>
      </c>
      <c r="M338" s="832">
        <v>1369.01</v>
      </c>
    </row>
    <row r="339" spans="1:13" ht="14.45" customHeight="1" x14ac:dyDescent="0.2">
      <c r="A339" s="821" t="s">
        <v>2388</v>
      </c>
      <c r="B339" s="822" t="s">
        <v>2266</v>
      </c>
      <c r="C339" s="822" t="s">
        <v>3472</v>
      </c>
      <c r="D339" s="822" t="s">
        <v>2268</v>
      </c>
      <c r="E339" s="822" t="s">
        <v>1459</v>
      </c>
      <c r="F339" s="831">
        <v>4</v>
      </c>
      <c r="G339" s="831">
        <v>1600.68</v>
      </c>
      <c r="H339" s="827">
        <v>1</v>
      </c>
      <c r="I339" s="831"/>
      <c r="J339" s="831"/>
      <c r="K339" s="827">
        <v>0</v>
      </c>
      <c r="L339" s="831">
        <v>4</v>
      </c>
      <c r="M339" s="832">
        <v>1600.68</v>
      </c>
    </row>
    <row r="340" spans="1:13" ht="14.45" customHeight="1" x14ac:dyDescent="0.2">
      <c r="A340" s="821" t="s">
        <v>2388</v>
      </c>
      <c r="B340" s="822" t="s">
        <v>2266</v>
      </c>
      <c r="C340" s="822" t="s">
        <v>3643</v>
      </c>
      <c r="D340" s="822" t="s">
        <v>2268</v>
      </c>
      <c r="E340" s="822" t="s">
        <v>3389</v>
      </c>
      <c r="F340" s="831">
        <v>1</v>
      </c>
      <c r="G340" s="831">
        <v>533.42999999999995</v>
      </c>
      <c r="H340" s="827">
        <v>1</v>
      </c>
      <c r="I340" s="831"/>
      <c r="J340" s="831"/>
      <c r="K340" s="827">
        <v>0</v>
      </c>
      <c r="L340" s="831">
        <v>1</v>
      </c>
      <c r="M340" s="832">
        <v>533.42999999999995</v>
      </c>
    </row>
    <row r="341" spans="1:13" ht="14.45" customHeight="1" x14ac:dyDescent="0.2">
      <c r="A341" s="821" t="s">
        <v>2388</v>
      </c>
      <c r="B341" s="822" t="s">
        <v>2266</v>
      </c>
      <c r="C341" s="822" t="s">
        <v>3388</v>
      </c>
      <c r="D341" s="822" t="s">
        <v>2268</v>
      </c>
      <c r="E341" s="822" t="s">
        <v>3389</v>
      </c>
      <c r="F341" s="831"/>
      <c r="G341" s="831"/>
      <c r="H341" s="827">
        <v>0</v>
      </c>
      <c r="I341" s="831">
        <v>3</v>
      </c>
      <c r="J341" s="831">
        <v>1600.29</v>
      </c>
      <c r="K341" s="827">
        <v>1</v>
      </c>
      <c r="L341" s="831">
        <v>3</v>
      </c>
      <c r="M341" s="832">
        <v>1600.29</v>
      </c>
    </row>
    <row r="342" spans="1:13" ht="14.45" customHeight="1" x14ac:dyDescent="0.2">
      <c r="A342" s="821" t="s">
        <v>2388</v>
      </c>
      <c r="B342" s="822" t="s">
        <v>2266</v>
      </c>
      <c r="C342" s="822" t="s">
        <v>2267</v>
      </c>
      <c r="D342" s="822" t="s">
        <v>2268</v>
      </c>
      <c r="E342" s="822" t="s">
        <v>1459</v>
      </c>
      <c r="F342" s="831"/>
      <c r="G342" s="831"/>
      <c r="H342" s="827">
        <v>0</v>
      </c>
      <c r="I342" s="831">
        <v>3</v>
      </c>
      <c r="J342" s="831">
        <v>1200.51</v>
      </c>
      <c r="K342" s="827">
        <v>1</v>
      </c>
      <c r="L342" s="831">
        <v>3</v>
      </c>
      <c r="M342" s="832">
        <v>1200.51</v>
      </c>
    </row>
    <row r="343" spans="1:13" ht="14.45" customHeight="1" x14ac:dyDescent="0.2">
      <c r="A343" s="821" t="s">
        <v>2388</v>
      </c>
      <c r="B343" s="822" t="s">
        <v>3998</v>
      </c>
      <c r="C343" s="822" t="s">
        <v>2651</v>
      </c>
      <c r="D343" s="822" t="s">
        <v>2652</v>
      </c>
      <c r="E343" s="822" t="s">
        <v>2653</v>
      </c>
      <c r="F343" s="831"/>
      <c r="G343" s="831"/>
      <c r="H343" s="827">
        <v>0</v>
      </c>
      <c r="I343" s="831">
        <v>2</v>
      </c>
      <c r="J343" s="831">
        <v>282.5</v>
      </c>
      <c r="K343" s="827">
        <v>1</v>
      </c>
      <c r="L343" s="831">
        <v>2</v>
      </c>
      <c r="M343" s="832">
        <v>282.5</v>
      </c>
    </row>
    <row r="344" spans="1:13" ht="14.45" customHeight="1" x14ac:dyDescent="0.2">
      <c r="A344" s="821" t="s">
        <v>2388</v>
      </c>
      <c r="B344" s="822" t="s">
        <v>2278</v>
      </c>
      <c r="C344" s="822" t="s">
        <v>3189</v>
      </c>
      <c r="D344" s="822" t="s">
        <v>1492</v>
      </c>
      <c r="E344" s="822" t="s">
        <v>2909</v>
      </c>
      <c r="F344" s="831"/>
      <c r="G344" s="831"/>
      <c r="H344" s="827">
        <v>0</v>
      </c>
      <c r="I344" s="831">
        <v>1</v>
      </c>
      <c r="J344" s="831">
        <v>176.32</v>
      </c>
      <c r="K344" s="827">
        <v>1</v>
      </c>
      <c r="L344" s="831">
        <v>1</v>
      </c>
      <c r="M344" s="832">
        <v>176.32</v>
      </c>
    </row>
    <row r="345" spans="1:13" ht="14.45" customHeight="1" x14ac:dyDescent="0.2">
      <c r="A345" s="821" t="s">
        <v>2388</v>
      </c>
      <c r="B345" s="822" t="s">
        <v>3995</v>
      </c>
      <c r="C345" s="822" t="s">
        <v>3556</v>
      </c>
      <c r="D345" s="822" t="s">
        <v>3557</v>
      </c>
      <c r="E345" s="822" t="s">
        <v>3197</v>
      </c>
      <c r="F345" s="831">
        <v>1</v>
      </c>
      <c r="G345" s="831">
        <v>176.32</v>
      </c>
      <c r="H345" s="827">
        <v>1</v>
      </c>
      <c r="I345" s="831"/>
      <c r="J345" s="831"/>
      <c r="K345" s="827">
        <v>0</v>
      </c>
      <c r="L345" s="831">
        <v>1</v>
      </c>
      <c r="M345" s="832">
        <v>176.32</v>
      </c>
    </row>
    <row r="346" spans="1:13" ht="14.45" customHeight="1" x14ac:dyDescent="0.2">
      <c r="A346" s="821" t="s">
        <v>2388</v>
      </c>
      <c r="B346" s="822" t="s">
        <v>3995</v>
      </c>
      <c r="C346" s="822" t="s">
        <v>3112</v>
      </c>
      <c r="D346" s="822" t="s">
        <v>3075</v>
      </c>
      <c r="E346" s="822" t="s">
        <v>2461</v>
      </c>
      <c r="F346" s="831"/>
      <c r="G346" s="831"/>
      <c r="H346" s="827">
        <v>0</v>
      </c>
      <c r="I346" s="831">
        <v>3</v>
      </c>
      <c r="J346" s="831">
        <v>528.96</v>
      </c>
      <c r="K346" s="827">
        <v>1</v>
      </c>
      <c r="L346" s="831">
        <v>3</v>
      </c>
      <c r="M346" s="832">
        <v>528.96</v>
      </c>
    </row>
    <row r="347" spans="1:13" ht="14.45" customHeight="1" x14ac:dyDescent="0.2">
      <c r="A347" s="821" t="s">
        <v>2388</v>
      </c>
      <c r="B347" s="822" t="s">
        <v>3986</v>
      </c>
      <c r="C347" s="822" t="s">
        <v>3393</v>
      </c>
      <c r="D347" s="822" t="s">
        <v>2591</v>
      </c>
      <c r="E347" s="822" t="s">
        <v>3394</v>
      </c>
      <c r="F347" s="831"/>
      <c r="G347" s="831"/>
      <c r="H347" s="827">
        <v>0</v>
      </c>
      <c r="I347" s="831">
        <v>6</v>
      </c>
      <c r="J347" s="831">
        <v>905.64</v>
      </c>
      <c r="K347" s="827">
        <v>1</v>
      </c>
      <c r="L347" s="831">
        <v>6</v>
      </c>
      <c r="M347" s="832">
        <v>905.64</v>
      </c>
    </row>
    <row r="348" spans="1:13" ht="14.45" customHeight="1" x14ac:dyDescent="0.2">
      <c r="A348" s="821" t="s">
        <v>2391</v>
      </c>
      <c r="B348" s="822" t="s">
        <v>2018</v>
      </c>
      <c r="C348" s="822" t="s">
        <v>3253</v>
      </c>
      <c r="D348" s="822" t="s">
        <v>2020</v>
      </c>
      <c r="E348" s="822" t="s">
        <v>3254</v>
      </c>
      <c r="F348" s="831"/>
      <c r="G348" s="831"/>
      <c r="H348" s="827">
        <v>0</v>
      </c>
      <c r="I348" s="831">
        <v>1</v>
      </c>
      <c r="J348" s="831">
        <v>352.37</v>
      </c>
      <c r="K348" s="827">
        <v>1</v>
      </c>
      <c r="L348" s="831">
        <v>1</v>
      </c>
      <c r="M348" s="832">
        <v>352.37</v>
      </c>
    </row>
    <row r="349" spans="1:13" ht="14.45" customHeight="1" x14ac:dyDescent="0.2">
      <c r="A349" s="821" t="s">
        <v>2391</v>
      </c>
      <c r="B349" s="822" t="s">
        <v>2071</v>
      </c>
      <c r="C349" s="822" t="s">
        <v>2981</v>
      </c>
      <c r="D349" s="822" t="s">
        <v>2747</v>
      </c>
      <c r="E349" s="822" t="s">
        <v>2982</v>
      </c>
      <c r="F349" s="831"/>
      <c r="G349" s="831"/>
      <c r="H349" s="827">
        <v>0</v>
      </c>
      <c r="I349" s="831">
        <v>1</v>
      </c>
      <c r="J349" s="831">
        <v>154.36000000000001</v>
      </c>
      <c r="K349" s="827">
        <v>1</v>
      </c>
      <c r="L349" s="831">
        <v>1</v>
      </c>
      <c r="M349" s="832">
        <v>154.36000000000001</v>
      </c>
    </row>
    <row r="350" spans="1:13" ht="14.45" customHeight="1" x14ac:dyDescent="0.2">
      <c r="A350" s="821" t="s">
        <v>2391</v>
      </c>
      <c r="B350" s="822" t="s">
        <v>2154</v>
      </c>
      <c r="C350" s="822" t="s">
        <v>3229</v>
      </c>
      <c r="D350" s="822" t="s">
        <v>1499</v>
      </c>
      <c r="E350" s="822" t="s">
        <v>3108</v>
      </c>
      <c r="F350" s="831">
        <v>2</v>
      </c>
      <c r="G350" s="831">
        <v>494.34</v>
      </c>
      <c r="H350" s="827">
        <v>1</v>
      </c>
      <c r="I350" s="831"/>
      <c r="J350" s="831"/>
      <c r="K350" s="827">
        <v>0</v>
      </c>
      <c r="L350" s="831">
        <v>2</v>
      </c>
      <c r="M350" s="832">
        <v>494.34</v>
      </c>
    </row>
    <row r="351" spans="1:13" ht="14.45" customHeight="1" x14ac:dyDescent="0.2">
      <c r="A351" s="821" t="s">
        <v>2391</v>
      </c>
      <c r="B351" s="822" t="s">
        <v>2154</v>
      </c>
      <c r="C351" s="822" t="s">
        <v>3107</v>
      </c>
      <c r="D351" s="822" t="s">
        <v>1499</v>
      </c>
      <c r="E351" s="822" t="s">
        <v>3108</v>
      </c>
      <c r="F351" s="831"/>
      <c r="G351" s="831"/>
      <c r="H351" s="827">
        <v>0</v>
      </c>
      <c r="I351" s="831">
        <v>3</v>
      </c>
      <c r="J351" s="831">
        <v>741.51</v>
      </c>
      <c r="K351" s="827">
        <v>1</v>
      </c>
      <c r="L351" s="831">
        <v>3</v>
      </c>
      <c r="M351" s="832">
        <v>741.51</v>
      </c>
    </row>
    <row r="352" spans="1:13" ht="14.45" customHeight="1" x14ac:dyDescent="0.2">
      <c r="A352" s="821" t="s">
        <v>2391</v>
      </c>
      <c r="B352" s="822" t="s">
        <v>1911</v>
      </c>
      <c r="C352" s="822" t="s">
        <v>2580</v>
      </c>
      <c r="D352" s="822" t="s">
        <v>659</v>
      </c>
      <c r="E352" s="822" t="s">
        <v>2581</v>
      </c>
      <c r="F352" s="831"/>
      <c r="G352" s="831"/>
      <c r="H352" s="827"/>
      <c r="I352" s="831">
        <v>2</v>
      </c>
      <c r="J352" s="831">
        <v>0</v>
      </c>
      <c r="K352" s="827"/>
      <c r="L352" s="831">
        <v>2</v>
      </c>
      <c r="M352" s="832">
        <v>0</v>
      </c>
    </row>
    <row r="353" spans="1:13" ht="14.45" customHeight="1" x14ac:dyDescent="0.2">
      <c r="A353" s="821" t="s">
        <v>2391</v>
      </c>
      <c r="B353" s="822" t="s">
        <v>2234</v>
      </c>
      <c r="C353" s="822" t="s">
        <v>2238</v>
      </c>
      <c r="D353" s="822" t="s">
        <v>2236</v>
      </c>
      <c r="E353" s="822" t="s">
        <v>2239</v>
      </c>
      <c r="F353" s="831"/>
      <c r="G353" s="831"/>
      <c r="H353" s="827">
        <v>0</v>
      </c>
      <c r="I353" s="831">
        <v>1</v>
      </c>
      <c r="J353" s="831">
        <v>11.71</v>
      </c>
      <c r="K353" s="827">
        <v>1</v>
      </c>
      <c r="L353" s="831">
        <v>1</v>
      </c>
      <c r="M353" s="832">
        <v>11.71</v>
      </c>
    </row>
    <row r="354" spans="1:13" ht="14.45" customHeight="1" x14ac:dyDescent="0.2">
      <c r="A354" s="821" t="s">
        <v>2393</v>
      </c>
      <c r="B354" s="822" t="s">
        <v>1918</v>
      </c>
      <c r="C354" s="822" t="s">
        <v>1922</v>
      </c>
      <c r="D354" s="822" t="s">
        <v>866</v>
      </c>
      <c r="E354" s="822" t="s">
        <v>1923</v>
      </c>
      <c r="F354" s="831"/>
      <c r="G354" s="831"/>
      <c r="H354" s="827">
        <v>0</v>
      </c>
      <c r="I354" s="831">
        <v>1</v>
      </c>
      <c r="J354" s="831">
        <v>13.68</v>
      </c>
      <c r="K354" s="827">
        <v>1</v>
      </c>
      <c r="L354" s="831">
        <v>1</v>
      </c>
      <c r="M354" s="832">
        <v>13.68</v>
      </c>
    </row>
    <row r="355" spans="1:13" ht="14.45" customHeight="1" x14ac:dyDescent="0.2">
      <c r="A355" s="821" t="s">
        <v>2393</v>
      </c>
      <c r="B355" s="822" t="s">
        <v>2071</v>
      </c>
      <c r="C355" s="822" t="s">
        <v>2981</v>
      </c>
      <c r="D355" s="822" t="s">
        <v>2747</v>
      </c>
      <c r="E355" s="822" t="s">
        <v>2982</v>
      </c>
      <c r="F355" s="831"/>
      <c r="G355" s="831"/>
      <c r="H355" s="827">
        <v>0</v>
      </c>
      <c r="I355" s="831">
        <v>1</v>
      </c>
      <c r="J355" s="831">
        <v>154.36000000000001</v>
      </c>
      <c r="K355" s="827">
        <v>1</v>
      </c>
      <c r="L355" s="831">
        <v>1</v>
      </c>
      <c r="M355" s="832">
        <v>154.36000000000001</v>
      </c>
    </row>
    <row r="356" spans="1:13" ht="14.45" customHeight="1" x14ac:dyDescent="0.2">
      <c r="A356" s="821" t="s">
        <v>2393</v>
      </c>
      <c r="B356" s="822" t="s">
        <v>1911</v>
      </c>
      <c r="C356" s="822" t="s">
        <v>2580</v>
      </c>
      <c r="D356" s="822" t="s">
        <v>659</v>
      </c>
      <c r="E356" s="822" t="s">
        <v>2581</v>
      </c>
      <c r="F356" s="831"/>
      <c r="G356" s="831"/>
      <c r="H356" s="827"/>
      <c r="I356" s="831">
        <v>4</v>
      </c>
      <c r="J356" s="831">
        <v>0</v>
      </c>
      <c r="K356" s="827"/>
      <c r="L356" s="831">
        <v>4</v>
      </c>
      <c r="M356" s="832">
        <v>0</v>
      </c>
    </row>
    <row r="357" spans="1:13" ht="14.45" customHeight="1" x14ac:dyDescent="0.2">
      <c r="A357" s="821" t="s">
        <v>2393</v>
      </c>
      <c r="B357" s="822" t="s">
        <v>2262</v>
      </c>
      <c r="C357" s="822" t="s">
        <v>3187</v>
      </c>
      <c r="D357" s="822" t="s">
        <v>2264</v>
      </c>
      <c r="E357" s="822" t="s">
        <v>3188</v>
      </c>
      <c r="F357" s="831"/>
      <c r="G357" s="831"/>
      <c r="H357" s="827">
        <v>0</v>
      </c>
      <c r="I357" s="831">
        <v>1</v>
      </c>
      <c r="J357" s="831">
        <v>431.18</v>
      </c>
      <c r="K357" s="827">
        <v>1</v>
      </c>
      <c r="L357" s="831">
        <v>1</v>
      </c>
      <c r="M357" s="832">
        <v>431.18</v>
      </c>
    </row>
    <row r="358" spans="1:13" ht="14.45" customHeight="1" x14ac:dyDescent="0.2">
      <c r="A358" s="821" t="s">
        <v>2395</v>
      </c>
      <c r="B358" s="822" t="s">
        <v>1908</v>
      </c>
      <c r="C358" s="822" t="s">
        <v>2043</v>
      </c>
      <c r="D358" s="822" t="s">
        <v>2044</v>
      </c>
      <c r="E358" s="822" t="s">
        <v>2045</v>
      </c>
      <c r="F358" s="831"/>
      <c r="G358" s="831"/>
      <c r="H358" s="827">
        <v>0</v>
      </c>
      <c r="I358" s="831">
        <v>1</v>
      </c>
      <c r="J358" s="831">
        <v>219.18</v>
      </c>
      <c r="K358" s="827">
        <v>1</v>
      </c>
      <c r="L358" s="831">
        <v>1</v>
      </c>
      <c r="M358" s="832">
        <v>219.18</v>
      </c>
    </row>
    <row r="359" spans="1:13" ht="14.45" customHeight="1" x14ac:dyDescent="0.2">
      <c r="A359" s="821" t="s">
        <v>2395</v>
      </c>
      <c r="B359" s="822" t="s">
        <v>2278</v>
      </c>
      <c r="C359" s="822" t="s">
        <v>2716</v>
      </c>
      <c r="D359" s="822" t="s">
        <v>1492</v>
      </c>
      <c r="E359" s="822" t="s">
        <v>2717</v>
      </c>
      <c r="F359" s="831"/>
      <c r="G359" s="831"/>
      <c r="H359" s="827">
        <v>0</v>
      </c>
      <c r="I359" s="831">
        <v>1</v>
      </c>
      <c r="J359" s="831">
        <v>117.55</v>
      </c>
      <c r="K359" s="827">
        <v>1</v>
      </c>
      <c r="L359" s="831">
        <v>1</v>
      </c>
      <c r="M359" s="832">
        <v>117.55</v>
      </c>
    </row>
    <row r="360" spans="1:13" ht="14.45" customHeight="1" x14ac:dyDescent="0.2">
      <c r="A360" s="821" t="s">
        <v>2395</v>
      </c>
      <c r="B360" s="822" t="s">
        <v>2278</v>
      </c>
      <c r="C360" s="822" t="s">
        <v>2279</v>
      </c>
      <c r="D360" s="822" t="s">
        <v>1492</v>
      </c>
      <c r="E360" s="822" t="s">
        <v>803</v>
      </c>
      <c r="F360" s="831"/>
      <c r="G360" s="831"/>
      <c r="H360" s="827">
        <v>0</v>
      </c>
      <c r="I360" s="831">
        <v>1</v>
      </c>
      <c r="J360" s="831">
        <v>58.77</v>
      </c>
      <c r="K360" s="827">
        <v>1</v>
      </c>
      <c r="L360" s="831">
        <v>1</v>
      </c>
      <c r="M360" s="832">
        <v>58.77</v>
      </c>
    </row>
    <row r="361" spans="1:13" ht="14.45" customHeight="1" x14ac:dyDescent="0.2">
      <c r="A361" s="821" t="s">
        <v>2397</v>
      </c>
      <c r="B361" s="822" t="s">
        <v>3987</v>
      </c>
      <c r="C361" s="822" t="s">
        <v>2856</v>
      </c>
      <c r="D361" s="822" t="s">
        <v>2857</v>
      </c>
      <c r="E361" s="822" t="s">
        <v>2858</v>
      </c>
      <c r="F361" s="831"/>
      <c r="G361" s="831"/>
      <c r="H361" s="827">
        <v>0</v>
      </c>
      <c r="I361" s="831">
        <v>4</v>
      </c>
      <c r="J361" s="831">
        <v>179.44</v>
      </c>
      <c r="K361" s="827">
        <v>1</v>
      </c>
      <c r="L361" s="831">
        <v>4</v>
      </c>
      <c r="M361" s="832">
        <v>179.44</v>
      </c>
    </row>
    <row r="362" spans="1:13" ht="14.45" customHeight="1" x14ac:dyDescent="0.2">
      <c r="A362" s="821" t="s">
        <v>2397</v>
      </c>
      <c r="B362" s="822" t="s">
        <v>2079</v>
      </c>
      <c r="C362" s="822" t="s">
        <v>3675</v>
      </c>
      <c r="D362" s="822" t="s">
        <v>3483</v>
      </c>
      <c r="E362" s="822" t="s">
        <v>2114</v>
      </c>
      <c r="F362" s="831"/>
      <c r="G362" s="831"/>
      <c r="H362" s="827">
        <v>0</v>
      </c>
      <c r="I362" s="831">
        <v>2</v>
      </c>
      <c r="J362" s="831">
        <v>336.82</v>
      </c>
      <c r="K362" s="827">
        <v>1</v>
      </c>
      <c r="L362" s="831">
        <v>2</v>
      </c>
      <c r="M362" s="832">
        <v>336.82</v>
      </c>
    </row>
    <row r="363" spans="1:13" ht="14.45" customHeight="1" x14ac:dyDescent="0.2">
      <c r="A363" s="821" t="s">
        <v>2397</v>
      </c>
      <c r="B363" s="822" t="s">
        <v>1911</v>
      </c>
      <c r="C363" s="822" t="s">
        <v>2580</v>
      </c>
      <c r="D363" s="822" t="s">
        <v>659</v>
      </c>
      <c r="E363" s="822" t="s">
        <v>2581</v>
      </c>
      <c r="F363" s="831"/>
      <c r="G363" s="831"/>
      <c r="H363" s="827"/>
      <c r="I363" s="831">
        <v>1</v>
      </c>
      <c r="J363" s="831">
        <v>0</v>
      </c>
      <c r="K363" s="827"/>
      <c r="L363" s="831">
        <v>1</v>
      </c>
      <c r="M363" s="832">
        <v>0</v>
      </c>
    </row>
    <row r="364" spans="1:13" ht="14.45" customHeight="1" x14ac:dyDescent="0.2">
      <c r="A364" s="821" t="s">
        <v>2398</v>
      </c>
      <c r="B364" s="822" t="s">
        <v>2032</v>
      </c>
      <c r="C364" s="822" t="s">
        <v>3776</v>
      </c>
      <c r="D364" s="822" t="s">
        <v>2034</v>
      </c>
      <c r="E364" s="822" t="s">
        <v>3777</v>
      </c>
      <c r="F364" s="831"/>
      <c r="G364" s="831"/>
      <c r="H364" s="827">
        <v>0</v>
      </c>
      <c r="I364" s="831">
        <v>6</v>
      </c>
      <c r="J364" s="831">
        <v>617.09999999999991</v>
      </c>
      <c r="K364" s="827">
        <v>1</v>
      </c>
      <c r="L364" s="831">
        <v>6</v>
      </c>
      <c r="M364" s="832">
        <v>617.09999999999991</v>
      </c>
    </row>
    <row r="365" spans="1:13" ht="14.45" customHeight="1" x14ac:dyDescent="0.2">
      <c r="A365" s="821" t="s">
        <v>2398</v>
      </c>
      <c r="B365" s="822" t="s">
        <v>2048</v>
      </c>
      <c r="C365" s="822" t="s">
        <v>2056</v>
      </c>
      <c r="D365" s="822" t="s">
        <v>968</v>
      </c>
      <c r="E365" s="822" t="s">
        <v>974</v>
      </c>
      <c r="F365" s="831"/>
      <c r="G365" s="831"/>
      <c r="H365" s="827">
        <v>0</v>
      </c>
      <c r="I365" s="831">
        <v>1</v>
      </c>
      <c r="J365" s="831">
        <v>74.08</v>
      </c>
      <c r="K365" s="827">
        <v>1</v>
      </c>
      <c r="L365" s="831">
        <v>1</v>
      </c>
      <c r="M365" s="832">
        <v>74.08</v>
      </c>
    </row>
    <row r="366" spans="1:13" ht="14.45" customHeight="1" x14ac:dyDescent="0.2">
      <c r="A366" s="821" t="s">
        <v>2398</v>
      </c>
      <c r="B366" s="822" t="s">
        <v>3979</v>
      </c>
      <c r="C366" s="822" t="s">
        <v>2613</v>
      </c>
      <c r="D366" s="822" t="s">
        <v>2614</v>
      </c>
      <c r="E366" s="822" t="s">
        <v>2615</v>
      </c>
      <c r="F366" s="831"/>
      <c r="G366" s="831"/>
      <c r="H366" s="827">
        <v>0</v>
      </c>
      <c r="I366" s="831">
        <v>4</v>
      </c>
      <c r="J366" s="831">
        <v>281.92</v>
      </c>
      <c r="K366" s="827">
        <v>1</v>
      </c>
      <c r="L366" s="831">
        <v>4</v>
      </c>
      <c r="M366" s="832">
        <v>281.92</v>
      </c>
    </row>
    <row r="367" spans="1:13" ht="14.45" customHeight="1" x14ac:dyDescent="0.2">
      <c r="A367" s="821" t="s">
        <v>2398</v>
      </c>
      <c r="B367" s="822" t="s">
        <v>3980</v>
      </c>
      <c r="C367" s="822" t="s">
        <v>2470</v>
      </c>
      <c r="D367" s="822" t="s">
        <v>2468</v>
      </c>
      <c r="E367" s="822" t="s">
        <v>2471</v>
      </c>
      <c r="F367" s="831">
        <v>5</v>
      </c>
      <c r="G367" s="831">
        <v>1778.9500000000003</v>
      </c>
      <c r="H367" s="827">
        <v>1</v>
      </c>
      <c r="I367" s="831"/>
      <c r="J367" s="831"/>
      <c r="K367" s="827">
        <v>0</v>
      </c>
      <c r="L367" s="831">
        <v>5</v>
      </c>
      <c r="M367" s="832">
        <v>1778.9500000000003</v>
      </c>
    </row>
    <row r="368" spans="1:13" ht="14.45" customHeight="1" x14ac:dyDescent="0.2">
      <c r="A368" s="821" t="s">
        <v>2398</v>
      </c>
      <c r="B368" s="822" t="s">
        <v>3980</v>
      </c>
      <c r="C368" s="822" t="s">
        <v>2530</v>
      </c>
      <c r="D368" s="822" t="s">
        <v>2468</v>
      </c>
      <c r="E368" s="822" t="s">
        <v>2531</v>
      </c>
      <c r="F368" s="831">
        <v>3</v>
      </c>
      <c r="G368" s="831">
        <v>3058.38</v>
      </c>
      <c r="H368" s="827">
        <v>1</v>
      </c>
      <c r="I368" s="831"/>
      <c r="J368" s="831"/>
      <c r="K368" s="827">
        <v>0</v>
      </c>
      <c r="L368" s="831">
        <v>3</v>
      </c>
      <c r="M368" s="832">
        <v>3058.38</v>
      </c>
    </row>
    <row r="369" spans="1:13" ht="14.45" customHeight="1" x14ac:dyDescent="0.2">
      <c r="A369" s="821" t="s">
        <v>2398</v>
      </c>
      <c r="B369" s="822" t="s">
        <v>3980</v>
      </c>
      <c r="C369" s="822" t="s">
        <v>2818</v>
      </c>
      <c r="D369" s="822" t="s">
        <v>2703</v>
      </c>
      <c r="E369" s="822" t="s">
        <v>2531</v>
      </c>
      <c r="F369" s="831">
        <v>7</v>
      </c>
      <c r="G369" s="831">
        <v>7136.22</v>
      </c>
      <c r="H369" s="827">
        <v>1</v>
      </c>
      <c r="I369" s="831"/>
      <c r="J369" s="831"/>
      <c r="K369" s="827">
        <v>0</v>
      </c>
      <c r="L369" s="831">
        <v>7</v>
      </c>
      <c r="M369" s="832">
        <v>7136.22</v>
      </c>
    </row>
    <row r="370" spans="1:13" ht="14.45" customHeight="1" x14ac:dyDescent="0.2">
      <c r="A370" s="821" t="s">
        <v>2398</v>
      </c>
      <c r="B370" s="822" t="s">
        <v>3980</v>
      </c>
      <c r="C370" s="822" t="s">
        <v>3105</v>
      </c>
      <c r="D370" s="822" t="s">
        <v>2703</v>
      </c>
      <c r="E370" s="822" t="s">
        <v>2469</v>
      </c>
      <c r="F370" s="831">
        <v>3</v>
      </c>
      <c r="G370" s="831">
        <v>1657.92</v>
      </c>
      <c r="H370" s="827">
        <v>1</v>
      </c>
      <c r="I370" s="831"/>
      <c r="J370" s="831"/>
      <c r="K370" s="827">
        <v>0</v>
      </c>
      <c r="L370" s="831">
        <v>3</v>
      </c>
      <c r="M370" s="832">
        <v>1657.92</v>
      </c>
    </row>
    <row r="371" spans="1:13" ht="14.45" customHeight="1" x14ac:dyDescent="0.2">
      <c r="A371" s="821" t="s">
        <v>2398</v>
      </c>
      <c r="B371" s="822" t="s">
        <v>3980</v>
      </c>
      <c r="C371" s="822" t="s">
        <v>2819</v>
      </c>
      <c r="D371" s="822" t="s">
        <v>2533</v>
      </c>
      <c r="E371" s="822" t="s">
        <v>2529</v>
      </c>
      <c r="F371" s="831"/>
      <c r="G371" s="831"/>
      <c r="H371" s="827">
        <v>0</v>
      </c>
      <c r="I371" s="831">
        <v>12</v>
      </c>
      <c r="J371" s="831">
        <v>24467.16</v>
      </c>
      <c r="K371" s="827">
        <v>1</v>
      </c>
      <c r="L371" s="831">
        <v>12</v>
      </c>
      <c r="M371" s="832">
        <v>24467.16</v>
      </c>
    </row>
    <row r="372" spans="1:13" ht="14.45" customHeight="1" x14ac:dyDescent="0.2">
      <c r="A372" s="821" t="s">
        <v>2398</v>
      </c>
      <c r="B372" s="822" t="s">
        <v>3980</v>
      </c>
      <c r="C372" s="822" t="s">
        <v>2532</v>
      </c>
      <c r="D372" s="822" t="s">
        <v>2533</v>
      </c>
      <c r="E372" s="822" t="s">
        <v>2471</v>
      </c>
      <c r="F372" s="831"/>
      <c r="G372" s="831"/>
      <c r="H372" s="827">
        <v>0</v>
      </c>
      <c r="I372" s="831">
        <v>12</v>
      </c>
      <c r="J372" s="831">
        <v>4269.4800000000005</v>
      </c>
      <c r="K372" s="827">
        <v>1</v>
      </c>
      <c r="L372" s="831">
        <v>12</v>
      </c>
      <c r="M372" s="832">
        <v>4269.4800000000005</v>
      </c>
    </row>
    <row r="373" spans="1:13" ht="14.45" customHeight="1" x14ac:dyDescent="0.2">
      <c r="A373" s="821" t="s">
        <v>2398</v>
      </c>
      <c r="B373" s="822" t="s">
        <v>3980</v>
      </c>
      <c r="C373" s="822" t="s">
        <v>2700</v>
      </c>
      <c r="D373" s="822" t="s">
        <v>2533</v>
      </c>
      <c r="E373" s="822" t="s">
        <v>2469</v>
      </c>
      <c r="F373" s="831"/>
      <c r="G373" s="831"/>
      <c r="H373" s="827">
        <v>0</v>
      </c>
      <c r="I373" s="831">
        <v>18</v>
      </c>
      <c r="J373" s="831">
        <v>9947.52</v>
      </c>
      <c r="K373" s="827">
        <v>1</v>
      </c>
      <c r="L373" s="831">
        <v>18</v>
      </c>
      <c r="M373" s="832">
        <v>9947.52</v>
      </c>
    </row>
    <row r="374" spans="1:13" ht="14.45" customHeight="1" x14ac:dyDescent="0.2">
      <c r="A374" s="821" t="s">
        <v>2398</v>
      </c>
      <c r="B374" s="822" t="s">
        <v>3980</v>
      </c>
      <c r="C374" s="822" t="s">
        <v>2701</v>
      </c>
      <c r="D374" s="822" t="s">
        <v>2533</v>
      </c>
      <c r="E374" s="822" t="s">
        <v>2531</v>
      </c>
      <c r="F374" s="831"/>
      <c r="G374" s="831"/>
      <c r="H374" s="827">
        <v>0</v>
      </c>
      <c r="I374" s="831">
        <v>7</v>
      </c>
      <c r="J374" s="831">
        <v>7136.22</v>
      </c>
      <c r="K374" s="827">
        <v>1</v>
      </c>
      <c r="L374" s="831">
        <v>7</v>
      </c>
      <c r="M374" s="832">
        <v>7136.22</v>
      </c>
    </row>
    <row r="375" spans="1:13" ht="14.45" customHeight="1" x14ac:dyDescent="0.2">
      <c r="A375" s="821" t="s">
        <v>2398</v>
      </c>
      <c r="B375" s="822" t="s">
        <v>3980</v>
      </c>
      <c r="C375" s="822" t="s">
        <v>3080</v>
      </c>
      <c r="D375" s="822" t="s">
        <v>2473</v>
      </c>
      <c r="E375" s="822" t="s">
        <v>3081</v>
      </c>
      <c r="F375" s="831">
        <v>2</v>
      </c>
      <c r="G375" s="831">
        <v>177.9</v>
      </c>
      <c r="H375" s="827">
        <v>1</v>
      </c>
      <c r="I375" s="831"/>
      <c r="J375" s="831"/>
      <c r="K375" s="827">
        <v>0</v>
      </c>
      <c r="L375" s="831">
        <v>2</v>
      </c>
      <c r="M375" s="832">
        <v>177.9</v>
      </c>
    </row>
    <row r="376" spans="1:13" ht="14.45" customHeight="1" x14ac:dyDescent="0.2">
      <c r="A376" s="821" t="s">
        <v>2398</v>
      </c>
      <c r="B376" s="822" t="s">
        <v>2193</v>
      </c>
      <c r="C376" s="822" t="s">
        <v>2557</v>
      </c>
      <c r="D376" s="822" t="s">
        <v>2558</v>
      </c>
      <c r="E376" s="822" t="s">
        <v>2457</v>
      </c>
      <c r="F376" s="831"/>
      <c r="G376" s="831"/>
      <c r="H376" s="827">
        <v>0</v>
      </c>
      <c r="I376" s="831">
        <v>6</v>
      </c>
      <c r="J376" s="831">
        <v>5853.54</v>
      </c>
      <c r="K376" s="827">
        <v>1</v>
      </c>
      <c r="L376" s="831">
        <v>6</v>
      </c>
      <c r="M376" s="832">
        <v>5853.54</v>
      </c>
    </row>
    <row r="377" spans="1:13" ht="14.45" customHeight="1" x14ac:dyDescent="0.2">
      <c r="A377" s="821" t="s">
        <v>2398</v>
      </c>
      <c r="B377" s="822" t="s">
        <v>2193</v>
      </c>
      <c r="C377" s="822" t="s">
        <v>2194</v>
      </c>
      <c r="D377" s="822" t="s">
        <v>2195</v>
      </c>
      <c r="E377" s="822" t="s">
        <v>2196</v>
      </c>
      <c r="F377" s="831"/>
      <c r="G377" s="831"/>
      <c r="H377" s="827">
        <v>0</v>
      </c>
      <c r="I377" s="831">
        <v>6</v>
      </c>
      <c r="J377" s="831">
        <v>5853.54</v>
      </c>
      <c r="K377" s="827">
        <v>1</v>
      </c>
      <c r="L377" s="831">
        <v>6</v>
      </c>
      <c r="M377" s="832">
        <v>5853.54</v>
      </c>
    </row>
    <row r="378" spans="1:13" ht="14.45" customHeight="1" x14ac:dyDescent="0.2">
      <c r="A378" s="821" t="s">
        <v>2398</v>
      </c>
      <c r="B378" s="822" t="s">
        <v>2193</v>
      </c>
      <c r="C378" s="822" t="s">
        <v>2561</v>
      </c>
      <c r="D378" s="822" t="s">
        <v>2195</v>
      </c>
      <c r="E378" s="822" t="s">
        <v>2562</v>
      </c>
      <c r="F378" s="831"/>
      <c r="G378" s="831"/>
      <c r="H378" s="827">
        <v>0</v>
      </c>
      <c r="I378" s="831">
        <v>12</v>
      </c>
      <c r="J378" s="831">
        <v>3902.3999999999996</v>
      </c>
      <c r="K378" s="827">
        <v>1</v>
      </c>
      <c r="L378" s="831">
        <v>12</v>
      </c>
      <c r="M378" s="832">
        <v>3902.3999999999996</v>
      </c>
    </row>
    <row r="379" spans="1:13" ht="14.45" customHeight="1" x14ac:dyDescent="0.2">
      <c r="A379" s="821" t="s">
        <v>2398</v>
      </c>
      <c r="B379" s="822" t="s">
        <v>2193</v>
      </c>
      <c r="C379" s="822" t="s">
        <v>2694</v>
      </c>
      <c r="D379" s="822" t="s">
        <v>2456</v>
      </c>
      <c r="E379" s="822" t="s">
        <v>2689</v>
      </c>
      <c r="F379" s="831"/>
      <c r="G379" s="831"/>
      <c r="H379" s="827">
        <v>0</v>
      </c>
      <c r="I379" s="831">
        <v>6</v>
      </c>
      <c r="J379" s="831">
        <v>1951.1999999999998</v>
      </c>
      <c r="K379" s="827">
        <v>1</v>
      </c>
      <c r="L379" s="831">
        <v>6</v>
      </c>
      <c r="M379" s="832">
        <v>1951.1999999999998</v>
      </c>
    </row>
    <row r="380" spans="1:13" ht="14.45" customHeight="1" x14ac:dyDescent="0.2">
      <c r="A380" s="821" t="s">
        <v>2398</v>
      </c>
      <c r="B380" s="822" t="s">
        <v>2193</v>
      </c>
      <c r="C380" s="822" t="s">
        <v>2455</v>
      </c>
      <c r="D380" s="822" t="s">
        <v>2456</v>
      </c>
      <c r="E380" s="822" t="s">
        <v>2457</v>
      </c>
      <c r="F380" s="831"/>
      <c r="G380" s="831"/>
      <c r="H380" s="827">
        <v>0</v>
      </c>
      <c r="I380" s="831">
        <v>6</v>
      </c>
      <c r="J380" s="831">
        <v>5853.54</v>
      </c>
      <c r="K380" s="827">
        <v>1</v>
      </c>
      <c r="L380" s="831">
        <v>6</v>
      </c>
      <c r="M380" s="832">
        <v>5853.54</v>
      </c>
    </row>
    <row r="381" spans="1:13" ht="14.45" customHeight="1" x14ac:dyDescent="0.2">
      <c r="A381" s="821" t="s">
        <v>2398</v>
      </c>
      <c r="B381" s="822" t="s">
        <v>3981</v>
      </c>
      <c r="C381" s="822" t="s">
        <v>2439</v>
      </c>
      <c r="D381" s="822" t="s">
        <v>2440</v>
      </c>
      <c r="E381" s="822" t="s">
        <v>2441</v>
      </c>
      <c r="F381" s="831"/>
      <c r="G381" s="831"/>
      <c r="H381" s="827">
        <v>0</v>
      </c>
      <c r="I381" s="831">
        <v>15</v>
      </c>
      <c r="J381" s="831">
        <v>7587.8999999999987</v>
      </c>
      <c r="K381" s="827">
        <v>1</v>
      </c>
      <c r="L381" s="831">
        <v>15</v>
      </c>
      <c r="M381" s="832">
        <v>7587.8999999999987</v>
      </c>
    </row>
    <row r="382" spans="1:13" ht="14.45" customHeight="1" x14ac:dyDescent="0.2">
      <c r="A382" s="821" t="s">
        <v>2398</v>
      </c>
      <c r="B382" s="822" t="s">
        <v>3981</v>
      </c>
      <c r="C382" s="822" t="s">
        <v>2811</v>
      </c>
      <c r="D382" s="822" t="s">
        <v>2440</v>
      </c>
      <c r="E382" s="822" t="s">
        <v>2812</v>
      </c>
      <c r="F382" s="831"/>
      <c r="G382" s="831"/>
      <c r="H382" s="827">
        <v>0</v>
      </c>
      <c r="I382" s="831">
        <v>10</v>
      </c>
      <c r="J382" s="831">
        <v>7587.9</v>
      </c>
      <c r="K382" s="827">
        <v>1</v>
      </c>
      <c r="L382" s="831">
        <v>10</v>
      </c>
      <c r="M382" s="832">
        <v>7587.9</v>
      </c>
    </row>
    <row r="383" spans="1:13" ht="14.45" customHeight="1" x14ac:dyDescent="0.2">
      <c r="A383" s="821" t="s">
        <v>2398</v>
      </c>
      <c r="B383" s="822" t="s">
        <v>3981</v>
      </c>
      <c r="C383" s="822" t="s">
        <v>2683</v>
      </c>
      <c r="D383" s="822" t="s">
        <v>2440</v>
      </c>
      <c r="E383" s="822" t="s">
        <v>2684</v>
      </c>
      <c r="F383" s="831"/>
      <c r="G383" s="831"/>
      <c r="H383" s="827">
        <v>0</v>
      </c>
      <c r="I383" s="831">
        <v>8</v>
      </c>
      <c r="J383" s="831">
        <v>8093.84</v>
      </c>
      <c r="K383" s="827">
        <v>1</v>
      </c>
      <c r="L383" s="831">
        <v>8</v>
      </c>
      <c r="M383" s="832">
        <v>8093.84</v>
      </c>
    </row>
    <row r="384" spans="1:13" ht="14.45" customHeight="1" x14ac:dyDescent="0.2">
      <c r="A384" s="821" t="s">
        <v>2398</v>
      </c>
      <c r="B384" s="822" t="s">
        <v>3981</v>
      </c>
      <c r="C384" s="822" t="s">
        <v>3510</v>
      </c>
      <c r="D384" s="822" t="s">
        <v>3072</v>
      </c>
      <c r="E384" s="822" t="s">
        <v>2684</v>
      </c>
      <c r="F384" s="831">
        <v>6</v>
      </c>
      <c r="G384" s="831">
        <v>6070.38</v>
      </c>
      <c r="H384" s="827">
        <v>1</v>
      </c>
      <c r="I384" s="831"/>
      <c r="J384" s="831"/>
      <c r="K384" s="827">
        <v>0</v>
      </c>
      <c r="L384" s="831">
        <v>6</v>
      </c>
      <c r="M384" s="832">
        <v>6070.38</v>
      </c>
    </row>
    <row r="385" spans="1:13" ht="14.45" customHeight="1" x14ac:dyDescent="0.2">
      <c r="A385" s="821" t="s">
        <v>2398</v>
      </c>
      <c r="B385" s="822" t="s">
        <v>1911</v>
      </c>
      <c r="C385" s="822" t="s">
        <v>2580</v>
      </c>
      <c r="D385" s="822" t="s">
        <v>659</v>
      </c>
      <c r="E385" s="822" t="s">
        <v>2581</v>
      </c>
      <c r="F385" s="831"/>
      <c r="G385" s="831"/>
      <c r="H385" s="827"/>
      <c r="I385" s="831">
        <v>16</v>
      </c>
      <c r="J385" s="831">
        <v>0</v>
      </c>
      <c r="K385" s="827"/>
      <c r="L385" s="831">
        <v>16</v>
      </c>
      <c r="M385" s="832">
        <v>0</v>
      </c>
    </row>
    <row r="386" spans="1:13" ht="14.45" customHeight="1" x14ac:dyDescent="0.2">
      <c r="A386" s="821" t="s">
        <v>2398</v>
      </c>
      <c r="B386" s="822" t="s">
        <v>1911</v>
      </c>
      <c r="C386" s="822" t="s">
        <v>3833</v>
      </c>
      <c r="D386" s="822" t="s">
        <v>659</v>
      </c>
      <c r="E386" s="822" t="s">
        <v>3834</v>
      </c>
      <c r="F386" s="831">
        <v>4</v>
      </c>
      <c r="G386" s="831">
        <v>0</v>
      </c>
      <c r="H386" s="827"/>
      <c r="I386" s="831"/>
      <c r="J386" s="831"/>
      <c r="K386" s="827"/>
      <c r="L386" s="831">
        <v>4</v>
      </c>
      <c r="M386" s="832">
        <v>0</v>
      </c>
    </row>
    <row r="387" spans="1:13" ht="14.45" customHeight="1" x14ac:dyDescent="0.2">
      <c r="A387" s="821" t="s">
        <v>2398</v>
      </c>
      <c r="B387" s="822" t="s">
        <v>2215</v>
      </c>
      <c r="C387" s="822" t="s">
        <v>3286</v>
      </c>
      <c r="D387" s="822" t="s">
        <v>2217</v>
      </c>
      <c r="E387" s="822" t="s">
        <v>3287</v>
      </c>
      <c r="F387" s="831"/>
      <c r="G387" s="831"/>
      <c r="H387" s="827">
        <v>0</v>
      </c>
      <c r="I387" s="831">
        <v>11</v>
      </c>
      <c r="J387" s="831">
        <v>3734.1700000000005</v>
      </c>
      <c r="K387" s="827">
        <v>1</v>
      </c>
      <c r="L387" s="831">
        <v>11</v>
      </c>
      <c r="M387" s="832">
        <v>3734.1700000000005</v>
      </c>
    </row>
    <row r="388" spans="1:13" ht="14.45" customHeight="1" x14ac:dyDescent="0.2">
      <c r="A388" s="821" t="s">
        <v>2398</v>
      </c>
      <c r="B388" s="822" t="s">
        <v>2215</v>
      </c>
      <c r="C388" s="822" t="s">
        <v>2216</v>
      </c>
      <c r="D388" s="822" t="s">
        <v>2217</v>
      </c>
      <c r="E388" s="822" t="s">
        <v>2218</v>
      </c>
      <c r="F388" s="831"/>
      <c r="G388" s="831"/>
      <c r="H388" s="827">
        <v>0</v>
      </c>
      <c r="I388" s="831">
        <v>5</v>
      </c>
      <c r="J388" s="831">
        <v>565.79999999999995</v>
      </c>
      <c r="K388" s="827">
        <v>1</v>
      </c>
      <c r="L388" s="831">
        <v>5</v>
      </c>
      <c r="M388" s="832">
        <v>565.79999999999995</v>
      </c>
    </row>
    <row r="389" spans="1:13" ht="14.45" customHeight="1" x14ac:dyDescent="0.2">
      <c r="A389" s="821" t="s">
        <v>2398</v>
      </c>
      <c r="B389" s="822" t="s">
        <v>2215</v>
      </c>
      <c r="C389" s="822" t="s">
        <v>3288</v>
      </c>
      <c r="D389" s="822" t="s">
        <v>2217</v>
      </c>
      <c r="E389" s="822" t="s">
        <v>3289</v>
      </c>
      <c r="F389" s="831"/>
      <c r="G389" s="831"/>
      <c r="H389" s="827">
        <v>0</v>
      </c>
      <c r="I389" s="831">
        <v>2</v>
      </c>
      <c r="J389" s="831">
        <v>339.46</v>
      </c>
      <c r="K389" s="827">
        <v>1</v>
      </c>
      <c r="L389" s="831">
        <v>2</v>
      </c>
      <c r="M389" s="832">
        <v>339.46</v>
      </c>
    </row>
    <row r="390" spans="1:13" ht="14.45" customHeight="1" x14ac:dyDescent="0.2">
      <c r="A390" s="821" t="s">
        <v>2398</v>
      </c>
      <c r="B390" s="822" t="s">
        <v>2215</v>
      </c>
      <c r="C390" s="822" t="s">
        <v>2603</v>
      </c>
      <c r="D390" s="822" t="s">
        <v>2217</v>
      </c>
      <c r="E390" s="822" t="s">
        <v>2604</v>
      </c>
      <c r="F390" s="831"/>
      <c r="G390" s="831"/>
      <c r="H390" s="827">
        <v>0</v>
      </c>
      <c r="I390" s="831">
        <v>69</v>
      </c>
      <c r="J390" s="831">
        <v>23423.43</v>
      </c>
      <c r="K390" s="827">
        <v>1</v>
      </c>
      <c r="L390" s="831">
        <v>69</v>
      </c>
      <c r="M390" s="832">
        <v>23423.43</v>
      </c>
    </row>
    <row r="391" spans="1:13" ht="14.45" customHeight="1" x14ac:dyDescent="0.2">
      <c r="A391" s="821" t="s">
        <v>2398</v>
      </c>
      <c r="B391" s="822" t="s">
        <v>2215</v>
      </c>
      <c r="C391" s="822" t="s">
        <v>3293</v>
      </c>
      <c r="D391" s="822" t="s">
        <v>3291</v>
      </c>
      <c r="E391" s="822" t="s">
        <v>3294</v>
      </c>
      <c r="F391" s="831"/>
      <c r="G391" s="831"/>
      <c r="H391" s="827">
        <v>0</v>
      </c>
      <c r="I391" s="831">
        <v>1</v>
      </c>
      <c r="J391" s="831">
        <v>305.51</v>
      </c>
      <c r="K391" s="827">
        <v>1</v>
      </c>
      <c r="L391" s="831">
        <v>1</v>
      </c>
      <c r="M391" s="832">
        <v>305.51</v>
      </c>
    </row>
    <row r="392" spans="1:13" ht="14.45" customHeight="1" x14ac:dyDescent="0.2">
      <c r="A392" s="821" t="s">
        <v>2398</v>
      </c>
      <c r="B392" s="822" t="s">
        <v>2215</v>
      </c>
      <c r="C392" s="822" t="s">
        <v>3440</v>
      </c>
      <c r="D392" s="822" t="s">
        <v>3441</v>
      </c>
      <c r="E392" s="822" t="s">
        <v>3442</v>
      </c>
      <c r="F392" s="831">
        <v>3</v>
      </c>
      <c r="G392" s="831">
        <v>678.93000000000006</v>
      </c>
      <c r="H392" s="827">
        <v>1</v>
      </c>
      <c r="I392" s="831"/>
      <c r="J392" s="831"/>
      <c r="K392" s="827">
        <v>0</v>
      </c>
      <c r="L392" s="831">
        <v>3</v>
      </c>
      <c r="M392" s="832">
        <v>678.93000000000006</v>
      </c>
    </row>
    <row r="393" spans="1:13" ht="14.45" customHeight="1" x14ac:dyDescent="0.2">
      <c r="A393" s="821" t="s">
        <v>2398</v>
      </c>
      <c r="B393" s="822" t="s">
        <v>3983</v>
      </c>
      <c r="C393" s="822" t="s">
        <v>3610</v>
      </c>
      <c r="D393" s="822" t="s">
        <v>3329</v>
      </c>
      <c r="E393" s="822" t="s">
        <v>3333</v>
      </c>
      <c r="F393" s="831">
        <v>5</v>
      </c>
      <c r="G393" s="831">
        <v>846.45</v>
      </c>
      <c r="H393" s="827">
        <v>1</v>
      </c>
      <c r="I393" s="831"/>
      <c r="J393" s="831"/>
      <c r="K393" s="827">
        <v>0</v>
      </c>
      <c r="L393" s="831">
        <v>5</v>
      </c>
      <c r="M393" s="832">
        <v>846.45</v>
      </c>
    </row>
    <row r="394" spans="1:13" ht="14.45" customHeight="1" x14ac:dyDescent="0.2">
      <c r="A394" s="821" t="s">
        <v>2398</v>
      </c>
      <c r="B394" s="822" t="s">
        <v>3983</v>
      </c>
      <c r="C394" s="822" t="s">
        <v>3457</v>
      </c>
      <c r="D394" s="822" t="s">
        <v>3329</v>
      </c>
      <c r="E394" s="822" t="s">
        <v>3348</v>
      </c>
      <c r="F394" s="831">
        <v>2</v>
      </c>
      <c r="G394" s="831">
        <v>677.16</v>
      </c>
      <c r="H394" s="827">
        <v>1</v>
      </c>
      <c r="I394" s="831"/>
      <c r="J394" s="831"/>
      <c r="K394" s="827">
        <v>0</v>
      </c>
      <c r="L394" s="831">
        <v>2</v>
      </c>
      <c r="M394" s="832">
        <v>677.16</v>
      </c>
    </row>
    <row r="395" spans="1:13" ht="14.45" customHeight="1" x14ac:dyDescent="0.2">
      <c r="A395" s="821" t="s">
        <v>2398</v>
      </c>
      <c r="B395" s="822" t="s">
        <v>3983</v>
      </c>
      <c r="C395" s="822" t="s">
        <v>3331</v>
      </c>
      <c r="D395" s="822" t="s">
        <v>3332</v>
      </c>
      <c r="E395" s="822" t="s">
        <v>3333</v>
      </c>
      <c r="F395" s="831">
        <v>5</v>
      </c>
      <c r="G395" s="831">
        <v>846.44999999999993</v>
      </c>
      <c r="H395" s="827">
        <v>1</v>
      </c>
      <c r="I395" s="831"/>
      <c r="J395" s="831"/>
      <c r="K395" s="827">
        <v>0</v>
      </c>
      <c r="L395" s="831">
        <v>5</v>
      </c>
      <c r="M395" s="832">
        <v>846.44999999999993</v>
      </c>
    </row>
    <row r="396" spans="1:13" ht="14.45" customHeight="1" x14ac:dyDescent="0.2">
      <c r="A396" s="821" t="s">
        <v>2398</v>
      </c>
      <c r="B396" s="822" t="s">
        <v>3983</v>
      </c>
      <c r="C396" s="822" t="s">
        <v>3739</v>
      </c>
      <c r="D396" s="822" t="s">
        <v>3329</v>
      </c>
      <c r="E396" s="822" t="s">
        <v>3338</v>
      </c>
      <c r="F396" s="831">
        <v>3</v>
      </c>
      <c r="G396" s="831">
        <v>2031.5099999999998</v>
      </c>
      <c r="H396" s="827">
        <v>1</v>
      </c>
      <c r="I396" s="831"/>
      <c r="J396" s="831"/>
      <c r="K396" s="827">
        <v>0</v>
      </c>
      <c r="L396" s="831">
        <v>3</v>
      </c>
      <c r="M396" s="832">
        <v>2031.5099999999998</v>
      </c>
    </row>
    <row r="397" spans="1:13" ht="14.45" customHeight="1" x14ac:dyDescent="0.2">
      <c r="A397" s="821" t="s">
        <v>2398</v>
      </c>
      <c r="B397" s="822" t="s">
        <v>3983</v>
      </c>
      <c r="C397" s="822" t="s">
        <v>3336</v>
      </c>
      <c r="D397" s="822" t="s">
        <v>3337</v>
      </c>
      <c r="E397" s="822" t="s">
        <v>3338</v>
      </c>
      <c r="F397" s="831">
        <v>10</v>
      </c>
      <c r="G397" s="831">
        <v>6771.7</v>
      </c>
      <c r="H397" s="827">
        <v>1</v>
      </c>
      <c r="I397" s="831"/>
      <c r="J397" s="831"/>
      <c r="K397" s="827">
        <v>0</v>
      </c>
      <c r="L397" s="831">
        <v>10</v>
      </c>
      <c r="M397" s="832">
        <v>6771.7</v>
      </c>
    </row>
    <row r="398" spans="1:13" ht="14.45" customHeight="1" x14ac:dyDescent="0.2">
      <c r="A398" s="821" t="s">
        <v>2398</v>
      </c>
      <c r="B398" s="822" t="s">
        <v>3983</v>
      </c>
      <c r="C398" s="822" t="s">
        <v>3339</v>
      </c>
      <c r="D398" s="822" t="s">
        <v>2577</v>
      </c>
      <c r="E398" s="822" t="s">
        <v>3340</v>
      </c>
      <c r="F398" s="831"/>
      <c r="G398" s="831"/>
      <c r="H398" s="827">
        <v>0</v>
      </c>
      <c r="I398" s="831">
        <v>28</v>
      </c>
      <c r="J398" s="831">
        <v>36025.359999999993</v>
      </c>
      <c r="K398" s="827">
        <v>1</v>
      </c>
      <c r="L398" s="831">
        <v>28</v>
      </c>
      <c r="M398" s="832">
        <v>36025.359999999993</v>
      </c>
    </row>
    <row r="399" spans="1:13" ht="14.45" customHeight="1" x14ac:dyDescent="0.2">
      <c r="A399" s="821" t="s">
        <v>2398</v>
      </c>
      <c r="B399" s="822" t="s">
        <v>3983</v>
      </c>
      <c r="C399" s="822" t="s">
        <v>2576</v>
      </c>
      <c r="D399" s="822" t="s">
        <v>2577</v>
      </c>
      <c r="E399" s="822" t="s">
        <v>2578</v>
      </c>
      <c r="F399" s="831"/>
      <c r="G399" s="831"/>
      <c r="H399" s="827">
        <v>0</v>
      </c>
      <c r="I399" s="831">
        <v>20</v>
      </c>
      <c r="J399" s="831">
        <v>51464.4</v>
      </c>
      <c r="K399" s="827">
        <v>1</v>
      </c>
      <c r="L399" s="831">
        <v>20</v>
      </c>
      <c r="M399" s="832">
        <v>51464.4</v>
      </c>
    </row>
    <row r="400" spans="1:13" ht="14.45" customHeight="1" x14ac:dyDescent="0.2">
      <c r="A400" s="821" t="s">
        <v>2398</v>
      </c>
      <c r="B400" s="822" t="s">
        <v>3983</v>
      </c>
      <c r="C400" s="822" t="s">
        <v>3341</v>
      </c>
      <c r="D400" s="822" t="s">
        <v>2577</v>
      </c>
      <c r="E400" s="822" t="s">
        <v>3338</v>
      </c>
      <c r="F400" s="831"/>
      <c r="G400" s="831"/>
      <c r="H400" s="827">
        <v>0</v>
      </c>
      <c r="I400" s="831">
        <v>8</v>
      </c>
      <c r="J400" s="831">
        <v>5417.3599999999988</v>
      </c>
      <c r="K400" s="827">
        <v>1</v>
      </c>
      <c r="L400" s="831">
        <v>8</v>
      </c>
      <c r="M400" s="832">
        <v>5417.3599999999988</v>
      </c>
    </row>
    <row r="401" spans="1:13" ht="14.45" customHeight="1" x14ac:dyDescent="0.2">
      <c r="A401" s="821" t="s">
        <v>2398</v>
      </c>
      <c r="B401" s="822" t="s">
        <v>3983</v>
      </c>
      <c r="C401" s="822" t="s">
        <v>3830</v>
      </c>
      <c r="D401" s="822" t="s">
        <v>3831</v>
      </c>
      <c r="E401" s="822" t="s">
        <v>3333</v>
      </c>
      <c r="F401" s="831">
        <v>3</v>
      </c>
      <c r="G401" s="831">
        <v>507.87</v>
      </c>
      <c r="H401" s="827">
        <v>1</v>
      </c>
      <c r="I401" s="831"/>
      <c r="J401" s="831"/>
      <c r="K401" s="827">
        <v>0</v>
      </c>
      <c r="L401" s="831">
        <v>3</v>
      </c>
      <c r="M401" s="832">
        <v>507.87</v>
      </c>
    </row>
    <row r="402" spans="1:13" ht="14.45" customHeight="1" x14ac:dyDescent="0.2">
      <c r="A402" s="821" t="s">
        <v>2398</v>
      </c>
      <c r="B402" s="822" t="s">
        <v>3983</v>
      </c>
      <c r="C402" s="822" t="s">
        <v>3740</v>
      </c>
      <c r="D402" s="822" t="s">
        <v>3345</v>
      </c>
      <c r="E402" s="822" t="s">
        <v>3348</v>
      </c>
      <c r="F402" s="831">
        <v>6</v>
      </c>
      <c r="G402" s="831">
        <v>10292.880000000001</v>
      </c>
      <c r="H402" s="827">
        <v>1</v>
      </c>
      <c r="I402" s="831"/>
      <c r="J402" s="831"/>
      <c r="K402" s="827">
        <v>0</v>
      </c>
      <c r="L402" s="831">
        <v>6</v>
      </c>
      <c r="M402" s="832">
        <v>10292.880000000001</v>
      </c>
    </row>
    <row r="403" spans="1:13" ht="14.45" customHeight="1" x14ac:dyDescent="0.2">
      <c r="A403" s="821" t="s">
        <v>2398</v>
      </c>
      <c r="B403" s="822" t="s">
        <v>3983</v>
      </c>
      <c r="C403" s="822" t="s">
        <v>3344</v>
      </c>
      <c r="D403" s="822" t="s">
        <v>3345</v>
      </c>
      <c r="E403" s="822" t="s">
        <v>3333</v>
      </c>
      <c r="F403" s="831">
        <v>6</v>
      </c>
      <c r="G403" s="831">
        <v>4366.4400000000005</v>
      </c>
      <c r="H403" s="827">
        <v>1</v>
      </c>
      <c r="I403" s="831"/>
      <c r="J403" s="831"/>
      <c r="K403" s="827">
        <v>0</v>
      </c>
      <c r="L403" s="831">
        <v>6</v>
      </c>
      <c r="M403" s="832">
        <v>4366.4400000000005</v>
      </c>
    </row>
    <row r="404" spans="1:13" ht="14.45" customHeight="1" x14ac:dyDescent="0.2">
      <c r="A404" s="821" t="s">
        <v>2398</v>
      </c>
      <c r="B404" s="822" t="s">
        <v>3983</v>
      </c>
      <c r="C404" s="822" t="s">
        <v>3346</v>
      </c>
      <c r="D404" s="822" t="s">
        <v>3347</v>
      </c>
      <c r="E404" s="822" t="s">
        <v>3348</v>
      </c>
      <c r="F404" s="831">
        <v>6</v>
      </c>
      <c r="G404" s="831">
        <v>2031.48</v>
      </c>
      <c r="H404" s="827">
        <v>1</v>
      </c>
      <c r="I404" s="831"/>
      <c r="J404" s="831"/>
      <c r="K404" s="827">
        <v>0</v>
      </c>
      <c r="L404" s="831">
        <v>6</v>
      </c>
      <c r="M404" s="832">
        <v>2031.48</v>
      </c>
    </row>
    <row r="405" spans="1:13" ht="14.45" customHeight="1" x14ac:dyDescent="0.2">
      <c r="A405" s="821" t="s">
        <v>2398</v>
      </c>
      <c r="B405" s="822" t="s">
        <v>3983</v>
      </c>
      <c r="C405" s="822" t="s">
        <v>3458</v>
      </c>
      <c r="D405" s="822" t="s">
        <v>2577</v>
      </c>
      <c r="E405" s="822" t="s">
        <v>3459</v>
      </c>
      <c r="F405" s="831"/>
      <c r="G405" s="831"/>
      <c r="H405" s="827">
        <v>0</v>
      </c>
      <c r="I405" s="831">
        <v>2</v>
      </c>
      <c r="J405" s="831">
        <v>169.92</v>
      </c>
      <c r="K405" s="827">
        <v>1</v>
      </c>
      <c r="L405" s="831">
        <v>2</v>
      </c>
      <c r="M405" s="832">
        <v>169.92</v>
      </c>
    </row>
    <row r="406" spans="1:13" ht="14.45" customHeight="1" x14ac:dyDescent="0.2">
      <c r="A406" s="821" t="s">
        <v>2398</v>
      </c>
      <c r="B406" s="822" t="s">
        <v>3983</v>
      </c>
      <c r="C406" s="822" t="s">
        <v>3832</v>
      </c>
      <c r="D406" s="822" t="s">
        <v>3345</v>
      </c>
      <c r="E406" s="822" t="s">
        <v>3340</v>
      </c>
      <c r="F406" s="831">
        <v>2</v>
      </c>
      <c r="G406" s="831">
        <v>2573.2399999999998</v>
      </c>
      <c r="H406" s="827">
        <v>1</v>
      </c>
      <c r="I406" s="831"/>
      <c r="J406" s="831"/>
      <c r="K406" s="827">
        <v>0</v>
      </c>
      <c r="L406" s="831">
        <v>2</v>
      </c>
      <c r="M406" s="832">
        <v>2573.2399999999998</v>
      </c>
    </row>
    <row r="407" spans="1:13" ht="14.45" customHeight="1" x14ac:dyDescent="0.2">
      <c r="A407" s="821" t="s">
        <v>2398</v>
      </c>
      <c r="B407" s="822" t="s">
        <v>2234</v>
      </c>
      <c r="C407" s="822" t="s">
        <v>3543</v>
      </c>
      <c r="D407" s="822" t="s">
        <v>3544</v>
      </c>
      <c r="E407" s="822" t="s">
        <v>2239</v>
      </c>
      <c r="F407" s="831">
        <v>1</v>
      </c>
      <c r="G407" s="831">
        <v>11.71</v>
      </c>
      <c r="H407" s="827">
        <v>1</v>
      </c>
      <c r="I407" s="831"/>
      <c r="J407" s="831"/>
      <c r="K407" s="827">
        <v>0</v>
      </c>
      <c r="L407" s="831">
        <v>1</v>
      </c>
      <c r="M407" s="832">
        <v>11.71</v>
      </c>
    </row>
    <row r="408" spans="1:13" ht="14.45" customHeight="1" x14ac:dyDescent="0.2">
      <c r="A408" s="821" t="s">
        <v>2398</v>
      </c>
      <c r="B408" s="822" t="s">
        <v>2234</v>
      </c>
      <c r="C408" s="822" t="s">
        <v>2238</v>
      </c>
      <c r="D408" s="822" t="s">
        <v>2236</v>
      </c>
      <c r="E408" s="822" t="s">
        <v>2239</v>
      </c>
      <c r="F408" s="831"/>
      <c r="G408" s="831"/>
      <c r="H408" s="827">
        <v>0</v>
      </c>
      <c r="I408" s="831">
        <v>2</v>
      </c>
      <c r="J408" s="831">
        <v>23.42</v>
      </c>
      <c r="K408" s="827">
        <v>1</v>
      </c>
      <c r="L408" s="831">
        <v>2</v>
      </c>
      <c r="M408" s="832">
        <v>23.42</v>
      </c>
    </row>
    <row r="409" spans="1:13" ht="14.45" customHeight="1" x14ac:dyDescent="0.2">
      <c r="A409" s="821" t="s">
        <v>2398</v>
      </c>
      <c r="B409" s="822" t="s">
        <v>2246</v>
      </c>
      <c r="C409" s="822" t="s">
        <v>2249</v>
      </c>
      <c r="D409" s="822" t="s">
        <v>1496</v>
      </c>
      <c r="E409" s="822" t="s">
        <v>2250</v>
      </c>
      <c r="F409" s="831"/>
      <c r="G409" s="831"/>
      <c r="H409" s="827"/>
      <c r="I409" s="831">
        <v>2</v>
      </c>
      <c r="J409" s="831">
        <v>0</v>
      </c>
      <c r="K409" s="827"/>
      <c r="L409" s="831">
        <v>2</v>
      </c>
      <c r="M409" s="832">
        <v>0</v>
      </c>
    </row>
    <row r="410" spans="1:13" ht="14.45" customHeight="1" x14ac:dyDescent="0.2">
      <c r="A410" s="821" t="s">
        <v>2398</v>
      </c>
      <c r="B410" s="822" t="s">
        <v>3996</v>
      </c>
      <c r="C410" s="822" t="s">
        <v>3826</v>
      </c>
      <c r="D410" s="822" t="s">
        <v>860</v>
      </c>
      <c r="E410" s="822" t="s">
        <v>861</v>
      </c>
      <c r="F410" s="831"/>
      <c r="G410" s="831"/>
      <c r="H410" s="827">
        <v>0</v>
      </c>
      <c r="I410" s="831">
        <v>3</v>
      </c>
      <c r="J410" s="831">
        <v>396</v>
      </c>
      <c r="K410" s="827">
        <v>1</v>
      </c>
      <c r="L410" s="831">
        <v>3</v>
      </c>
      <c r="M410" s="832">
        <v>396</v>
      </c>
    </row>
    <row r="411" spans="1:13" ht="14.45" customHeight="1" x14ac:dyDescent="0.2">
      <c r="A411" s="821" t="s">
        <v>2398</v>
      </c>
      <c r="B411" s="822" t="s">
        <v>3984</v>
      </c>
      <c r="C411" s="822" t="s">
        <v>3318</v>
      </c>
      <c r="D411" s="822" t="s">
        <v>3319</v>
      </c>
      <c r="E411" s="822" t="s">
        <v>3320</v>
      </c>
      <c r="F411" s="831"/>
      <c r="G411" s="831"/>
      <c r="H411" s="827">
        <v>0</v>
      </c>
      <c r="I411" s="831">
        <v>4</v>
      </c>
      <c r="J411" s="831">
        <v>644.24</v>
      </c>
      <c r="K411" s="827">
        <v>1</v>
      </c>
      <c r="L411" s="831">
        <v>4</v>
      </c>
      <c r="M411" s="832">
        <v>644.24</v>
      </c>
    </row>
    <row r="412" spans="1:13" ht="14.45" customHeight="1" x14ac:dyDescent="0.2">
      <c r="A412" s="821" t="s">
        <v>2398</v>
      </c>
      <c r="B412" s="822" t="s">
        <v>2266</v>
      </c>
      <c r="C412" s="822" t="s">
        <v>3838</v>
      </c>
      <c r="D412" s="822" t="s">
        <v>3839</v>
      </c>
      <c r="E412" s="822" t="s">
        <v>3840</v>
      </c>
      <c r="F412" s="831">
        <v>1</v>
      </c>
      <c r="G412" s="831">
        <v>150.32</v>
      </c>
      <c r="H412" s="827">
        <v>1</v>
      </c>
      <c r="I412" s="831"/>
      <c r="J412" s="831"/>
      <c r="K412" s="827">
        <v>0</v>
      </c>
      <c r="L412" s="831">
        <v>1</v>
      </c>
      <c r="M412" s="832">
        <v>150.32</v>
      </c>
    </row>
    <row r="413" spans="1:13" ht="14.45" customHeight="1" x14ac:dyDescent="0.2">
      <c r="A413" s="821" t="s">
        <v>2398</v>
      </c>
      <c r="B413" s="822" t="s">
        <v>2266</v>
      </c>
      <c r="C413" s="822" t="s">
        <v>2587</v>
      </c>
      <c r="D413" s="822" t="s">
        <v>2268</v>
      </c>
      <c r="E413" s="822" t="s">
        <v>2588</v>
      </c>
      <c r="F413" s="831"/>
      <c r="G413" s="831"/>
      <c r="H413" s="827">
        <v>0</v>
      </c>
      <c r="I413" s="831">
        <v>9</v>
      </c>
      <c r="J413" s="831">
        <v>724.77</v>
      </c>
      <c r="K413" s="827">
        <v>1</v>
      </c>
      <c r="L413" s="831">
        <v>9</v>
      </c>
      <c r="M413" s="832">
        <v>724.77</v>
      </c>
    </row>
    <row r="414" spans="1:13" ht="14.45" customHeight="1" x14ac:dyDescent="0.2">
      <c r="A414" s="821" t="s">
        <v>2398</v>
      </c>
      <c r="B414" s="822" t="s">
        <v>2266</v>
      </c>
      <c r="C414" s="822" t="s">
        <v>3388</v>
      </c>
      <c r="D414" s="822" t="s">
        <v>2268</v>
      </c>
      <c r="E414" s="822" t="s">
        <v>3389</v>
      </c>
      <c r="F414" s="831"/>
      <c r="G414" s="831"/>
      <c r="H414" s="827">
        <v>0</v>
      </c>
      <c r="I414" s="831">
        <v>3</v>
      </c>
      <c r="J414" s="831">
        <v>1600.29</v>
      </c>
      <c r="K414" s="827">
        <v>1</v>
      </c>
      <c r="L414" s="831">
        <v>3</v>
      </c>
      <c r="M414" s="832">
        <v>1600.29</v>
      </c>
    </row>
    <row r="415" spans="1:13" ht="14.45" customHeight="1" x14ac:dyDescent="0.2">
      <c r="A415" s="821" t="s">
        <v>2398</v>
      </c>
      <c r="B415" s="822" t="s">
        <v>2266</v>
      </c>
      <c r="C415" s="822" t="s">
        <v>3390</v>
      </c>
      <c r="D415" s="822" t="s">
        <v>2268</v>
      </c>
      <c r="E415" s="822" t="s">
        <v>2588</v>
      </c>
      <c r="F415" s="831"/>
      <c r="G415" s="831"/>
      <c r="H415" s="827">
        <v>0</v>
      </c>
      <c r="I415" s="831">
        <v>1</v>
      </c>
      <c r="J415" s="831">
        <v>80.53</v>
      </c>
      <c r="K415" s="827">
        <v>1</v>
      </c>
      <c r="L415" s="831">
        <v>1</v>
      </c>
      <c r="M415" s="832">
        <v>80.53</v>
      </c>
    </row>
    <row r="416" spans="1:13" ht="14.45" customHeight="1" x14ac:dyDescent="0.2">
      <c r="A416" s="821" t="s">
        <v>2398</v>
      </c>
      <c r="B416" s="822" t="s">
        <v>2266</v>
      </c>
      <c r="C416" s="822" t="s">
        <v>2267</v>
      </c>
      <c r="D416" s="822" t="s">
        <v>2268</v>
      </c>
      <c r="E416" s="822" t="s">
        <v>1459</v>
      </c>
      <c r="F416" s="831"/>
      <c r="G416" s="831"/>
      <c r="H416" s="827">
        <v>0</v>
      </c>
      <c r="I416" s="831">
        <v>2</v>
      </c>
      <c r="J416" s="831">
        <v>800.34</v>
      </c>
      <c r="K416" s="827">
        <v>1</v>
      </c>
      <c r="L416" s="831">
        <v>2</v>
      </c>
      <c r="M416" s="832">
        <v>800.34</v>
      </c>
    </row>
    <row r="417" spans="1:13" ht="14.45" customHeight="1" x14ac:dyDescent="0.2">
      <c r="A417" s="821" t="s">
        <v>2398</v>
      </c>
      <c r="B417" s="822" t="s">
        <v>4000</v>
      </c>
      <c r="C417" s="822" t="s">
        <v>3827</v>
      </c>
      <c r="D417" s="822" t="s">
        <v>3828</v>
      </c>
      <c r="E417" s="822" t="s">
        <v>3829</v>
      </c>
      <c r="F417" s="831">
        <v>3</v>
      </c>
      <c r="G417" s="831">
        <v>1805.6999999999998</v>
      </c>
      <c r="H417" s="827">
        <v>1</v>
      </c>
      <c r="I417" s="831"/>
      <c r="J417" s="831"/>
      <c r="K417" s="827">
        <v>0</v>
      </c>
      <c r="L417" s="831">
        <v>3</v>
      </c>
      <c r="M417" s="832">
        <v>1805.6999999999998</v>
      </c>
    </row>
    <row r="418" spans="1:13" ht="14.45" customHeight="1" x14ac:dyDescent="0.2">
      <c r="A418" s="821" t="s">
        <v>2398</v>
      </c>
      <c r="B418" s="822" t="s">
        <v>3995</v>
      </c>
      <c r="C418" s="822" t="s">
        <v>3112</v>
      </c>
      <c r="D418" s="822" t="s">
        <v>3075</v>
      </c>
      <c r="E418" s="822" t="s">
        <v>2461</v>
      </c>
      <c r="F418" s="831"/>
      <c r="G418" s="831"/>
      <c r="H418" s="827">
        <v>0</v>
      </c>
      <c r="I418" s="831">
        <v>1</v>
      </c>
      <c r="J418" s="831">
        <v>176.32</v>
      </c>
      <c r="K418" s="827">
        <v>1</v>
      </c>
      <c r="L418" s="831">
        <v>1</v>
      </c>
      <c r="M418" s="832">
        <v>176.32</v>
      </c>
    </row>
    <row r="419" spans="1:13" ht="14.45" customHeight="1" x14ac:dyDescent="0.2">
      <c r="A419" s="821" t="s">
        <v>2398</v>
      </c>
      <c r="B419" s="822" t="s">
        <v>3986</v>
      </c>
      <c r="C419" s="822" t="s">
        <v>2590</v>
      </c>
      <c r="D419" s="822" t="s">
        <v>2591</v>
      </c>
      <c r="E419" s="822" t="s">
        <v>2592</v>
      </c>
      <c r="F419" s="831"/>
      <c r="G419" s="831"/>
      <c r="H419" s="827">
        <v>0</v>
      </c>
      <c r="I419" s="831">
        <v>2</v>
      </c>
      <c r="J419" s="831">
        <v>100.64</v>
      </c>
      <c r="K419" s="827">
        <v>1</v>
      </c>
      <c r="L419" s="831">
        <v>2</v>
      </c>
      <c r="M419" s="832">
        <v>100.64</v>
      </c>
    </row>
    <row r="420" spans="1:13" ht="14.45" customHeight="1" x14ac:dyDescent="0.2">
      <c r="A420" s="821" t="s">
        <v>2398</v>
      </c>
      <c r="B420" s="822" t="s">
        <v>3986</v>
      </c>
      <c r="C420" s="822" t="s">
        <v>3516</v>
      </c>
      <c r="D420" s="822" t="s">
        <v>3399</v>
      </c>
      <c r="E420" s="822" t="s">
        <v>2592</v>
      </c>
      <c r="F420" s="831">
        <v>2</v>
      </c>
      <c r="G420" s="831">
        <v>100.64</v>
      </c>
      <c r="H420" s="827">
        <v>1</v>
      </c>
      <c r="I420" s="831"/>
      <c r="J420" s="831"/>
      <c r="K420" s="827">
        <v>0</v>
      </c>
      <c r="L420" s="831">
        <v>2</v>
      </c>
      <c r="M420" s="832">
        <v>100.64</v>
      </c>
    </row>
    <row r="421" spans="1:13" ht="14.45" customHeight="1" x14ac:dyDescent="0.2">
      <c r="A421" s="821" t="s">
        <v>2398</v>
      </c>
      <c r="B421" s="822" t="s">
        <v>3986</v>
      </c>
      <c r="C421" s="822" t="s">
        <v>3393</v>
      </c>
      <c r="D421" s="822" t="s">
        <v>2591</v>
      </c>
      <c r="E421" s="822" t="s">
        <v>3394</v>
      </c>
      <c r="F421" s="831"/>
      <c r="G421" s="831"/>
      <c r="H421" s="827">
        <v>0</v>
      </c>
      <c r="I421" s="831">
        <v>11</v>
      </c>
      <c r="J421" s="831">
        <v>1660.3400000000001</v>
      </c>
      <c r="K421" s="827">
        <v>1</v>
      </c>
      <c r="L421" s="831">
        <v>11</v>
      </c>
      <c r="M421" s="832">
        <v>1660.3400000000001</v>
      </c>
    </row>
    <row r="422" spans="1:13" ht="14.45" customHeight="1" x14ac:dyDescent="0.2">
      <c r="A422" s="821" t="s">
        <v>2398</v>
      </c>
      <c r="B422" s="822" t="s">
        <v>3986</v>
      </c>
      <c r="C422" s="822" t="s">
        <v>3398</v>
      </c>
      <c r="D422" s="822" t="s">
        <v>3399</v>
      </c>
      <c r="E422" s="822" t="s">
        <v>3400</v>
      </c>
      <c r="F422" s="831">
        <v>1</v>
      </c>
      <c r="G422" s="831">
        <v>50.32</v>
      </c>
      <c r="H422" s="827">
        <v>1</v>
      </c>
      <c r="I422" s="831"/>
      <c r="J422" s="831"/>
      <c r="K422" s="827">
        <v>0</v>
      </c>
      <c r="L422" s="831">
        <v>1</v>
      </c>
      <c r="M422" s="832">
        <v>50.32</v>
      </c>
    </row>
    <row r="423" spans="1:13" ht="14.45" customHeight="1" x14ac:dyDescent="0.2">
      <c r="A423" s="821" t="s">
        <v>2401</v>
      </c>
      <c r="B423" s="822" t="s">
        <v>3997</v>
      </c>
      <c r="C423" s="822" t="s">
        <v>3219</v>
      </c>
      <c r="D423" s="822" t="s">
        <v>3220</v>
      </c>
      <c r="E423" s="822" t="s">
        <v>3221</v>
      </c>
      <c r="F423" s="831"/>
      <c r="G423" s="831"/>
      <c r="H423" s="827">
        <v>0</v>
      </c>
      <c r="I423" s="831">
        <v>3</v>
      </c>
      <c r="J423" s="831">
        <v>82.11</v>
      </c>
      <c r="K423" s="827">
        <v>1</v>
      </c>
      <c r="L423" s="831">
        <v>3</v>
      </c>
      <c r="M423" s="832">
        <v>82.11</v>
      </c>
    </row>
    <row r="424" spans="1:13" ht="14.45" customHeight="1" x14ac:dyDescent="0.2">
      <c r="A424" s="821" t="s">
        <v>2401</v>
      </c>
      <c r="B424" s="822" t="s">
        <v>3997</v>
      </c>
      <c r="C424" s="822" t="s">
        <v>3222</v>
      </c>
      <c r="D424" s="822" t="s">
        <v>3220</v>
      </c>
      <c r="E424" s="822" t="s">
        <v>3223</v>
      </c>
      <c r="F424" s="831"/>
      <c r="G424" s="831"/>
      <c r="H424" s="827">
        <v>0</v>
      </c>
      <c r="I424" s="831">
        <v>3</v>
      </c>
      <c r="J424" s="831">
        <v>164.25</v>
      </c>
      <c r="K424" s="827">
        <v>1</v>
      </c>
      <c r="L424" s="831">
        <v>3</v>
      </c>
      <c r="M424" s="832">
        <v>164.25</v>
      </c>
    </row>
    <row r="425" spans="1:13" ht="14.45" customHeight="1" x14ac:dyDescent="0.2">
      <c r="A425" s="821" t="s">
        <v>2401</v>
      </c>
      <c r="B425" s="822" t="s">
        <v>2071</v>
      </c>
      <c r="C425" s="822" t="s">
        <v>2981</v>
      </c>
      <c r="D425" s="822" t="s">
        <v>2747</v>
      </c>
      <c r="E425" s="822" t="s">
        <v>2982</v>
      </c>
      <c r="F425" s="831"/>
      <c r="G425" s="831"/>
      <c r="H425" s="827">
        <v>0</v>
      </c>
      <c r="I425" s="831">
        <v>1</v>
      </c>
      <c r="J425" s="831">
        <v>154.36000000000001</v>
      </c>
      <c r="K425" s="827">
        <v>1</v>
      </c>
      <c r="L425" s="831">
        <v>1</v>
      </c>
      <c r="M425" s="832">
        <v>154.36000000000001</v>
      </c>
    </row>
    <row r="426" spans="1:13" ht="14.45" customHeight="1" x14ac:dyDescent="0.2">
      <c r="A426" s="821" t="s">
        <v>2402</v>
      </c>
      <c r="B426" s="822" t="s">
        <v>2071</v>
      </c>
      <c r="C426" s="822" t="s">
        <v>2981</v>
      </c>
      <c r="D426" s="822" t="s">
        <v>2747</v>
      </c>
      <c r="E426" s="822" t="s">
        <v>2982</v>
      </c>
      <c r="F426" s="831"/>
      <c r="G426" s="831"/>
      <c r="H426" s="827">
        <v>0</v>
      </c>
      <c r="I426" s="831">
        <v>1</v>
      </c>
      <c r="J426" s="831">
        <v>154.36000000000001</v>
      </c>
      <c r="K426" s="827">
        <v>1</v>
      </c>
      <c r="L426" s="831">
        <v>1</v>
      </c>
      <c r="M426" s="832">
        <v>154.36000000000001</v>
      </c>
    </row>
    <row r="427" spans="1:13" ht="14.45" customHeight="1" x14ac:dyDescent="0.2">
      <c r="A427" s="821" t="s">
        <v>2403</v>
      </c>
      <c r="B427" s="822" t="s">
        <v>4001</v>
      </c>
      <c r="C427" s="822" t="s">
        <v>3696</v>
      </c>
      <c r="D427" s="822" t="s">
        <v>1323</v>
      </c>
      <c r="E427" s="822" t="s">
        <v>3697</v>
      </c>
      <c r="F427" s="831">
        <v>2</v>
      </c>
      <c r="G427" s="831">
        <v>456.38</v>
      </c>
      <c r="H427" s="827">
        <v>1</v>
      </c>
      <c r="I427" s="831"/>
      <c r="J427" s="831"/>
      <c r="K427" s="827">
        <v>0</v>
      </c>
      <c r="L427" s="831">
        <v>2</v>
      </c>
      <c r="M427" s="832">
        <v>456.38</v>
      </c>
    </row>
    <row r="428" spans="1:13" ht="14.45" customHeight="1" x14ac:dyDescent="0.2">
      <c r="A428" s="821" t="s">
        <v>2404</v>
      </c>
      <c r="B428" s="822" t="s">
        <v>2048</v>
      </c>
      <c r="C428" s="822" t="s">
        <v>3698</v>
      </c>
      <c r="D428" s="822" t="s">
        <v>968</v>
      </c>
      <c r="E428" s="822" t="s">
        <v>3699</v>
      </c>
      <c r="F428" s="831"/>
      <c r="G428" s="831"/>
      <c r="H428" s="827">
        <v>0</v>
      </c>
      <c r="I428" s="831">
        <v>1</v>
      </c>
      <c r="J428" s="831">
        <v>105.23</v>
      </c>
      <c r="K428" s="827">
        <v>1</v>
      </c>
      <c r="L428" s="831">
        <v>1</v>
      </c>
      <c r="M428" s="832">
        <v>105.23</v>
      </c>
    </row>
    <row r="429" spans="1:13" ht="14.45" customHeight="1" x14ac:dyDescent="0.2">
      <c r="A429" s="821" t="s">
        <v>2404</v>
      </c>
      <c r="B429" s="822" t="s">
        <v>2048</v>
      </c>
      <c r="C429" s="822" t="s">
        <v>3700</v>
      </c>
      <c r="D429" s="822" t="s">
        <v>968</v>
      </c>
      <c r="E429" s="822" t="s">
        <v>3701</v>
      </c>
      <c r="F429" s="831"/>
      <c r="G429" s="831"/>
      <c r="H429" s="827">
        <v>0</v>
      </c>
      <c r="I429" s="831">
        <v>1</v>
      </c>
      <c r="J429" s="831">
        <v>126.27</v>
      </c>
      <c r="K429" s="827">
        <v>1</v>
      </c>
      <c r="L429" s="831">
        <v>1</v>
      </c>
      <c r="M429" s="832">
        <v>126.27</v>
      </c>
    </row>
    <row r="430" spans="1:13" ht="14.45" customHeight="1" x14ac:dyDescent="0.2">
      <c r="A430" s="821" t="s">
        <v>2404</v>
      </c>
      <c r="B430" s="822" t="s">
        <v>2048</v>
      </c>
      <c r="C430" s="822" t="s">
        <v>2057</v>
      </c>
      <c r="D430" s="822" t="s">
        <v>968</v>
      </c>
      <c r="E430" s="822" t="s">
        <v>2058</v>
      </c>
      <c r="F430" s="831"/>
      <c r="G430" s="831"/>
      <c r="H430" s="827">
        <v>0</v>
      </c>
      <c r="I430" s="831">
        <v>1</v>
      </c>
      <c r="J430" s="831">
        <v>49.08</v>
      </c>
      <c r="K430" s="827">
        <v>1</v>
      </c>
      <c r="L430" s="831">
        <v>1</v>
      </c>
      <c r="M430" s="832">
        <v>49.08</v>
      </c>
    </row>
    <row r="431" spans="1:13" ht="14.45" customHeight="1" x14ac:dyDescent="0.2">
      <c r="A431" s="821" t="s">
        <v>2405</v>
      </c>
      <c r="B431" s="822" t="s">
        <v>1918</v>
      </c>
      <c r="C431" s="822" t="s">
        <v>1924</v>
      </c>
      <c r="D431" s="822" t="s">
        <v>866</v>
      </c>
      <c r="E431" s="822" t="s">
        <v>1925</v>
      </c>
      <c r="F431" s="831"/>
      <c r="G431" s="831"/>
      <c r="H431" s="827">
        <v>0</v>
      </c>
      <c r="I431" s="831">
        <v>2</v>
      </c>
      <c r="J431" s="831">
        <v>97.78</v>
      </c>
      <c r="K431" s="827">
        <v>1</v>
      </c>
      <c r="L431" s="831">
        <v>2</v>
      </c>
      <c r="M431" s="832">
        <v>97.78</v>
      </c>
    </row>
    <row r="432" spans="1:13" ht="14.45" customHeight="1" x14ac:dyDescent="0.2">
      <c r="A432" s="821" t="s">
        <v>2405</v>
      </c>
      <c r="B432" s="822" t="s">
        <v>3987</v>
      </c>
      <c r="C432" s="822" t="s">
        <v>2859</v>
      </c>
      <c r="D432" s="822" t="s">
        <v>2857</v>
      </c>
      <c r="E432" s="822" t="s">
        <v>2860</v>
      </c>
      <c r="F432" s="831"/>
      <c r="G432" s="831"/>
      <c r="H432" s="827">
        <v>0</v>
      </c>
      <c r="I432" s="831">
        <v>1</v>
      </c>
      <c r="J432" s="831">
        <v>134.61000000000001</v>
      </c>
      <c r="K432" s="827">
        <v>1</v>
      </c>
      <c r="L432" s="831">
        <v>1</v>
      </c>
      <c r="M432" s="832">
        <v>134.61000000000001</v>
      </c>
    </row>
    <row r="433" spans="1:13" ht="14.45" customHeight="1" x14ac:dyDescent="0.2">
      <c r="A433" s="821" t="s">
        <v>2405</v>
      </c>
      <c r="B433" s="822" t="s">
        <v>3979</v>
      </c>
      <c r="C433" s="822" t="s">
        <v>2613</v>
      </c>
      <c r="D433" s="822" t="s">
        <v>2614</v>
      </c>
      <c r="E433" s="822" t="s">
        <v>2615</v>
      </c>
      <c r="F433" s="831"/>
      <c r="G433" s="831"/>
      <c r="H433" s="827">
        <v>0</v>
      </c>
      <c r="I433" s="831">
        <v>6</v>
      </c>
      <c r="J433" s="831">
        <v>422.88</v>
      </c>
      <c r="K433" s="827">
        <v>1</v>
      </c>
      <c r="L433" s="831">
        <v>6</v>
      </c>
      <c r="M433" s="832">
        <v>422.88</v>
      </c>
    </row>
    <row r="434" spans="1:13" ht="14.45" customHeight="1" x14ac:dyDescent="0.2">
      <c r="A434" s="821" t="s">
        <v>2405</v>
      </c>
      <c r="B434" s="822" t="s">
        <v>3980</v>
      </c>
      <c r="C434" s="822" t="s">
        <v>2528</v>
      </c>
      <c r="D434" s="822" t="s">
        <v>2468</v>
      </c>
      <c r="E434" s="822" t="s">
        <v>2529</v>
      </c>
      <c r="F434" s="831">
        <v>5</v>
      </c>
      <c r="G434" s="831">
        <v>10194.65</v>
      </c>
      <c r="H434" s="827">
        <v>1</v>
      </c>
      <c r="I434" s="831"/>
      <c r="J434" s="831"/>
      <c r="K434" s="827">
        <v>0</v>
      </c>
      <c r="L434" s="831">
        <v>5</v>
      </c>
      <c r="M434" s="832">
        <v>10194.65</v>
      </c>
    </row>
    <row r="435" spans="1:13" ht="14.45" customHeight="1" x14ac:dyDescent="0.2">
      <c r="A435" s="821" t="s">
        <v>2405</v>
      </c>
      <c r="B435" s="822" t="s">
        <v>3980</v>
      </c>
      <c r="C435" s="822" t="s">
        <v>2467</v>
      </c>
      <c r="D435" s="822" t="s">
        <v>2468</v>
      </c>
      <c r="E435" s="822" t="s">
        <v>2469</v>
      </c>
      <c r="F435" s="831">
        <v>5</v>
      </c>
      <c r="G435" s="831">
        <v>2763.2</v>
      </c>
      <c r="H435" s="827">
        <v>1</v>
      </c>
      <c r="I435" s="831"/>
      <c r="J435" s="831"/>
      <c r="K435" s="827">
        <v>0</v>
      </c>
      <c r="L435" s="831">
        <v>5</v>
      </c>
      <c r="M435" s="832">
        <v>2763.2</v>
      </c>
    </row>
    <row r="436" spans="1:13" ht="14.45" customHeight="1" x14ac:dyDescent="0.2">
      <c r="A436" s="821" t="s">
        <v>2405</v>
      </c>
      <c r="B436" s="822" t="s">
        <v>3980</v>
      </c>
      <c r="C436" s="822" t="s">
        <v>2818</v>
      </c>
      <c r="D436" s="822" t="s">
        <v>2703</v>
      </c>
      <c r="E436" s="822" t="s">
        <v>2531</v>
      </c>
      <c r="F436" s="831">
        <v>5</v>
      </c>
      <c r="G436" s="831">
        <v>5097.3</v>
      </c>
      <c r="H436" s="827">
        <v>1</v>
      </c>
      <c r="I436" s="831"/>
      <c r="J436" s="831"/>
      <c r="K436" s="827">
        <v>0</v>
      </c>
      <c r="L436" s="831">
        <v>5</v>
      </c>
      <c r="M436" s="832">
        <v>5097.3</v>
      </c>
    </row>
    <row r="437" spans="1:13" ht="14.45" customHeight="1" x14ac:dyDescent="0.2">
      <c r="A437" s="821" t="s">
        <v>2405</v>
      </c>
      <c r="B437" s="822" t="s">
        <v>3980</v>
      </c>
      <c r="C437" s="822" t="s">
        <v>3105</v>
      </c>
      <c r="D437" s="822" t="s">
        <v>2703</v>
      </c>
      <c r="E437" s="822" t="s">
        <v>2469</v>
      </c>
      <c r="F437" s="831">
        <v>8</v>
      </c>
      <c r="G437" s="831">
        <v>4421.12</v>
      </c>
      <c r="H437" s="827">
        <v>1</v>
      </c>
      <c r="I437" s="831"/>
      <c r="J437" s="831"/>
      <c r="K437" s="827">
        <v>0</v>
      </c>
      <c r="L437" s="831">
        <v>8</v>
      </c>
      <c r="M437" s="832">
        <v>4421.12</v>
      </c>
    </row>
    <row r="438" spans="1:13" ht="14.45" customHeight="1" x14ac:dyDescent="0.2">
      <c r="A438" s="821" t="s">
        <v>2405</v>
      </c>
      <c r="B438" s="822" t="s">
        <v>3980</v>
      </c>
      <c r="C438" s="822" t="s">
        <v>2819</v>
      </c>
      <c r="D438" s="822" t="s">
        <v>2533</v>
      </c>
      <c r="E438" s="822" t="s">
        <v>2529</v>
      </c>
      <c r="F438" s="831"/>
      <c r="G438" s="831"/>
      <c r="H438" s="827">
        <v>0</v>
      </c>
      <c r="I438" s="831">
        <v>12</v>
      </c>
      <c r="J438" s="831">
        <v>24467.16</v>
      </c>
      <c r="K438" s="827">
        <v>1</v>
      </c>
      <c r="L438" s="831">
        <v>12</v>
      </c>
      <c r="M438" s="832">
        <v>24467.16</v>
      </c>
    </row>
    <row r="439" spans="1:13" ht="14.45" customHeight="1" x14ac:dyDescent="0.2">
      <c r="A439" s="821" t="s">
        <v>2405</v>
      </c>
      <c r="B439" s="822" t="s">
        <v>3980</v>
      </c>
      <c r="C439" s="822" t="s">
        <v>2532</v>
      </c>
      <c r="D439" s="822" t="s">
        <v>2533</v>
      </c>
      <c r="E439" s="822" t="s">
        <v>2471</v>
      </c>
      <c r="F439" s="831"/>
      <c r="G439" s="831"/>
      <c r="H439" s="827">
        <v>0</v>
      </c>
      <c r="I439" s="831">
        <v>19</v>
      </c>
      <c r="J439" s="831">
        <v>6760.01</v>
      </c>
      <c r="K439" s="827">
        <v>1</v>
      </c>
      <c r="L439" s="831">
        <v>19</v>
      </c>
      <c r="M439" s="832">
        <v>6760.01</v>
      </c>
    </row>
    <row r="440" spans="1:13" ht="14.45" customHeight="1" x14ac:dyDescent="0.2">
      <c r="A440" s="821" t="s">
        <v>2405</v>
      </c>
      <c r="B440" s="822" t="s">
        <v>3980</v>
      </c>
      <c r="C440" s="822" t="s">
        <v>2700</v>
      </c>
      <c r="D440" s="822" t="s">
        <v>2533</v>
      </c>
      <c r="E440" s="822" t="s">
        <v>2469</v>
      </c>
      <c r="F440" s="831"/>
      <c r="G440" s="831"/>
      <c r="H440" s="827">
        <v>0</v>
      </c>
      <c r="I440" s="831">
        <v>44</v>
      </c>
      <c r="J440" s="831">
        <v>24316.160000000003</v>
      </c>
      <c r="K440" s="827">
        <v>1</v>
      </c>
      <c r="L440" s="831">
        <v>44</v>
      </c>
      <c r="M440" s="832">
        <v>24316.160000000003</v>
      </c>
    </row>
    <row r="441" spans="1:13" ht="14.45" customHeight="1" x14ac:dyDescent="0.2">
      <c r="A441" s="821" t="s">
        <v>2405</v>
      </c>
      <c r="B441" s="822" t="s">
        <v>3980</v>
      </c>
      <c r="C441" s="822" t="s">
        <v>2701</v>
      </c>
      <c r="D441" s="822" t="s">
        <v>2533</v>
      </c>
      <c r="E441" s="822" t="s">
        <v>2531</v>
      </c>
      <c r="F441" s="831"/>
      <c r="G441" s="831"/>
      <c r="H441" s="827">
        <v>0</v>
      </c>
      <c r="I441" s="831">
        <v>25</v>
      </c>
      <c r="J441" s="831">
        <v>25486.5</v>
      </c>
      <c r="K441" s="827">
        <v>1</v>
      </c>
      <c r="L441" s="831">
        <v>25</v>
      </c>
      <c r="M441" s="832">
        <v>25486.5</v>
      </c>
    </row>
    <row r="442" spans="1:13" ht="14.45" customHeight="1" x14ac:dyDescent="0.2">
      <c r="A442" s="821" t="s">
        <v>2405</v>
      </c>
      <c r="B442" s="822" t="s">
        <v>3980</v>
      </c>
      <c r="C442" s="822" t="s">
        <v>3080</v>
      </c>
      <c r="D442" s="822" t="s">
        <v>2473</v>
      </c>
      <c r="E442" s="822" t="s">
        <v>3081</v>
      </c>
      <c r="F442" s="831">
        <v>2</v>
      </c>
      <c r="G442" s="831">
        <v>177.9</v>
      </c>
      <c r="H442" s="827">
        <v>1</v>
      </c>
      <c r="I442" s="831"/>
      <c r="J442" s="831"/>
      <c r="K442" s="827">
        <v>0</v>
      </c>
      <c r="L442" s="831">
        <v>2</v>
      </c>
      <c r="M442" s="832">
        <v>177.9</v>
      </c>
    </row>
    <row r="443" spans="1:13" ht="14.45" customHeight="1" x14ac:dyDescent="0.2">
      <c r="A443" s="821" t="s">
        <v>2405</v>
      </c>
      <c r="B443" s="822" t="s">
        <v>2193</v>
      </c>
      <c r="C443" s="822" t="s">
        <v>2555</v>
      </c>
      <c r="D443" s="822" t="s">
        <v>2195</v>
      </c>
      <c r="E443" s="822" t="s">
        <v>2556</v>
      </c>
      <c r="F443" s="831"/>
      <c r="G443" s="831"/>
      <c r="H443" s="827">
        <v>0</v>
      </c>
      <c r="I443" s="831">
        <v>24</v>
      </c>
      <c r="J443" s="831">
        <v>3902.6400000000003</v>
      </c>
      <c r="K443" s="827">
        <v>1</v>
      </c>
      <c r="L443" s="831">
        <v>24</v>
      </c>
      <c r="M443" s="832">
        <v>3902.6400000000003</v>
      </c>
    </row>
    <row r="444" spans="1:13" ht="14.45" customHeight="1" x14ac:dyDescent="0.2">
      <c r="A444" s="821" t="s">
        <v>2405</v>
      </c>
      <c r="B444" s="822" t="s">
        <v>2193</v>
      </c>
      <c r="C444" s="822" t="s">
        <v>3715</v>
      </c>
      <c r="D444" s="822" t="s">
        <v>2558</v>
      </c>
      <c r="E444" s="822" t="s">
        <v>2504</v>
      </c>
      <c r="F444" s="831"/>
      <c r="G444" s="831"/>
      <c r="H444" s="827">
        <v>0</v>
      </c>
      <c r="I444" s="831">
        <v>6</v>
      </c>
      <c r="J444" s="831">
        <v>3902.3999999999996</v>
      </c>
      <c r="K444" s="827">
        <v>1</v>
      </c>
      <c r="L444" s="831">
        <v>6</v>
      </c>
      <c r="M444" s="832">
        <v>3902.3999999999996</v>
      </c>
    </row>
    <row r="445" spans="1:13" ht="14.45" customHeight="1" x14ac:dyDescent="0.2">
      <c r="A445" s="821" t="s">
        <v>2405</v>
      </c>
      <c r="B445" s="822" t="s">
        <v>2193</v>
      </c>
      <c r="C445" s="822" t="s">
        <v>2194</v>
      </c>
      <c r="D445" s="822" t="s">
        <v>2195</v>
      </c>
      <c r="E445" s="822" t="s">
        <v>2196</v>
      </c>
      <c r="F445" s="831"/>
      <c r="G445" s="831"/>
      <c r="H445" s="827">
        <v>0</v>
      </c>
      <c r="I445" s="831">
        <v>12</v>
      </c>
      <c r="J445" s="831">
        <v>11707.08</v>
      </c>
      <c r="K445" s="827">
        <v>1</v>
      </c>
      <c r="L445" s="831">
        <v>12</v>
      </c>
      <c r="M445" s="832">
        <v>11707.08</v>
      </c>
    </row>
    <row r="446" spans="1:13" ht="14.45" customHeight="1" x14ac:dyDescent="0.2">
      <c r="A446" s="821" t="s">
        <v>2405</v>
      </c>
      <c r="B446" s="822" t="s">
        <v>2193</v>
      </c>
      <c r="C446" s="822" t="s">
        <v>2561</v>
      </c>
      <c r="D446" s="822" t="s">
        <v>2195</v>
      </c>
      <c r="E446" s="822" t="s">
        <v>2562</v>
      </c>
      <c r="F446" s="831"/>
      <c r="G446" s="831"/>
      <c r="H446" s="827">
        <v>0</v>
      </c>
      <c r="I446" s="831">
        <v>20</v>
      </c>
      <c r="J446" s="831">
        <v>6503.9999999999991</v>
      </c>
      <c r="K446" s="827">
        <v>1</v>
      </c>
      <c r="L446" s="831">
        <v>20</v>
      </c>
      <c r="M446" s="832">
        <v>6503.9999999999991</v>
      </c>
    </row>
    <row r="447" spans="1:13" ht="14.45" customHeight="1" x14ac:dyDescent="0.2">
      <c r="A447" s="821" t="s">
        <v>2405</v>
      </c>
      <c r="B447" s="822" t="s">
        <v>2193</v>
      </c>
      <c r="C447" s="822" t="s">
        <v>2563</v>
      </c>
      <c r="D447" s="822" t="s">
        <v>2195</v>
      </c>
      <c r="E447" s="822" t="s">
        <v>2564</v>
      </c>
      <c r="F447" s="831"/>
      <c r="G447" s="831"/>
      <c r="H447" s="827">
        <v>0</v>
      </c>
      <c r="I447" s="831">
        <v>6</v>
      </c>
      <c r="J447" s="831">
        <v>3902.3999999999996</v>
      </c>
      <c r="K447" s="827">
        <v>1</v>
      </c>
      <c r="L447" s="831">
        <v>6</v>
      </c>
      <c r="M447" s="832">
        <v>3902.3999999999996</v>
      </c>
    </row>
    <row r="448" spans="1:13" ht="14.45" customHeight="1" x14ac:dyDescent="0.2">
      <c r="A448" s="821" t="s">
        <v>2405</v>
      </c>
      <c r="B448" s="822" t="s">
        <v>2193</v>
      </c>
      <c r="C448" s="822" t="s">
        <v>2694</v>
      </c>
      <c r="D448" s="822" t="s">
        <v>2456</v>
      </c>
      <c r="E448" s="822" t="s">
        <v>2689</v>
      </c>
      <c r="F448" s="831"/>
      <c r="G448" s="831"/>
      <c r="H448" s="827">
        <v>0</v>
      </c>
      <c r="I448" s="831">
        <v>12</v>
      </c>
      <c r="J448" s="831">
        <v>3902.3999999999996</v>
      </c>
      <c r="K448" s="827">
        <v>1</v>
      </c>
      <c r="L448" s="831">
        <v>12</v>
      </c>
      <c r="M448" s="832">
        <v>3902.3999999999996</v>
      </c>
    </row>
    <row r="449" spans="1:13" ht="14.45" customHeight="1" x14ac:dyDescent="0.2">
      <c r="A449" s="821" t="s">
        <v>2405</v>
      </c>
      <c r="B449" s="822" t="s">
        <v>2193</v>
      </c>
      <c r="C449" s="822" t="s">
        <v>3283</v>
      </c>
      <c r="D449" s="822" t="s">
        <v>2456</v>
      </c>
      <c r="E449" s="822" t="s">
        <v>3282</v>
      </c>
      <c r="F449" s="831"/>
      <c r="G449" s="831"/>
      <c r="H449" s="827">
        <v>0</v>
      </c>
      <c r="I449" s="831">
        <v>6</v>
      </c>
      <c r="J449" s="831">
        <v>7804.74</v>
      </c>
      <c r="K449" s="827">
        <v>1</v>
      </c>
      <c r="L449" s="831">
        <v>6</v>
      </c>
      <c r="M449" s="832">
        <v>7804.74</v>
      </c>
    </row>
    <row r="450" spans="1:13" ht="14.45" customHeight="1" x14ac:dyDescent="0.2">
      <c r="A450" s="821" t="s">
        <v>2405</v>
      </c>
      <c r="B450" s="822" t="s">
        <v>2193</v>
      </c>
      <c r="C450" s="822" t="s">
        <v>2505</v>
      </c>
      <c r="D450" s="822" t="s">
        <v>2456</v>
      </c>
      <c r="E450" s="822" t="s">
        <v>2506</v>
      </c>
      <c r="F450" s="831"/>
      <c r="G450" s="831"/>
      <c r="H450" s="827">
        <v>0</v>
      </c>
      <c r="I450" s="831">
        <v>10</v>
      </c>
      <c r="J450" s="831">
        <v>1626.1000000000001</v>
      </c>
      <c r="K450" s="827">
        <v>1</v>
      </c>
      <c r="L450" s="831">
        <v>10</v>
      </c>
      <c r="M450" s="832">
        <v>1626.1000000000001</v>
      </c>
    </row>
    <row r="451" spans="1:13" ht="14.45" customHeight="1" x14ac:dyDescent="0.2">
      <c r="A451" s="821" t="s">
        <v>2405</v>
      </c>
      <c r="B451" s="822" t="s">
        <v>2193</v>
      </c>
      <c r="C451" s="822" t="s">
        <v>2455</v>
      </c>
      <c r="D451" s="822" t="s">
        <v>2456</v>
      </c>
      <c r="E451" s="822" t="s">
        <v>2457</v>
      </c>
      <c r="F451" s="831"/>
      <c r="G451" s="831"/>
      <c r="H451" s="827">
        <v>0</v>
      </c>
      <c r="I451" s="831">
        <v>10</v>
      </c>
      <c r="J451" s="831">
        <v>9755.9</v>
      </c>
      <c r="K451" s="827">
        <v>1</v>
      </c>
      <c r="L451" s="831">
        <v>10</v>
      </c>
      <c r="M451" s="832">
        <v>9755.9</v>
      </c>
    </row>
    <row r="452" spans="1:13" ht="14.45" customHeight="1" x14ac:dyDescent="0.2">
      <c r="A452" s="821" t="s">
        <v>2405</v>
      </c>
      <c r="B452" s="822" t="s">
        <v>2193</v>
      </c>
      <c r="C452" s="822" t="s">
        <v>3805</v>
      </c>
      <c r="D452" s="822" t="s">
        <v>2686</v>
      </c>
      <c r="E452" s="822" t="s">
        <v>3806</v>
      </c>
      <c r="F452" s="831">
        <v>6</v>
      </c>
      <c r="G452" s="831">
        <v>7804.74</v>
      </c>
      <c r="H452" s="827">
        <v>1</v>
      </c>
      <c r="I452" s="831"/>
      <c r="J452" s="831"/>
      <c r="K452" s="827">
        <v>0</v>
      </c>
      <c r="L452" s="831">
        <v>6</v>
      </c>
      <c r="M452" s="832">
        <v>7804.74</v>
      </c>
    </row>
    <row r="453" spans="1:13" ht="14.45" customHeight="1" x14ac:dyDescent="0.2">
      <c r="A453" s="821" t="s">
        <v>2405</v>
      </c>
      <c r="B453" s="822" t="s">
        <v>2193</v>
      </c>
      <c r="C453" s="822" t="s">
        <v>3807</v>
      </c>
      <c r="D453" s="822" t="s">
        <v>3808</v>
      </c>
      <c r="E453" s="822" t="s">
        <v>3809</v>
      </c>
      <c r="F453" s="831">
        <v>1</v>
      </c>
      <c r="G453" s="831">
        <v>5676.89</v>
      </c>
      <c r="H453" s="827">
        <v>1</v>
      </c>
      <c r="I453" s="831"/>
      <c r="J453" s="831"/>
      <c r="K453" s="827">
        <v>0</v>
      </c>
      <c r="L453" s="831">
        <v>1</v>
      </c>
      <c r="M453" s="832">
        <v>5676.89</v>
      </c>
    </row>
    <row r="454" spans="1:13" ht="14.45" customHeight="1" x14ac:dyDescent="0.2">
      <c r="A454" s="821" t="s">
        <v>2405</v>
      </c>
      <c r="B454" s="822" t="s">
        <v>3981</v>
      </c>
      <c r="C454" s="822" t="s">
        <v>3803</v>
      </c>
      <c r="D454" s="822" t="s">
        <v>3548</v>
      </c>
      <c r="E454" s="822" t="s">
        <v>2812</v>
      </c>
      <c r="F454" s="831">
        <v>6</v>
      </c>
      <c r="G454" s="831">
        <v>3902.3999999999996</v>
      </c>
      <c r="H454" s="827">
        <v>1</v>
      </c>
      <c r="I454" s="831"/>
      <c r="J454" s="831"/>
      <c r="K454" s="827">
        <v>0</v>
      </c>
      <c r="L454" s="831">
        <v>6</v>
      </c>
      <c r="M454" s="832">
        <v>3902.3999999999996</v>
      </c>
    </row>
    <row r="455" spans="1:13" ht="14.45" customHeight="1" x14ac:dyDescent="0.2">
      <c r="A455" s="821" t="s">
        <v>2405</v>
      </c>
      <c r="B455" s="822" t="s">
        <v>3981</v>
      </c>
      <c r="C455" s="822" t="s">
        <v>2439</v>
      </c>
      <c r="D455" s="822" t="s">
        <v>2440</v>
      </c>
      <c r="E455" s="822" t="s">
        <v>2441</v>
      </c>
      <c r="F455" s="831"/>
      <c r="G455" s="831"/>
      <c r="H455" s="827">
        <v>0</v>
      </c>
      <c r="I455" s="831">
        <v>16</v>
      </c>
      <c r="J455" s="831">
        <v>8093.76</v>
      </c>
      <c r="K455" s="827">
        <v>1</v>
      </c>
      <c r="L455" s="831">
        <v>16</v>
      </c>
      <c r="M455" s="832">
        <v>8093.76</v>
      </c>
    </row>
    <row r="456" spans="1:13" ht="14.45" customHeight="1" x14ac:dyDescent="0.2">
      <c r="A456" s="821" t="s">
        <v>2405</v>
      </c>
      <c r="B456" s="822" t="s">
        <v>3981</v>
      </c>
      <c r="C456" s="822" t="s">
        <v>2811</v>
      </c>
      <c r="D456" s="822" t="s">
        <v>2440</v>
      </c>
      <c r="E456" s="822" t="s">
        <v>2812</v>
      </c>
      <c r="F456" s="831"/>
      <c r="G456" s="831"/>
      <c r="H456" s="827">
        <v>0</v>
      </c>
      <c r="I456" s="831">
        <v>24</v>
      </c>
      <c r="J456" s="831">
        <v>18210.96</v>
      </c>
      <c r="K456" s="827">
        <v>1</v>
      </c>
      <c r="L456" s="831">
        <v>24</v>
      </c>
      <c r="M456" s="832">
        <v>18210.96</v>
      </c>
    </row>
    <row r="457" spans="1:13" ht="14.45" customHeight="1" x14ac:dyDescent="0.2">
      <c r="A457" s="821" t="s">
        <v>2405</v>
      </c>
      <c r="B457" s="822" t="s">
        <v>3981</v>
      </c>
      <c r="C457" s="822" t="s">
        <v>2683</v>
      </c>
      <c r="D457" s="822" t="s">
        <v>2440</v>
      </c>
      <c r="E457" s="822" t="s">
        <v>2684</v>
      </c>
      <c r="F457" s="831"/>
      <c r="G457" s="831"/>
      <c r="H457" s="827">
        <v>0</v>
      </c>
      <c r="I457" s="831">
        <v>12</v>
      </c>
      <c r="J457" s="831">
        <v>12140.76</v>
      </c>
      <c r="K457" s="827">
        <v>1</v>
      </c>
      <c r="L457" s="831">
        <v>12</v>
      </c>
      <c r="M457" s="832">
        <v>12140.76</v>
      </c>
    </row>
    <row r="458" spans="1:13" ht="14.45" customHeight="1" x14ac:dyDescent="0.2">
      <c r="A458" s="821" t="s">
        <v>2405</v>
      </c>
      <c r="B458" s="822" t="s">
        <v>3981</v>
      </c>
      <c r="C458" s="822" t="s">
        <v>3802</v>
      </c>
      <c r="D458" s="822" t="s">
        <v>3548</v>
      </c>
      <c r="E458" s="822" t="s">
        <v>2441</v>
      </c>
      <c r="F458" s="831">
        <v>6</v>
      </c>
      <c r="G458" s="831">
        <v>2601.6000000000004</v>
      </c>
      <c r="H458" s="827">
        <v>1</v>
      </c>
      <c r="I458" s="831"/>
      <c r="J458" s="831"/>
      <c r="K458" s="827">
        <v>0</v>
      </c>
      <c r="L458" s="831">
        <v>6</v>
      </c>
      <c r="M458" s="832">
        <v>2601.6000000000004</v>
      </c>
    </row>
    <row r="459" spans="1:13" ht="14.45" customHeight="1" x14ac:dyDescent="0.2">
      <c r="A459" s="821" t="s">
        <v>2405</v>
      </c>
      <c r="B459" s="822" t="s">
        <v>3981</v>
      </c>
      <c r="C459" s="822" t="s">
        <v>3071</v>
      </c>
      <c r="D459" s="822" t="s">
        <v>3072</v>
      </c>
      <c r="E459" s="822" t="s">
        <v>2441</v>
      </c>
      <c r="F459" s="831">
        <v>6</v>
      </c>
      <c r="G459" s="831">
        <v>3035.16</v>
      </c>
      <c r="H459" s="827">
        <v>1</v>
      </c>
      <c r="I459" s="831"/>
      <c r="J459" s="831"/>
      <c r="K459" s="827">
        <v>0</v>
      </c>
      <c r="L459" s="831">
        <v>6</v>
      </c>
      <c r="M459" s="832">
        <v>3035.16</v>
      </c>
    </row>
    <row r="460" spans="1:13" ht="14.45" customHeight="1" x14ac:dyDescent="0.2">
      <c r="A460" s="821" t="s">
        <v>2405</v>
      </c>
      <c r="B460" s="822" t="s">
        <v>1911</v>
      </c>
      <c r="C460" s="822" t="s">
        <v>2580</v>
      </c>
      <c r="D460" s="822" t="s">
        <v>659</v>
      </c>
      <c r="E460" s="822" t="s">
        <v>2581</v>
      </c>
      <c r="F460" s="831"/>
      <c r="G460" s="831"/>
      <c r="H460" s="827"/>
      <c r="I460" s="831">
        <v>33</v>
      </c>
      <c r="J460" s="831">
        <v>0</v>
      </c>
      <c r="K460" s="827"/>
      <c r="L460" s="831">
        <v>33</v>
      </c>
      <c r="M460" s="832">
        <v>0</v>
      </c>
    </row>
    <row r="461" spans="1:13" ht="14.45" customHeight="1" x14ac:dyDescent="0.2">
      <c r="A461" s="821" t="s">
        <v>2405</v>
      </c>
      <c r="B461" s="822" t="s">
        <v>2215</v>
      </c>
      <c r="C461" s="822" t="s">
        <v>3286</v>
      </c>
      <c r="D461" s="822" t="s">
        <v>2217</v>
      </c>
      <c r="E461" s="822" t="s">
        <v>3287</v>
      </c>
      <c r="F461" s="831"/>
      <c r="G461" s="831"/>
      <c r="H461" s="827">
        <v>0</v>
      </c>
      <c r="I461" s="831">
        <v>8</v>
      </c>
      <c r="J461" s="831">
        <v>2715.76</v>
      </c>
      <c r="K461" s="827">
        <v>1</v>
      </c>
      <c r="L461" s="831">
        <v>8</v>
      </c>
      <c r="M461" s="832">
        <v>2715.76</v>
      </c>
    </row>
    <row r="462" spans="1:13" ht="14.45" customHeight="1" x14ac:dyDescent="0.2">
      <c r="A462" s="821" t="s">
        <v>2405</v>
      </c>
      <c r="B462" s="822" t="s">
        <v>2215</v>
      </c>
      <c r="C462" s="822" t="s">
        <v>2216</v>
      </c>
      <c r="D462" s="822" t="s">
        <v>2217</v>
      </c>
      <c r="E462" s="822" t="s">
        <v>2218</v>
      </c>
      <c r="F462" s="831"/>
      <c r="G462" s="831"/>
      <c r="H462" s="827">
        <v>0</v>
      </c>
      <c r="I462" s="831">
        <v>7</v>
      </c>
      <c r="J462" s="831">
        <v>792.12</v>
      </c>
      <c r="K462" s="827">
        <v>1</v>
      </c>
      <c r="L462" s="831">
        <v>7</v>
      </c>
      <c r="M462" s="832">
        <v>792.12</v>
      </c>
    </row>
    <row r="463" spans="1:13" ht="14.45" customHeight="1" x14ac:dyDescent="0.2">
      <c r="A463" s="821" t="s">
        <v>2405</v>
      </c>
      <c r="B463" s="822" t="s">
        <v>2215</v>
      </c>
      <c r="C463" s="822" t="s">
        <v>3288</v>
      </c>
      <c r="D463" s="822" t="s">
        <v>2217</v>
      </c>
      <c r="E463" s="822" t="s">
        <v>3289</v>
      </c>
      <c r="F463" s="831"/>
      <c r="G463" s="831"/>
      <c r="H463" s="827">
        <v>0</v>
      </c>
      <c r="I463" s="831">
        <v>1</v>
      </c>
      <c r="J463" s="831">
        <v>169.73</v>
      </c>
      <c r="K463" s="827">
        <v>1</v>
      </c>
      <c r="L463" s="831">
        <v>1</v>
      </c>
      <c r="M463" s="832">
        <v>169.73</v>
      </c>
    </row>
    <row r="464" spans="1:13" ht="14.45" customHeight="1" x14ac:dyDescent="0.2">
      <c r="A464" s="821" t="s">
        <v>2405</v>
      </c>
      <c r="B464" s="822" t="s">
        <v>2215</v>
      </c>
      <c r="C464" s="822" t="s">
        <v>2603</v>
      </c>
      <c r="D464" s="822" t="s">
        <v>2217</v>
      </c>
      <c r="E464" s="822" t="s">
        <v>2604</v>
      </c>
      <c r="F464" s="831"/>
      <c r="G464" s="831"/>
      <c r="H464" s="827">
        <v>0</v>
      </c>
      <c r="I464" s="831">
        <v>96</v>
      </c>
      <c r="J464" s="831">
        <v>32589.120000000006</v>
      </c>
      <c r="K464" s="827">
        <v>1</v>
      </c>
      <c r="L464" s="831">
        <v>96</v>
      </c>
      <c r="M464" s="832">
        <v>32589.120000000006</v>
      </c>
    </row>
    <row r="465" spans="1:13" ht="14.45" customHeight="1" x14ac:dyDescent="0.2">
      <c r="A465" s="821" t="s">
        <v>2405</v>
      </c>
      <c r="B465" s="822" t="s">
        <v>2215</v>
      </c>
      <c r="C465" s="822" t="s">
        <v>3290</v>
      </c>
      <c r="D465" s="822" t="s">
        <v>3291</v>
      </c>
      <c r="E465" s="822" t="s">
        <v>3292</v>
      </c>
      <c r="F465" s="831"/>
      <c r="G465" s="831"/>
      <c r="H465" s="827">
        <v>0</v>
      </c>
      <c r="I465" s="831">
        <v>2</v>
      </c>
      <c r="J465" s="831">
        <v>814.72</v>
      </c>
      <c r="K465" s="827">
        <v>1</v>
      </c>
      <c r="L465" s="831">
        <v>2</v>
      </c>
      <c r="M465" s="832">
        <v>814.72</v>
      </c>
    </row>
    <row r="466" spans="1:13" ht="14.45" customHeight="1" x14ac:dyDescent="0.2">
      <c r="A466" s="821" t="s">
        <v>2405</v>
      </c>
      <c r="B466" s="822" t="s">
        <v>3983</v>
      </c>
      <c r="C466" s="822" t="s">
        <v>3814</v>
      </c>
      <c r="D466" s="822" t="s">
        <v>3329</v>
      </c>
      <c r="E466" s="822" t="s">
        <v>3815</v>
      </c>
      <c r="F466" s="831">
        <v>2</v>
      </c>
      <c r="G466" s="831">
        <v>677.16</v>
      </c>
      <c r="H466" s="827">
        <v>1</v>
      </c>
      <c r="I466" s="831"/>
      <c r="J466" s="831"/>
      <c r="K466" s="827">
        <v>0</v>
      </c>
      <c r="L466" s="831">
        <v>2</v>
      </c>
      <c r="M466" s="832">
        <v>677.16</v>
      </c>
    </row>
    <row r="467" spans="1:13" ht="14.45" customHeight="1" x14ac:dyDescent="0.2">
      <c r="A467" s="821" t="s">
        <v>2405</v>
      </c>
      <c r="B467" s="822" t="s">
        <v>3983</v>
      </c>
      <c r="C467" s="822" t="s">
        <v>3610</v>
      </c>
      <c r="D467" s="822" t="s">
        <v>3329</v>
      </c>
      <c r="E467" s="822" t="s">
        <v>3333</v>
      </c>
      <c r="F467" s="831">
        <v>3</v>
      </c>
      <c r="G467" s="831">
        <v>507.87</v>
      </c>
      <c r="H467" s="827">
        <v>1</v>
      </c>
      <c r="I467" s="831"/>
      <c r="J467" s="831"/>
      <c r="K467" s="827">
        <v>0</v>
      </c>
      <c r="L467" s="831">
        <v>3</v>
      </c>
      <c r="M467" s="832">
        <v>507.87</v>
      </c>
    </row>
    <row r="468" spans="1:13" ht="14.45" customHeight="1" x14ac:dyDescent="0.2">
      <c r="A468" s="821" t="s">
        <v>2405</v>
      </c>
      <c r="B468" s="822" t="s">
        <v>3983</v>
      </c>
      <c r="C468" s="822" t="s">
        <v>3457</v>
      </c>
      <c r="D468" s="822" t="s">
        <v>3329</v>
      </c>
      <c r="E468" s="822" t="s">
        <v>3348</v>
      </c>
      <c r="F468" s="831">
        <v>14</v>
      </c>
      <c r="G468" s="831">
        <v>4740.12</v>
      </c>
      <c r="H468" s="827">
        <v>1</v>
      </c>
      <c r="I468" s="831"/>
      <c r="J468" s="831"/>
      <c r="K468" s="827">
        <v>0</v>
      </c>
      <c r="L468" s="831">
        <v>14</v>
      </c>
      <c r="M468" s="832">
        <v>4740.12</v>
      </c>
    </row>
    <row r="469" spans="1:13" ht="14.45" customHeight="1" x14ac:dyDescent="0.2">
      <c r="A469" s="821" t="s">
        <v>2405</v>
      </c>
      <c r="B469" s="822" t="s">
        <v>3983</v>
      </c>
      <c r="C469" s="822" t="s">
        <v>3739</v>
      </c>
      <c r="D469" s="822" t="s">
        <v>3329</v>
      </c>
      <c r="E469" s="822" t="s">
        <v>3338</v>
      </c>
      <c r="F469" s="831">
        <v>8</v>
      </c>
      <c r="G469" s="831">
        <v>5417.36</v>
      </c>
      <c r="H469" s="827">
        <v>1</v>
      </c>
      <c r="I469" s="831"/>
      <c r="J469" s="831"/>
      <c r="K469" s="827">
        <v>0</v>
      </c>
      <c r="L469" s="831">
        <v>8</v>
      </c>
      <c r="M469" s="832">
        <v>5417.36</v>
      </c>
    </row>
    <row r="470" spans="1:13" ht="14.45" customHeight="1" x14ac:dyDescent="0.2">
      <c r="A470" s="821" t="s">
        <v>2405</v>
      </c>
      <c r="B470" s="822" t="s">
        <v>3983</v>
      </c>
      <c r="C470" s="822" t="s">
        <v>3334</v>
      </c>
      <c r="D470" s="822" t="s">
        <v>3335</v>
      </c>
      <c r="E470" s="822" t="s">
        <v>3333</v>
      </c>
      <c r="F470" s="831">
        <v>4</v>
      </c>
      <c r="G470" s="831">
        <v>677.16</v>
      </c>
      <c r="H470" s="827">
        <v>1</v>
      </c>
      <c r="I470" s="831"/>
      <c r="J470" s="831"/>
      <c r="K470" s="827">
        <v>0</v>
      </c>
      <c r="L470" s="831">
        <v>4</v>
      </c>
      <c r="M470" s="832">
        <v>677.16</v>
      </c>
    </row>
    <row r="471" spans="1:13" ht="14.45" customHeight="1" x14ac:dyDescent="0.2">
      <c r="A471" s="821" t="s">
        <v>2405</v>
      </c>
      <c r="B471" s="822" t="s">
        <v>3983</v>
      </c>
      <c r="C471" s="822" t="s">
        <v>3339</v>
      </c>
      <c r="D471" s="822" t="s">
        <v>2577</v>
      </c>
      <c r="E471" s="822" t="s">
        <v>3340</v>
      </c>
      <c r="F471" s="831"/>
      <c r="G471" s="831"/>
      <c r="H471" s="827">
        <v>0</v>
      </c>
      <c r="I471" s="831">
        <v>26</v>
      </c>
      <c r="J471" s="831">
        <v>33452.119999999995</v>
      </c>
      <c r="K471" s="827">
        <v>1</v>
      </c>
      <c r="L471" s="831">
        <v>26</v>
      </c>
      <c r="M471" s="832">
        <v>33452.119999999995</v>
      </c>
    </row>
    <row r="472" spans="1:13" ht="14.45" customHeight="1" x14ac:dyDescent="0.2">
      <c r="A472" s="821" t="s">
        <v>2405</v>
      </c>
      <c r="B472" s="822" t="s">
        <v>3983</v>
      </c>
      <c r="C472" s="822" t="s">
        <v>2576</v>
      </c>
      <c r="D472" s="822" t="s">
        <v>2577</v>
      </c>
      <c r="E472" s="822" t="s">
        <v>2578</v>
      </c>
      <c r="F472" s="831"/>
      <c r="G472" s="831"/>
      <c r="H472" s="827">
        <v>0</v>
      </c>
      <c r="I472" s="831">
        <v>35</v>
      </c>
      <c r="J472" s="831">
        <v>90062.7</v>
      </c>
      <c r="K472" s="827">
        <v>1</v>
      </c>
      <c r="L472" s="831">
        <v>35</v>
      </c>
      <c r="M472" s="832">
        <v>90062.7</v>
      </c>
    </row>
    <row r="473" spans="1:13" ht="14.45" customHeight="1" x14ac:dyDescent="0.2">
      <c r="A473" s="821" t="s">
        <v>2405</v>
      </c>
      <c r="B473" s="822" t="s">
        <v>3983</v>
      </c>
      <c r="C473" s="822" t="s">
        <v>3341</v>
      </c>
      <c r="D473" s="822" t="s">
        <v>2577</v>
      </c>
      <c r="E473" s="822" t="s">
        <v>3338</v>
      </c>
      <c r="F473" s="831"/>
      <c r="G473" s="831"/>
      <c r="H473" s="827">
        <v>0</v>
      </c>
      <c r="I473" s="831">
        <v>27</v>
      </c>
      <c r="J473" s="831">
        <v>18283.59</v>
      </c>
      <c r="K473" s="827">
        <v>1</v>
      </c>
      <c r="L473" s="831">
        <v>27</v>
      </c>
      <c r="M473" s="832">
        <v>18283.59</v>
      </c>
    </row>
    <row r="474" spans="1:13" ht="14.45" customHeight="1" x14ac:dyDescent="0.2">
      <c r="A474" s="821" t="s">
        <v>2405</v>
      </c>
      <c r="B474" s="822" t="s">
        <v>3983</v>
      </c>
      <c r="C474" s="822" t="s">
        <v>3344</v>
      </c>
      <c r="D474" s="822" t="s">
        <v>3345</v>
      </c>
      <c r="E474" s="822" t="s">
        <v>3333</v>
      </c>
      <c r="F474" s="831">
        <v>5</v>
      </c>
      <c r="G474" s="831">
        <v>3080.25</v>
      </c>
      <c r="H474" s="827">
        <v>1</v>
      </c>
      <c r="I474" s="831"/>
      <c r="J474" s="831"/>
      <c r="K474" s="827">
        <v>0</v>
      </c>
      <c r="L474" s="831">
        <v>5</v>
      </c>
      <c r="M474" s="832">
        <v>3080.25</v>
      </c>
    </row>
    <row r="475" spans="1:13" ht="14.45" customHeight="1" x14ac:dyDescent="0.2">
      <c r="A475" s="821" t="s">
        <v>2405</v>
      </c>
      <c r="B475" s="822" t="s">
        <v>3983</v>
      </c>
      <c r="C475" s="822" t="s">
        <v>3816</v>
      </c>
      <c r="D475" s="822" t="s">
        <v>3337</v>
      </c>
      <c r="E475" s="822" t="s">
        <v>3340</v>
      </c>
      <c r="F475" s="831">
        <v>2</v>
      </c>
      <c r="G475" s="831">
        <v>2573.2399999999998</v>
      </c>
      <c r="H475" s="827">
        <v>1</v>
      </c>
      <c r="I475" s="831"/>
      <c r="J475" s="831"/>
      <c r="K475" s="827">
        <v>0</v>
      </c>
      <c r="L475" s="831">
        <v>2</v>
      </c>
      <c r="M475" s="832">
        <v>2573.2399999999998</v>
      </c>
    </row>
    <row r="476" spans="1:13" ht="14.45" customHeight="1" x14ac:dyDescent="0.2">
      <c r="A476" s="821" t="s">
        <v>2405</v>
      </c>
      <c r="B476" s="822" t="s">
        <v>3983</v>
      </c>
      <c r="C476" s="822" t="s">
        <v>3616</v>
      </c>
      <c r="D476" s="822" t="s">
        <v>2577</v>
      </c>
      <c r="E476" s="822" t="s">
        <v>3330</v>
      </c>
      <c r="F476" s="831"/>
      <c r="G476" s="831"/>
      <c r="H476" s="827">
        <v>0</v>
      </c>
      <c r="I476" s="831">
        <v>5</v>
      </c>
      <c r="J476" s="831">
        <v>656.09999999999991</v>
      </c>
      <c r="K476" s="827">
        <v>1</v>
      </c>
      <c r="L476" s="831">
        <v>5</v>
      </c>
      <c r="M476" s="832">
        <v>656.09999999999991</v>
      </c>
    </row>
    <row r="477" spans="1:13" ht="14.45" customHeight="1" x14ac:dyDescent="0.2">
      <c r="A477" s="821" t="s">
        <v>2405</v>
      </c>
      <c r="B477" s="822" t="s">
        <v>3983</v>
      </c>
      <c r="C477" s="822" t="s">
        <v>3615</v>
      </c>
      <c r="D477" s="822" t="s">
        <v>3337</v>
      </c>
      <c r="E477" s="822" t="s">
        <v>2578</v>
      </c>
      <c r="F477" s="831">
        <v>4</v>
      </c>
      <c r="G477" s="831">
        <v>6162.2</v>
      </c>
      <c r="H477" s="827">
        <v>1</v>
      </c>
      <c r="I477" s="831"/>
      <c r="J477" s="831"/>
      <c r="K477" s="827">
        <v>0</v>
      </c>
      <c r="L477" s="831">
        <v>4</v>
      </c>
      <c r="M477" s="832">
        <v>6162.2</v>
      </c>
    </row>
    <row r="478" spans="1:13" ht="14.45" customHeight="1" x14ac:dyDescent="0.2">
      <c r="A478" s="821" t="s">
        <v>2405</v>
      </c>
      <c r="B478" s="822" t="s">
        <v>2234</v>
      </c>
      <c r="C478" s="822" t="s">
        <v>3543</v>
      </c>
      <c r="D478" s="822" t="s">
        <v>3544</v>
      </c>
      <c r="E478" s="822" t="s">
        <v>2239</v>
      </c>
      <c r="F478" s="831">
        <v>1</v>
      </c>
      <c r="G478" s="831">
        <v>11.71</v>
      </c>
      <c r="H478" s="827">
        <v>1</v>
      </c>
      <c r="I478" s="831"/>
      <c r="J478" s="831"/>
      <c r="K478" s="827">
        <v>0</v>
      </c>
      <c r="L478" s="831">
        <v>1</v>
      </c>
      <c r="M478" s="832">
        <v>11.71</v>
      </c>
    </row>
    <row r="479" spans="1:13" ht="14.45" customHeight="1" x14ac:dyDescent="0.2">
      <c r="A479" s="821" t="s">
        <v>2405</v>
      </c>
      <c r="B479" s="822" t="s">
        <v>2246</v>
      </c>
      <c r="C479" s="822" t="s">
        <v>2249</v>
      </c>
      <c r="D479" s="822" t="s">
        <v>1496</v>
      </c>
      <c r="E479" s="822" t="s">
        <v>2250</v>
      </c>
      <c r="F479" s="831"/>
      <c r="G479" s="831"/>
      <c r="H479" s="827"/>
      <c r="I479" s="831">
        <v>2</v>
      </c>
      <c r="J479" s="831">
        <v>0</v>
      </c>
      <c r="K479" s="827"/>
      <c r="L479" s="831">
        <v>2</v>
      </c>
      <c r="M479" s="832">
        <v>0</v>
      </c>
    </row>
    <row r="480" spans="1:13" ht="14.45" customHeight="1" x14ac:dyDescent="0.2">
      <c r="A480" s="821" t="s">
        <v>2405</v>
      </c>
      <c r="B480" s="822" t="s">
        <v>2246</v>
      </c>
      <c r="C480" s="822" t="s">
        <v>2247</v>
      </c>
      <c r="D480" s="822" t="s">
        <v>1496</v>
      </c>
      <c r="E480" s="822" t="s">
        <v>2248</v>
      </c>
      <c r="F480" s="831"/>
      <c r="G480" s="831"/>
      <c r="H480" s="827"/>
      <c r="I480" s="831">
        <v>1</v>
      </c>
      <c r="J480" s="831">
        <v>0</v>
      </c>
      <c r="K480" s="827"/>
      <c r="L480" s="831">
        <v>1</v>
      </c>
      <c r="M480" s="832">
        <v>0</v>
      </c>
    </row>
    <row r="481" spans="1:13" ht="14.45" customHeight="1" x14ac:dyDescent="0.2">
      <c r="A481" s="821" t="s">
        <v>2405</v>
      </c>
      <c r="B481" s="822" t="s">
        <v>2262</v>
      </c>
      <c r="C481" s="822" t="s">
        <v>3713</v>
      </c>
      <c r="D481" s="822" t="s">
        <v>3714</v>
      </c>
      <c r="E481" s="822" t="s">
        <v>803</v>
      </c>
      <c r="F481" s="831">
        <v>3</v>
      </c>
      <c r="G481" s="831">
        <v>396</v>
      </c>
      <c r="H481" s="827">
        <v>1</v>
      </c>
      <c r="I481" s="831"/>
      <c r="J481" s="831"/>
      <c r="K481" s="827">
        <v>0</v>
      </c>
      <c r="L481" s="831">
        <v>3</v>
      </c>
      <c r="M481" s="832">
        <v>396</v>
      </c>
    </row>
    <row r="482" spans="1:13" ht="14.45" customHeight="1" x14ac:dyDescent="0.2">
      <c r="A482" s="821" t="s">
        <v>2405</v>
      </c>
      <c r="B482" s="822" t="s">
        <v>2266</v>
      </c>
      <c r="C482" s="822" t="s">
        <v>2587</v>
      </c>
      <c r="D482" s="822" t="s">
        <v>2268</v>
      </c>
      <c r="E482" s="822" t="s">
        <v>2588</v>
      </c>
      <c r="F482" s="831"/>
      <c r="G482" s="831"/>
      <c r="H482" s="827">
        <v>0</v>
      </c>
      <c r="I482" s="831">
        <v>17</v>
      </c>
      <c r="J482" s="831">
        <v>1369.01</v>
      </c>
      <c r="K482" s="827">
        <v>1</v>
      </c>
      <c r="L482" s="831">
        <v>17</v>
      </c>
      <c r="M482" s="832">
        <v>1369.01</v>
      </c>
    </row>
    <row r="483" spans="1:13" ht="14.45" customHeight="1" x14ac:dyDescent="0.2">
      <c r="A483" s="821" t="s">
        <v>2405</v>
      </c>
      <c r="B483" s="822" t="s">
        <v>2266</v>
      </c>
      <c r="C483" s="822" t="s">
        <v>3472</v>
      </c>
      <c r="D483" s="822" t="s">
        <v>2268</v>
      </c>
      <c r="E483" s="822" t="s">
        <v>1459</v>
      </c>
      <c r="F483" s="831">
        <v>1</v>
      </c>
      <c r="G483" s="831">
        <v>400.17</v>
      </c>
      <c r="H483" s="827">
        <v>1</v>
      </c>
      <c r="I483" s="831"/>
      <c r="J483" s="831"/>
      <c r="K483" s="827">
        <v>0</v>
      </c>
      <c r="L483" s="831">
        <v>1</v>
      </c>
      <c r="M483" s="832">
        <v>400.17</v>
      </c>
    </row>
    <row r="484" spans="1:13" ht="14.45" customHeight="1" x14ac:dyDescent="0.2">
      <c r="A484" s="821" t="s">
        <v>2405</v>
      </c>
      <c r="B484" s="822" t="s">
        <v>2266</v>
      </c>
      <c r="C484" s="822" t="s">
        <v>3388</v>
      </c>
      <c r="D484" s="822" t="s">
        <v>2268</v>
      </c>
      <c r="E484" s="822" t="s">
        <v>3389</v>
      </c>
      <c r="F484" s="831"/>
      <c r="G484" s="831"/>
      <c r="H484" s="827">
        <v>0</v>
      </c>
      <c r="I484" s="831">
        <v>2</v>
      </c>
      <c r="J484" s="831">
        <v>1066.8599999999999</v>
      </c>
      <c r="K484" s="827">
        <v>1</v>
      </c>
      <c r="L484" s="831">
        <v>2</v>
      </c>
      <c r="M484" s="832">
        <v>1066.8599999999999</v>
      </c>
    </row>
    <row r="485" spans="1:13" ht="14.45" customHeight="1" x14ac:dyDescent="0.2">
      <c r="A485" s="821" t="s">
        <v>2405</v>
      </c>
      <c r="B485" s="822" t="s">
        <v>2266</v>
      </c>
      <c r="C485" s="822" t="s">
        <v>3390</v>
      </c>
      <c r="D485" s="822" t="s">
        <v>2268</v>
      </c>
      <c r="E485" s="822" t="s">
        <v>2588</v>
      </c>
      <c r="F485" s="831"/>
      <c r="G485" s="831"/>
      <c r="H485" s="827">
        <v>0</v>
      </c>
      <c r="I485" s="831">
        <v>5</v>
      </c>
      <c r="J485" s="831">
        <v>402.65</v>
      </c>
      <c r="K485" s="827">
        <v>1</v>
      </c>
      <c r="L485" s="831">
        <v>5</v>
      </c>
      <c r="M485" s="832">
        <v>402.65</v>
      </c>
    </row>
    <row r="486" spans="1:13" ht="14.45" customHeight="1" x14ac:dyDescent="0.2">
      <c r="A486" s="821" t="s">
        <v>2405</v>
      </c>
      <c r="B486" s="822" t="s">
        <v>2266</v>
      </c>
      <c r="C486" s="822" t="s">
        <v>2267</v>
      </c>
      <c r="D486" s="822" t="s">
        <v>2268</v>
      </c>
      <c r="E486" s="822" t="s">
        <v>1459</v>
      </c>
      <c r="F486" s="831"/>
      <c r="G486" s="831"/>
      <c r="H486" s="827">
        <v>0</v>
      </c>
      <c r="I486" s="831">
        <v>6</v>
      </c>
      <c r="J486" s="831">
        <v>2401.02</v>
      </c>
      <c r="K486" s="827">
        <v>1</v>
      </c>
      <c r="L486" s="831">
        <v>6</v>
      </c>
      <c r="M486" s="832">
        <v>2401.02</v>
      </c>
    </row>
    <row r="487" spans="1:13" ht="14.45" customHeight="1" x14ac:dyDescent="0.2">
      <c r="A487" s="821" t="s">
        <v>2405</v>
      </c>
      <c r="B487" s="822" t="s">
        <v>3995</v>
      </c>
      <c r="C487" s="822" t="s">
        <v>3804</v>
      </c>
      <c r="D487" s="822" t="s">
        <v>3485</v>
      </c>
      <c r="E487" s="822" t="s">
        <v>3197</v>
      </c>
      <c r="F487" s="831">
        <v>1</v>
      </c>
      <c r="G487" s="831">
        <v>176.32</v>
      </c>
      <c r="H487" s="827">
        <v>1</v>
      </c>
      <c r="I487" s="831"/>
      <c r="J487" s="831"/>
      <c r="K487" s="827">
        <v>0</v>
      </c>
      <c r="L487" s="831">
        <v>1</v>
      </c>
      <c r="M487" s="832">
        <v>176.32</v>
      </c>
    </row>
    <row r="488" spans="1:13" ht="14.45" customHeight="1" x14ac:dyDescent="0.2">
      <c r="A488" s="821" t="s">
        <v>2405</v>
      </c>
      <c r="B488" s="822" t="s">
        <v>3995</v>
      </c>
      <c r="C488" s="822" t="s">
        <v>3074</v>
      </c>
      <c r="D488" s="822" t="s">
        <v>3075</v>
      </c>
      <c r="E488" s="822" t="s">
        <v>3076</v>
      </c>
      <c r="F488" s="831"/>
      <c r="G488" s="831"/>
      <c r="H488" s="827">
        <v>0</v>
      </c>
      <c r="I488" s="831">
        <v>1</v>
      </c>
      <c r="J488" s="831">
        <v>58.77</v>
      </c>
      <c r="K488" s="827">
        <v>1</v>
      </c>
      <c r="L488" s="831">
        <v>1</v>
      </c>
      <c r="M488" s="832">
        <v>58.77</v>
      </c>
    </row>
    <row r="489" spans="1:13" ht="14.45" customHeight="1" x14ac:dyDescent="0.2">
      <c r="A489" s="821" t="s">
        <v>2405</v>
      </c>
      <c r="B489" s="822" t="s">
        <v>3986</v>
      </c>
      <c r="C489" s="822" t="s">
        <v>2590</v>
      </c>
      <c r="D489" s="822" t="s">
        <v>2591</v>
      </c>
      <c r="E489" s="822" t="s">
        <v>2592</v>
      </c>
      <c r="F489" s="831"/>
      <c r="G489" s="831"/>
      <c r="H489" s="827">
        <v>0</v>
      </c>
      <c r="I489" s="831">
        <v>7</v>
      </c>
      <c r="J489" s="831">
        <v>352.24</v>
      </c>
      <c r="K489" s="827">
        <v>1</v>
      </c>
      <c r="L489" s="831">
        <v>7</v>
      </c>
      <c r="M489" s="832">
        <v>352.24</v>
      </c>
    </row>
    <row r="490" spans="1:13" ht="14.45" customHeight="1" x14ac:dyDescent="0.2">
      <c r="A490" s="821" t="s">
        <v>2405</v>
      </c>
      <c r="B490" s="822" t="s">
        <v>3986</v>
      </c>
      <c r="C490" s="822" t="s">
        <v>3393</v>
      </c>
      <c r="D490" s="822" t="s">
        <v>2591</v>
      </c>
      <c r="E490" s="822" t="s">
        <v>3394</v>
      </c>
      <c r="F490" s="831"/>
      <c r="G490" s="831"/>
      <c r="H490" s="827">
        <v>0</v>
      </c>
      <c r="I490" s="831">
        <v>3</v>
      </c>
      <c r="J490" s="831">
        <v>452.82</v>
      </c>
      <c r="K490" s="827">
        <v>1</v>
      </c>
      <c r="L490" s="831">
        <v>3</v>
      </c>
      <c r="M490" s="832">
        <v>452.82</v>
      </c>
    </row>
    <row r="491" spans="1:13" ht="14.45" customHeight="1" x14ac:dyDescent="0.2">
      <c r="A491" s="821" t="s">
        <v>2406</v>
      </c>
      <c r="B491" s="822" t="s">
        <v>1911</v>
      </c>
      <c r="C491" s="822" t="s">
        <v>2580</v>
      </c>
      <c r="D491" s="822" t="s">
        <v>659</v>
      </c>
      <c r="E491" s="822" t="s">
        <v>2581</v>
      </c>
      <c r="F491" s="831"/>
      <c r="G491" s="831"/>
      <c r="H491" s="827"/>
      <c r="I491" s="831">
        <v>1</v>
      </c>
      <c r="J491" s="831">
        <v>0</v>
      </c>
      <c r="K491" s="827"/>
      <c r="L491" s="831">
        <v>1</v>
      </c>
      <c r="M491" s="832">
        <v>0</v>
      </c>
    </row>
    <row r="492" spans="1:13" ht="14.45" customHeight="1" x14ac:dyDescent="0.2">
      <c r="A492" s="821" t="s">
        <v>2407</v>
      </c>
      <c r="B492" s="822" t="s">
        <v>1918</v>
      </c>
      <c r="C492" s="822" t="s">
        <v>1924</v>
      </c>
      <c r="D492" s="822" t="s">
        <v>866</v>
      </c>
      <c r="E492" s="822" t="s">
        <v>1925</v>
      </c>
      <c r="F492" s="831"/>
      <c r="G492" s="831"/>
      <c r="H492" s="827">
        <v>0</v>
      </c>
      <c r="I492" s="831">
        <v>1</v>
      </c>
      <c r="J492" s="831">
        <v>48.89</v>
      </c>
      <c r="K492" s="827">
        <v>1</v>
      </c>
      <c r="L492" s="831">
        <v>1</v>
      </c>
      <c r="M492" s="832">
        <v>48.89</v>
      </c>
    </row>
    <row r="493" spans="1:13" ht="14.45" customHeight="1" x14ac:dyDescent="0.2">
      <c r="A493" s="821" t="s">
        <v>2407</v>
      </c>
      <c r="B493" s="822" t="s">
        <v>3979</v>
      </c>
      <c r="C493" s="822" t="s">
        <v>2613</v>
      </c>
      <c r="D493" s="822" t="s">
        <v>2614</v>
      </c>
      <c r="E493" s="822" t="s">
        <v>2615</v>
      </c>
      <c r="F493" s="831"/>
      <c r="G493" s="831"/>
      <c r="H493" s="827">
        <v>0</v>
      </c>
      <c r="I493" s="831">
        <v>18</v>
      </c>
      <c r="J493" s="831">
        <v>1268.6399999999999</v>
      </c>
      <c r="K493" s="827">
        <v>1</v>
      </c>
      <c r="L493" s="831">
        <v>18</v>
      </c>
      <c r="M493" s="832">
        <v>1268.6399999999999</v>
      </c>
    </row>
    <row r="494" spans="1:13" ht="14.45" customHeight="1" x14ac:dyDescent="0.2">
      <c r="A494" s="821" t="s">
        <v>2407</v>
      </c>
      <c r="B494" s="822" t="s">
        <v>3979</v>
      </c>
      <c r="C494" s="822" t="s">
        <v>3312</v>
      </c>
      <c r="D494" s="822" t="s">
        <v>2614</v>
      </c>
      <c r="E494" s="822" t="s">
        <v>3313</v>
      </c>
      <c r="F494" s="831"/>
      <c r="G494" s="831"/>
      <c r="H494" s="827">
        <v>0</v>
      </c>
      <c r="I494" s="831">
        <v>1</v>
      </c>
      <c r="J494" s="831">
        <v>140.96</v>
      </c>
      <c r="K494" s="827">
        <v>1</v>
      </c>
      <c r="L494" s="831">
        <v>1</v>
      </c>
      <c r="M494" s="832">
        <v>140.96</v>
      </c>
    </row>
    <row r="495" spans="1:13" ht="14.45" customHeight="1" x14ac:dyDescent="0.2">
      <c r="A495" s="821" t="s">
        <v>2407</v>
      </c>
      <c r="B495" s="822" t="s">
        <v>3979</v>
      </c>
      <c r="C495" s="822" t="s">
        <v>3032</v>
      </c>
      <c r="D495" s="822" t="s">
        <v>2614</v>
      </c>
      <c r="E495" s="822" t="s">
        <v>3033</v>
      </c>
      <c r="F495" s="831"/>
      <c r="G495" s="831"/>
      <c r="H495" s="827">
        <v>0</v>
      </c>
      <c r="I495" s="831">
        <v>2</v>
      </c>
      <c r="J495" s="831">
        <v>93.98</v>
      </c>
      <c r="K495" s="827">
        <v>1</v>
      </c>
      <c r="L495" s="831">
        <v>2</v>
      </c>
      <c r="M495" s="832">
        <v>93.98</v>
      </c>
    </row>
    <row r="496" spans="1:13" ht="14.45" customHeight="1" x14ac:dyDescent="0.2">
      <c r="A496" s="821" t="s">
        <v>2407</v>
      </c>
      <c r="B496" s="822" t="s">
        <v>3980</v>
      </c>
      <c r="C496" s="822" t="s">
        <v>2528</v>
      </c>
      <c r="D496" s="822" t="s">
        <v>2468</v>
      </c>
      <c r="E496" s="822" t="s">
        <v>2529</v>
      </c>
      <c r="F496" s="831">
        <v>16</v>
      </c>
      <c r="G496" s="831">
        <v>32622.879999999997</v>
      </c>
      <c r="H496" s="827">
        <v>1</v>
      </c>
      <c r="I496" s="831"/>
      <c r="J496" s="831"/>
      <c r="K496" s="827">
        <v>0</v>
      </c>
      <c r="L496" s="831">
        <v>16</v>
      </c>
      <c r="M496" s="832">
        <v>32622.879999999997</v>
      </c>
    </row>
    <row r="497" spans="1:13" ht="14.45" customHeight="1" x14ac:dyDescent="0.2">
      <c r="A497" s="821" t="s">
        <v>2407</v>
      </c>
      <c r="B497" s="822" t="s">
        <v>3980</v>
      </c>
      <c r="C497" s="822" t="s">
        <v>2467</v>
      </c>
      <c r="D497" s="822" t="s">
        <v>2468</v>
      </c>
      <c r="E497" s="822" t="s">
        <v>2469</v>
      </c>
      <c r="F497" s="831">
        <v>7</v>
      </c>
      <c r="G497" s="831">
        <v>3868.48</v>
      </c>
      <c r="H497" s="827">
        <v>1</v>
      </c>
      <c r="I497" s="831"/>
      <c r="J497" s="831"/>
      <c r="K497" s="827">
        <v>0</v>
      </c>
      <c r="L497" s="831">
        <v>7</v>
      </c>
      <c r="M497" s="832">
        <v>3868.48</v>
      </c>
    </row>
    <row r="498" spans="1:13" ht="14.45" customHeight="1" x14ac:dyDescent="0.2">
      <c r="A498" s="821" t="s">
        <v>2407</v>
      </c>
      <c r="B498" s="822" t="s">
        <v>3980</v>
      </c>
      <c r="C498" s="822" t="s">
        <v>2470</v>
      </c>
      <c r="D498" s="822" t="s">
        <v>2468</v>
      </c>
      <c r="E498" s="822" t="s">
        <v>2471</v>
      </c>
      <c r="F498" s="831">
        <v>6</v>
      </c>
      <c r="G498" s="831">
        <v>2134.7400000000002</v>
      </c>
      <c r="H498" s="827">
        <v>1</v>
      </c>
      <c r="I498" s="831"/>
      <c r="J498" s="831"/>
      <c r="K498" s="827">
        <v>0</v>
      </c>
      <c r="L498" s="831">
        <v>6</v>
      </c>
      <c r="M498" s="832">
        <v>2134.7400000000002</v>
      </c>
    </row>
    <row r="499" spans="1:13" ht="14.45" customHeight="1" x14ac:dyDescent="0.2">
      <c r="A499" s="821" t="s">
        <v>2407</v>
      </c>
      <c r="B499" s="822" t="s">
        <v>3980</v>
      </c>
      <c r="C499" s="822" t="s">
        <v>2530</v>
      </c>
      <c r="D499" s="822" t="s">
        <v>2468</v>
      </c>
      <c r="E499" s="822" t="s">
        <v>2531</v>
      </c>
      <c r="F499" s="831">
        <v>10</v>
      </c>
      <c r="G499" s="831">
        <v>10194.6</v>
      </c>
      <c r="H499" s="827">
        <v>1</v>
      </c>
      <c r="I499" s="831"/>
      <c r="J499" s="831"/>
      <c r="K499" s="827">
        <v>0</v>
      </c>
      <c r="L499" s="831">
        <v>10</v>
      </c>
      <c r="M499" s="832">
        <v>10194.6</v>
      </c>
    </row>
    <row r="500" spans="1:13" ht="14.45" customHeight="1" x14ac:dyDescent="0.2">
      <c r="A500" s="821" t="s">
        <v>2407</v>
      </c>
      <c r="B500" s="822" t="s">
        <v>3980</v>
      </c>
      <c r="C500" s="822" t="s">
        <v>2819</v>
      </c>
      <c r="D500" s="822" t="s">
        <v>2533</v>
      </c>
      <c r="E500" s="822" t="s">
        <v>2529</v>
      </c>
      <c r="F500" s="831"/>
      <c r="G500" s="831"/>
      <c r="H500" s="827">
        <v>0</v>
      </c>
      <c r="I500" s="831">
        <v>21</v>
      </c>
      <c r="J500" s="831">
        <v>42817.53</v>
      </c>
      <c r="K500" s="827">
        <v>1</v>
      </c>
      <c r="L500" s="831">
        <v>21</v>
      </c>
      <c r="M500" s="832">
        <v>42817.53</v>
      </c>
    </row>
    <row r="501" spans="1:13" ht="14.45" customHeight="1" x14ac:dyDescent="0.2">
      <c r="A501" s="821" t="s">
        <v>2407</v>
      </c>
      <c r="B501" s="822" t="s">
        <v>3980</v>
      </c>
      <c r="C501" s="822" t="s">
        <v>2532</v>
      </c>
      <c r="D501" s="822" t="s">
        <v>2533</v>
      </c>
      <c r="E501" s="822" t="s">
        <v>2471</v>
      </c>
      <c r="F501" s="831"/>
      <c r="G501" s="831"/>
      <c r="H501" s="827">
        <v>0</v>
      </c>
      <c r="I501" s="831">
        <v>29</v>
      </c>
      <c r="J501" s="831">
        <v>10317.910000000002</v>
      </c>
      <c r="K501" s="827">
        <v>1</v>
      </c>
      <c r="L501" s="831">
        <v>29</v>
      </c>
      <c r="M501" s="832">
        <v>10317.910000000002</v>
      </c>
    </row>
    <row r="502" spans="1:13" ht="14.45" customHeight="1" x14ac:dyDescent="0.2">
      <c r="A502" s="821" t="s">
        <v>2407</v>
      </c>
      <c r="B502" s="822" t="s">
        <v>3980</v>
      </c>
      <c r="C502" s="822" t="s">
        <v>2700</v>
      </c>
      <c r="D502" s="822" t="s">
        <v>2533</v>
      </c>
      <c r="E502" s="822" t="s">
        <v>2469</v>
      </c>
      <c r="F502" s="831"/>
      <c r="G502" s="831"/>
      <c r="H502" s="827">
        <v>0</v>
      </c>
      <c r="I502" s="831">
        <v>48</v>
      </c>
      <c r="J502" s="831">
        <v>26526.720000000001</v>
      </c>
      <c r="K502" s="827">
        <v>1</v>
      </c>
      <c r="L502" s="831">
        <v>48</v>
      </c>
      <c r="M502" s="832">
        <v>26526.720000000001</v>
      </c>
    </row>
    <row r="503" spans="1:13" ht="14.45" customHeight="1" x14ac:dyDescent="0.2">
      <c r="A503" s="821" t="s">
        <v>2407</v>
      </c>
      <c r="B503" s="822" t="s">
        <v>3980</v>
      </c>
      <c r="C503" s="822" t="s">
        <v>2701</v>
      </c>
      <c r="D503" s="822" t="s">
        <v>2533</v>
      </c>
      <c r="E503" s="822" t="s">
        <v>2531</v>
      </c>
      <c r="F503" s="831"/>
      <c r="G503" s="831"/>
      <c r="H503" s="827">
        <v>0</v>
      </c>
      <c r="I503" s="831">
        <v>34</v>
      </c>
      <c r="J503" s="831">
        <v>34661.64</v>
      </c>
      <c r="K503" s="827">
        <v>1</v>
      </c>
      <c r="L503" s="831">
        <v>34</v>
      </c>
      <c r="M503" s="832">
        <v>34661.64</v>
      </c>
    </row>
    <row r="504" spans="1:13" ht="14.45" customHeight="1" x14ac:dyDescent="0.2">
      <c r="A504" s="821" t="s">
        <v>2407</v>
      </c>
      <c r="B504" s="822" t="s">
        <v>3980</v>
      </c>
      <c r="C504" s="822" t="s">
        <v>2704</v>
      </c>
      <c r="D504" s="822" t="s">
        <v>2473</v>
      </c>
      <c r="E504" s="822" t="s">
        <v>2705</v>
      </c>
      <c r="F504" s="831">
        <v>3</v>
      </c>
      <c r="G504" s="831">
        <v>764.58</v>
      </c>
      <c r="H504" s="827">
        <v>1</v>
      </c>
      <c r="I504" s="831"/>
      <c r="J504" s="831"/>
      <c r="K504" s="827">
        <v>0</v>
      </c>
      <c r="L504" s="831">
        <v>3</v>
      </c>
      <c r="M504" s="832">
        <v>764.58</v>
      </c>
    </row>
    <row r="505" spans="1:13" ht="14.45" customHeight="1" x14ac:dyDescent="0.2">
      <c r="A505" s="821" t="s">
        <v>2407</v>
      </c>
      <c r="B505" s="822" t="s">
        <v>2193</v>
      </c>
      <c r="C505" s="822" t="s">
        <v>2555</v>
      </c>
      <c r="D505" s="822" t="s">
        <v>2195</v>
      </c>
      <c r="E505" s="822" t="s">
        <v>2556</v>
      </c>
      <c r="F505" s="831"/>
      <c r="G505" s="831"/>
      <c r="H505" s="827">
        <v>0</v>
      </c>
      <c r="I505" s="831">
        <v>18</v>
      </c>
      <c r="J505" s="831">
        <v>2926.9800000000005</v>
      </c>
      <c r="K505" s="827">
        <v>1</v>
      </c>
      <c r="L505" s="831">
        <v>18</v>
      </c>
      <c r="M505" s="832">
        <v>2926.9800000000005</v>
      </c>
    </row>
    <row r="506" spans="1:13" ht="14.45" customHeight="1" x14ac:dyDescent="0.2">
      <c r="A506" s="821" t="s">
        <v>2407</v>
      </c>
      <c r="B506" s="822" t="s">
        <v>2193</v>
      </c>
      <c r="C506" s="822" t="s">
        <v>3281</v>
      </c>
      <c r="D506" s="822" t="s">
        <v>2558</v>
      </c>
      <c r="E506" s="822" t="s">
        <v>3282</v>
      </c>
      <c r="F506" s="831"/>
      <c r="G506" s="831"/>
      <c r="H506" s="827">
        <v>0</v>
      </c>
      <c r="I506" s="831">
        <v>12</v>
      </c>
      <c r="J506" s="831">
        <v>15609.48</v>
      </c>
      <c r="K506" s="827">
        <v>1</v>
      </c>
      <c r="L506" s="831">
        <v>12</v>
      </c>
      <c r="M506" s="832">
        <v>15609.48</v>
      </c>
    </row>
    <row r="507" spans="1:13" ht="14.45" customHeight="1" x14ac:dyDescent="0.2">
      <c r="A507" s="821" t="s">
        <v>2407</v>
      </c>
      <c r="B507" s="822" t="s">
        <v>2193</v>
      </c>
      <c r="C507" s="822" t="s">
        <v>3568</v>
      </c>
      <c r="D507" s="822" t="s">
        <v>3569</v>
      </c>
      <c r="E507" s="822" t="s">
        <v>3570</v>
      </c>
      <c r="F507" s="831"/>
      <c r="G507" s="831"/>
      <c r="H507" s="827">
        <v>0</v>
      </c>
      <c r="I507" s="831">
        <v>4</v>
      </c>
      <c r="J507" s="831">
        <v>21288.32</v>
      </c>
      <c r="K507" s="827">
        <v>1</v>
      </c>
      <c r="L507" s="831">
        <v>4</v>
      </c>
      <c r="M507" s="832">
        <v>21288.32</v>
      </c>
    </row>
    <row r="508" spans="1:13" ht="14.45" customHeight="1" x14ac:dyDescent="0.2">
      <c r="A508" s="821" t="s">
        <v>2407</v>
      </c>
      <c r="B508" s="822" t="s">
        <v>2193</v>
      </c>
      <c r="C508" s="822" t="s">
        <v>2559</v>
      </c>
      <c r="D508" s="822" t="s">
        <v>2195</v>
      </c>
      <c r="E508" s="822" t="s">
        <v>2560</v>
      </c>
      <c r="F508" s="831"/>
      <c r="G508" s="831"/>
      <c r="H508" s="827">
        <v>0</v>
      </c>
      <c r="I508" s="831">
        <v>20</v>
      </c>
      <c r="J508" s="831">
        <v>26015.799999999996</v>
      </c>
      <c r="K508" s="827">
        <v>1</v>
      </c>
      <c r="L508" s="831">
        <v>20</v>
      </c>
      <c r="M508" s="832">
        <v>26015.799999999996</v>
      </c>
    </row>
    <row r="509" spans="1:13" ht="14.45" customHeight="1" x14ac:dyDescent="0.2">
      <c r="A509" s="821" t="s">
        <v>2407</v>
      </c>
      <c r="B509" s="822" t="s">
        <v>2193</v>
      </c>
      <c r="C509" s="822" t="s">
        <v>2194</v>
      </c>
      <c r="D509" s="822" t="s">
        <v>2195</v>
      </c>
      <c r="E509" s="822" t="s">
        <v>2196</v>
      </c>
      <c r="F509" s="831"/>
      <c r="G509" s="831"/>
      <c r="H509" s="827">
        <v>0</v>
      </c>
      <c r="I509" s="831">
        <v>20</v>
      </c>
      <c r="J509" s="831">
        <v>19511.8</v>
      </c>
      <c r="K509" s="827">
        <v>1</v>
      </c>
      <c r="L509" s="831">
        <v>20</v>
      </c>
      <c r="M509" s="832">
        <v>19511.8</v>
      </c>
    </row>
    <row r="510" spans="1:13" ht="14.45" customHeight="1" x14ac:dyDescent="0.2">
      <c r="A510" s="821" t="s">
        <v>2407</v>
      </c>
      <c r="B510" s="822" t="s">
        <v>2193</v>
      </c>
      <c r="C510" s="822" t="s">
        <v>2561</v>
      </c>
      <c r="D510" s="822" t="s">
        <v>2195</v>
      </c>
      <c r="E510" s="822" t="s">
        <v>2562</v>
      </c>
      <c r="F510" s="831"/>
      <c r="G510" s="831"/>
      <c r="H510" s="827">
        <v>0</v>
      </c>
      <c r="I510" s="831">
        <v>31</v>
      </c>
      <c r="J510" s="831">
        <v>10081.200000000001</v>
      </c>
      <c r="K510" s="827">
        <v>1</v>
      </c>
      <c r="L510" s="831">
        <v>31</v>
      </c>
      <c r="M510" s="832">
        <v>10081.200000000001</v>
      </c>
    </row>
    <row r="511" spans="1:13" ht="14.45" customHeight="1" x14ac:dyDescent="0.2">
      <c r="A511" s="821" t="s">
        <v>2407</v>
      </c>
      <c r="B511" s="822" t="s">
        <v>2193</v>
      </c>
      <c r="C511" s="822" t="s">
        <v>2563</v>
      </c>
      <c r="D511" s="822" t="s">
        <v>2195</v>
      </c>
      <c r="E511" s="822" t="s">
        <v>2564</v>
      </c>
      <c r="F511" s="831"/>
      <c r="G511" s="831"/>
      <c r="H511" s="827">
        <v>0</v>
      </c>
      <c r="I511" s="831">
        <v>20</v>
      </c>
      <c r="J511" s="831">
        <v>13007.999999999998</v>
      </c>
      <c r="K511" s="827">
        <v>1</v>
      </c>
      <c r="L511" s="831">
        <v>20</v>
      </c>
      <c r="M511" s="832">
        <v>13007.999999999998</v>
      </c>
    </row>
    <row r="512" spans="1:13" ht="14.45" customHeight="1" x14ac:dyDescent="0.2">
      <c r="A512" s="821" t="s">
        <v>2407</v>
      </c>
      <c r="B512" s="822" t="s">
        <v>2193</v>
      </c>
      <c r="C512" s="822" t="s">
        <v>2690</v>
      </c>
      <c r="D512" s="822" t="s">
        <v>2686</v>
      </c>
      <c r="E512" s="822" t="s">
        <v>2691</v>
      </c>
      <c r="F512" s="831">
        <v>4</v>
      </c>
      <c r="G512" s="831">
        <v>1300.8</v>
      </c>
      <c r="H512" s="827">
        <v>1</v>
      </c>
      <c r="I512" s="831"/>
      <c r="J512" s="831"/>
      <c r="K512" s="827">
        <v>0</v>
      </c>
      <c r="L512" s="831">
        <v>4</v>
      </c>
      <c r="M512" s="832">
        <v>1300.8</v>
      </c>
    </row>
    <row r="513" spans="1:13" ht="14.45" customHeight="1" x14ac:dyDescent="0.2">
      <c r="A513" s="821" t="s">
        <v>2407</v>
      </c>
      <c r="B513" s="822" t="s">
        <v>2193</v>
      </c>
      <c r="C513" s="822" t="s">
        <v>2688</v>
      </c>
      <c r="D513" s="822" t="s">
        <v>2558</v>
      </c>
      <c r="E513" s="822" t="s">
        <v>2689</v>
      </c>
      <c r="F513" s="831"/>
      <c r="G513" s="831"/>
      <c r="H513" s="827">
        <v>0</v>
      </c>
      <c r="I513" s="831">
        <v>6</v>
      </c>
      <c r="J513" s="831">
        <v>1951.1999999999998</v>
      </c>
      <c r="K513" s="827">
        <v>1</v>
      </c>
      <c r="L513" s="831">
        <v>6</v>
      </c>
      <c r="M513" s="832">
        <v>1951.1999999999998</v>
      </c>
    </row>
    <row r="514" spans="1:13" ht="14.45" customHeight="1" x14ac:dyDescent="0.2">
      <c r="A514" s="821" t="s">
        <v>2407</v>
      </c>
      <c r="B514" s="822" t="s">
        <v>2193</v>
      </c>
      <c r="C514" s="822" t="s">
        <v>2692</v>
      </c>
      <c r="D514" s="822" t="s">
        <v>2686</v>
      </c>
      <c r="E514" s="822" t="s">
        <v>2693</v>
      </c>
      <c r="F514" s="831">
        <v>6</v>
      </c>
      <c r="G514" s="831">
        <v>3902.3999999999996</v>
      </c>
      <c r="H514" s="827">
        <v>1</v>
      </c>
      <c r="I514" s="831"/>
      <c r="J514" s="831"/>
      <c r="K514" s="827">
        <v>0</v>
      </c>
      <c r="L514" s="831">
        <v>6</v>
      </c>
      <c r="M514" s="832">
        <v>3902.3999999999996</v>
      </c>
    </row>
    <row r="515" spans="1:13" ht="14.45" customHeight="1" x14ac:dyDescent="0.2">
      <c r="A515" s="821" t="s">
        <v>2407</v>
      </c>
      <c r="B515" s="822" t="s">
        <v>2193</v>
      </c>
      <c r="C515" s="822" t="s">
        <v>2694</v>
      </c>
      <c r="D515" s="822" t="s">
        <v>2456</v>
      </c>
      <c r="E515" s="822" t="s">
        <v>2689</v>
      </c>
      <c r="F515" s="831"/>
      <c r="G515" s="831"/>
      <c r="H515" s="827">
        <v>0</v>
      </c>
      <c r="I515" s="831">
        <v>48</v>
      </c>
      <c r="J515" s="831">
        <v>15609.6</v>
      </c>
      <c r="K515" s="827">
        <v>1</v>
      </c>
      <c r="L515" s="831">
        <v>48</v>
      </c>
      <c r="M515" s="832">
        <v>15609.6</v>
      </c>
    </row>
    <row r="516" spans="1:13" ht="14.45" customHeight="1" x14ac:dyDescent="0.2">
      <c r="A516" s="821" t="s">
        <v>2407</v>
      </c>
      <c r="B516" s="822" t="s">
        <v>2193</v>
      </c>
      <c r="C516" s="822" t="s">
        <v>2503</v>
      </c>
      <c r="D516" s="822" t="s">
        <v>2456</v>
      </c>
      <c r="E516" s="822" t="s">
        <v>2504</v>
      </c>
      <c r="F516" s="831"/>
      <c r="G516" s="831"/>
      <c r="H516" s="827">
        <v>0</v>
      </c>
      <c r="I516" s="831">
        <v>12</v>
      </c>
      <c r="J516" s="831">
        <v>7804.7999999999993</v>
      </c>
      <c r="K516" s="827">
        <v>1</v>
      </c>
      <c r="L516" s="831">
        <v>12</v>
      </c>
      <c r="M516" s="832">
        <v>7804.7999999999993</v>
      </c>
    </row>
    <row r="517" spans="1:13" ht="14.45" customHeight="1" x14ac:dyDescent="0.2">
      <c r="A517" s="821" t="s">
        <v>2407</v>
      </c>
      <c r="B517" s="822" t="s">
        <v>2193</v>
      </c>
      <c r="C517" s="822" t="s">
        <v>3283</v>
      </c>
      <c r="D517" s="822" t="s">
        <v>2456</v>
      </c>
      <c r="E517" s="822" t="s">
        <v>3282</v>
      </c>
      <c r="F517" s="831"/>
      <c r="G517" s="831"/>
      <c r="H517" s="827">
        <v>0</v>
      </c>
      <c r="I517" s="831">
        <v>12</v>
      </c>
      <c r="J517" s="831">
        <v>15609.48</v>
      </c>
      <c r="K517" s="827">
        <v>1</v>
      </c>
      <c r="L517" s="831">
        <v>12</v>
      </c>
      <c r="M517" s="832">
        <v>15609.48</v>
      </c>
    </row>
    <row r="518" spans="1:13" ht="14.45" customHeight="1" x14ac:dyDescent="0.2">
      <c r="A518" s="821" t="s">
        <v>2407</v>
      </c>
      <c r="B518" s="822" t="s">
        <v>2193</v>
      </c>
      <c r="C518" s="822" t="s">
        <v>2505</v>
      </c>
      <c r="D518" s="822" t="s">
        <v>2456</v>
      </c>
      <c r="E518" s="822" t="s">
        <v>2506</v>
      </c>
      <c r="F518" s="831"/>
      <c r="G518" s="831"/>
      <c r="H518" s="827">
        <v>0</v>
      </c>
      <c r="I518" s="831">
        <v>30</v>
      </c>
      <c r="J518" s="831">
        <v>4878.3000000000011</v>
      </c>
      <c r="K518" s="827">
        <v>1</v>
      </c>
      <c r="L518" s="831">
        <v>30</v>
      </c>
      <c r="M518" s="832">
        <v>4878.3000000000011</v>
      </c>
    </row>
    <row r="519" spans="1:13" ht="14.45" customHeight="1" x14ac:dyDescent="0.2">
      <c r="A519" s="821" t="s">
        <v>2407</v>
      </c>
      <c r="B519" s="822" t="s">
        <v>2193</v>
      </c>
      <c r="C519" s="822" t="s">
        <v>2455</v>
      </c>
      <c r="D519" s="822" t="s">
        <v>2456</v>
      </c>
      <c r="E519" s="822" t="s">
        <v>2457</v>
      </c>
      <c r="F519" s="831"/>
      <c r="G519" s="831"/>
      <c r="H519" s="827">
        <v>0</v>
      </c>
      <c r="I519" s="831">
        <v>6</v>
      </c>
      <c r="J519" s="831">
        <v>5853.54</v>
      </c>
      <c r="K519" s="827">
        <v>1</v>
      </c>
      <c r="L519" s="831">
        <v>6</v>
      </c>
      <c r="M519" s="832">
        <v>5853.54</v>
      </c>
    </row>
    <row r="520" spans="1:13" ht="14.45" customHeight="1" x14ac:dyDescent="0.2">
      <c r="A520" s="821" t="s">
        <v>2407</v>
      </c>
      <c r="B520" s="822" t="s">
        <v>2193</v>
      </c>
      <c r="C520" s="822" t="s">
        <v>3805</v>
      </c>
      <c r="D520" s="822" t="s">
        <v>2686</v>
      </c>
      <c r="E520" s="822" t="s">
        <v>3806</v>
      </c>
      <c r="F520" s="831">
        <v>3</v>
      </c>
      <c r="G520" s="831">
        <v>3902.37</v>
      </c>
      <c r="H520" s="827">
        <v>1</v>
      </c>
      <c r="I520" s="831"/>
      <c r="J520" s="831"/>
      <c r="K520" s="827">
        <v>0</v>
      </c>
      <c r="L520" s="831">
        <v>3</v>
      </c>
      <c r="M520" s="832">
        <v>3902.37</v>
      </c>
    </row>
    <row r="521" spans="1:13" ht="14.45" customHeight="1" x14ac:dyDescent="0.2">
      <c r="A521" s="821" t="s">
        <v>2407</v>
      </c>
      <c r="B521" s="822" t="s">
        <v>3981</v>
      </c>
      <c r="C521" s="822" t="s">
        <v>2439</v>
      </c>
      <c r="D521" s="822" t="s">
        <v>2440</v>
      </c>
      <c r="E521" s="822" t="s">
        <v>2441</v>
      </c>
      <c r="F521" s="831"/>
      <c r="G521" s="831"/>
      <c r="H521" s="827">
        <v>0</v>
      </c>
      <c r="I521" s="831">
        <v>45</v>
      </c>
      <c r="J521" s="831">
        <v>22763.699999999997</v>
      </c>
      <c r="K521" s="827">
        <v>1</v>
      </c>
      <c r="L521" s="831">
        <v>45</v>
      </c>
      <c r="M521" s="832">
        <v>22763.699999999997</v>
      </c>
    </row>
    <row r="522" spans="1:13" ht="14.45" customHeight="1" x14ac:dyDescent="0.2">
      <c r="A522" s="821" t="s">
        <v>2407</v>
      </c>
      <c r="B522" s="822" t="s">
        <v>3981</v>
      </c>
      <c r="C522" s="822" t="s">
        <v>2811</v>
      </c>
      <c r="D522" s="822" t="s">
        <v>2440</v>
      </c>
      <c r="E522" s="822" t="s">
        <v>2812</v>
      </c>
      <c r="F522" s="831"/>
      <c r="G522" s="831"/>
      <c r="H522" s="827">
        <v>0</v>
      </c>
      <c r="I522" s="831">
        <v>6</v>
      </c>
      <c r="J522" s="831">
        <v>4552.74</v>
      </c>
      <c r="K522" s="827">
        <v>1</v>
      </c>
      <c r="L522" s="831">
        <v>6</v>
      </c>
      <c r="M522" s="832">
        <v>4552.74</v>
      </c>
    </row>
    <row r="523" spans="1:13" ht="14.45" customHeight="1" x14ac:dyDescent="0.2">
      <c r="A523" s="821" t="s">
        <v>2407</v>
      </c>
      <c r="B523" s="822" t="s">
        <v>3981</v>
      </c>
      <c r="C523" s="822" t="s">
        <v>2683</v>
      </c>
      <c r="D523" s="822" t="s">
        <v>2440</v>
      </c>
      <c r="E523" s="822" t="s">
        <v>2684</v>
      </c>
      <c r="F523" s="831"/>
      <c r="G523" s="831"/>
      <c r="H523" s="827">
        <v>0</v>
      </c>
      <c r="I523" s="831">
        <v>24</v>
      </c>
      <c r="J523" s="831">
        <v>24281.52</v>
      </c>
      <c r="K523" s="827">
        <v>1</v>
      </c>
      <c r="L523" s="831">
        <v>24</v>
      </c>
      <c r="M523" s="832">
        <v>24281.52</v>
      </c>
    </row>
    <row r="524" spans="1:13" ht="14.45" customHeight="1" x14ac:dyDescent="0.2">
      <c r="A524" s="821" t="s">
        <v>2407</v>
      </c>
      <c r="B524" s="822" t="s">
        <v>3981</v>
      </c>
      <c r="C524" s="822" t="s">
        <v>3802</v>
      </c>
      <c r="D524" s="822" t="s">
        <v>3548</v>
      </c>
      <c r="E524" s="822" t="s">
        <v>2441</v>
      </c>
      <c r="F524" s="831">
        <v>6</v>
      </c>
      <c r="G524" s="831">
        <v>2601.6000000000004</v>
      </c>
      <c r="H524" s="827">
        <v>1</v>
      </c>
      <c r="I524" s="831"/>
      <c r="J524" s="831"/>
      <c r="K524" s="827">
        <v>0</v>
      </c>
      <c r="L524" s="831">
        <v>6</v>
      </c>
      <c r="M524" s="832">
        <v>2601.6000000000004</v>
      </c>
    </row>
    <row r="525" spans="1:13" ht="14.45" customHeight="1" x14ac:dyDescent="0.2">
      <c r="A525" s="821" t="s">
        <v>2407</v>
      </c>
      <c r="B525" s="822" t="s">
        <v>3981</v>
      </c>
      <c r="C525" s="822" t="s">
        <v>3071</v>
      </c>
      <c r="D525" s="822" t="s">
        <v>3072</v>
      </c>
      <c r="E525" s="822" t="s">
        <v>2441</v>
      </c>
      <c r="F525" s="831">
        <v>12</v>
      </c>
      <c r="G525" s="831">
        <v>6070.32</v>
      </c>
      <c r="H525" s="827">
        <v>1</v>
      </c>
      <c r="I525" s="831"/>
      <c r="J525" s="831"/>
      <c r="K525" s="827">
        <v>0</v>
      </c>
      <c r="L525" s="831">
        <v>12</v>
      </c>
      <c r="M525" s="832">
        <v>6070.32</v>
      </c>
    </row>
    <row r="526" spans="1:13" ht="14.45" customHeight="1" x14ac:dyDescent="0.2">
      <c r="A526" s="821" t="s">
        <v>2407</v>
      </c>
      <c r="B526" s="822" t="s">
        <v>1911</v>
      </c>
      <c r="C526" s="822" t="s">
        <v>2580</v>
      </c>
      <c r="D526" s="822" t="s">
        <v>659</v>
      </c>
      <c r="E526" s="822" t="s">
        <v>2581</v>
      </c>
      <c r="F526" s="831"/>
      <c r="G526" s="831"/>
      <c r="H526" s="827"/>
      <c r="I526" s="831">
        <v>42</v>
      </c>
      <c r="J526" s="831">
        <v>0</v>
      </c>
      <c r="K526" s="827"/>
      <c r="L526" s="831">
        <v>42</v>
      </c>
      <c r="M526" s="832">
        <v>0</v>
      </c>
    </row>
    <row r="527" spans="1:13" ht="14.45" customHeight="1" x14ac:dyDescent="0.2">
      <c r="A527" s="821" t="s">
        <v>2407</v>
      </c>
      <c r="B527" s="822" t="s">
        <v>1911</v>
      </c>
      <c r="C527" s="822" t="s">
        <v>3867</v>
      </c>
      <c r="D527" s="822" t="s">
        <v>3626</v>
      </c>
      <c r="E527" s="822" t="s">
        <v>3868</v>
      </c>
      <c r="F527" s="831">
        <v>2</v>
      </c>
      <c r="G527" s="831">
        <v>0</v>
      </c>
      <c r="H527" s="827"/>
      <c r="I527" s="831"/>
      <c r="J527" s="831"/>
      <c r="K527" s="827"/>
      <c r="L527" s="831">
        <v>2</v>
      </c>
      <c r="M527" s="832">
        <v>0</v>
      </c>
    </row>
    <row r="528" spans="1:13" ht="14.45" customHeight="1" x14ac:dyDescent="0.2">
      <c r="A528" s="821" t="s">
        <v>2407</v>
      </c>
      <c r="B528" s="822" t="s">
        <v>3982</v>
      </c>
      <c r="C528" s="822" t="s">
        <v>3363</v>
      </c>
      <c r="D528" s="822" t="s">
        <v>3364</v>
      </c>
      <c r="E528" s="822" t="s">
        <v>3365</v>
      </c>
      <c r="F528" s="831">
        <v>4</v>
      </c>
      <c r="G528" s="831">
        <v>241.56</v>
      </c>
      <c r="H528" s="827">
        <v>1</v>
      </c>
      <c r="I528" s="831"/>
      <c r="J528" s="831"/>
      <c r="K528" s="827">
        <v>0</v>
      </c>
      <c r="L528" s="831">
        <v>4</v>
      </c>
      <c r="M528" s="832">
        <v>241.56</v>
      </c>
    </row>
    <row r="529" spans="1:13" ht="14.45" customHeight="1" x14ac:dyDescent="0.2">
      <c r="A529" s="821" t="s">
        <v>2407</v>
      </c>
      <c r="B529" s="822" t="s">
        <v>2215</v>
      </c>
      <c r="C529" s="822" t="s">
        <v>3286</v>
      </c>
      <c r="D529" s="822" t="s">
        <v>2217</v>
      </c>
      <c r="E529" s="822" t="s">
        <v>3287</v>
      </c>
      <c r="F529" s="831"/>
      <c r="G529" s="831"/>
      <c r="H529" s="827">
        <v>0</v>
      </c>
      <c r="I529" s="831">
        <v>8</v>
      </c>
      <c r="J529" s="831">
        <v>2715.76</v>
      </c>
      <c r="K529" s="827">
        <v>1</v>
      </c>
      <c r="L529" s="831">
        <v>8</v>
      </c>
      <c r="M529" s="832">
        <v>2715.76</v>
      </c>
    </row>
    <row r="530" spans="1:13" ht="14.45" customHeight="1" x14ac:dyDescent="0.2">
      <c r="A530" s="821" t="s">
        <v>2407</v>
      </c>
      <c r="B530" s="822" t="s">
        <v>2215</v>
      </c>
      <c r="C530" s="822" t="s">
        <v>2216</v>
      </c>
      <c r="D530" s="822" t="s">
        <v>2217</v>
      </c>
      <c r="E530" s="822" t="s">
        <v>2218</v>
      </c>
      <c r="F530" s="831"/>
      <c r="G530" s="831"/>
      <c r="H530" s="827">
        <v>0</v>
      </c>
      <c r="I530" s="831">
        <v>19</v>
      </c>
      <c r="J530" s="831">
        <v>2150.04</v>
      </c>
      <c r="K530" s="827">
        <v>1</v>
      </c>
      <c r="L530" s="831">
        <v>19</v>
      </c>
      <c r="M530" s="832">
        <v>2150.04</v>
      </c>
    </row>
    <row r="531" spans="1:13" ht="14.45" customHeight="1" x14ac:dyDescent="0.2">
      <c r="A531" s="821" t="s">
        <v>2407</v>
      </c>
      <c r="B531" s="822" t="s">
        <v>2215</v>
      </c>
      <c r="C531" s="822" t="s">
        <v>2603</v>
      </c>
      <c r="D531" s="822" t="s">
        <v>2217</v>
      </c>
      <c r="E531" s="822" t="s">
        <v>2604</v>
      </c>
      <c r="F531" s="831"/>
      <c r="G531" s="831"/>
      <c r="H531" s="827">
        <v>0</v>
      </c>
      <c r="I531" s="831">
        <v>114</v>
      </c>
      <c r="J531" s="831">
        <v>38699.580000000009</v>
      </c>
      <c r="K531" s="827">
        <v>1</v>
      </c>
      <c r="L531" s="831">
        <v>114</v>
      </c>
      <c r="M531" s="832">
        <v>38699.580000000009</v>
      </c>
    </row>
    <row r="532" spans="1:13" ht="14.45" customHeight="1" x14ac:dyDescent="0.2">
      <c r="A532" s="821" t="s">
        <v>2407</v>
      </c>
      <c r="B532" s="822" t="s">
        <v>2215</v>
      </c>
      <c r="C532" s="822" t="s">
        <v>3886</v>
      </c>
      <c r="D532" s="822" t="s">
        <v>3291</v>
      </c>
      <c r="E532" s="822" t="s">
        <v>3887</v>
      </c>
      <c r="F532" s="831"/>
      <c r="G532" s="831"/>
      <c r="H532" s="827">
        <v>0</v>
      </c>
      <c r="I532" s="831">
        <v>4</v>
      </c>
      <c r="J532" s="831">
        <v>407.36</v>
      </c>
      <c r="K532" s="827">
        <v>1</v>
      </c>
      <c r="L532" s="831">
        <v>4</v>
      </c>
      <c r="M532" s="832">
        <v>407.36</v>
      </c>
    </row>
    <row r="533" spans="1:13" ht="14.45" customHeight="1" x14ac:dyDescent="0.2">
      <c r="A533" s="821" t="s">
        <v>2407</v>
      </c>
      <c r="B533" s="822" t="s">
        <v>2215</v>
      </c>
      <c r="C533" s="822" t="s">
        <v>3293</v>
      </c>
      <c r="D533" s="822" t="s">
        <v>3291</v>
      </c>
      <c r="E533" s="822" t="s">
        <v>3294</v>
      </c>
      <c r="F533" s="831"/>
      <c r="G533" s="831"/>
      <c r="H533" s="827">
        <v>0</v>
      </c>
      <c r="I533" s="831">
        <v>4</v>
      </c>
      <c r="J533" s="831">
        <v>2596.3999999999996</v>
      </c>
      <c r="K533" s="827">
        <v>1</v>
      </c>
      <c r="L533" s="831">
        <v>4</v>
      </c>
      <c r="M533" s="832">
        <v>2596.3999999999996</v>
      </c>
    </row>
    <row r="534" spans="1:13" ht="14.45" customHeight="1" x14ac:dyDescent="0.2">
      <c r="A534" s="821" t="s">
        <v>2407</v>
      </c>
      <c r="B534" s="822" t="s">
        <v>2215</v>
      </c>
      <c r="C534" s="822" t="s">
        <v>3290</v>
      </c>
      <c r="D534" s="822" t="s">
        <v>3291</v>
      </c>
      <c r="E534" s="822" t="s">
        <v>3292</v>
      </c>
      <c r="F534" s="831"/>
      <c r="G534" s="831"/>
      <c r="H534" s="827">
        <v>0</v>
      </c>
      <c r="I534" s="831">
        <v>6</v>
      </c>
      <c r="J534" s="831">
        <v>2444.16</v>
      </c>
      <c r="K534" s="827">
        <v>1</v>
      </c>
      <c r="L534" s="831">
        <v>6</v>
      </c>
      <c r="M534" s="832">
        <v>2444.16</v>
      </c>
    </row>
    <row r="535" spans="1:13" ht="14.45" customHeight="1" x14ac:dyDescent="0.2">
      <c r="A535" s="821" t="s">
        <v>2407</v>
      </c>
      <c r="B535" s="822" t="s">
        <v>2215</v>
      </c>
      <c r="C535" s="822" t="s">
        <v>3295</v>
      </c>
      <c r="D535" s="822" t="s">
        <v>2217</v>
      </c>
      <c r="E535" s="822" t="s">
        <v>2604</v>
      </c>
      <c r="F535" s="831">
        <v>8</v>
      </c>
      <c r="G535" s="831">
        <v>2715.76</v>
      </c>
      <c r="H535" s="827">
        <v>1</v>
      </c>
      <c r="I535" s="831"/>
      <c r="J535" s="831"/>
      <c r="K535" s="827">
        <v>0</v>
      </c>
      <c r="L535" s="831">
        <v>8</v>
      </c>
      <c r="M535" s="832">
        <v>2715.76</v>
      </c>
    </row>
    <row r="536" spans="1:13" ht="14.45" customHeight="1" x14ac:dyDescent="0.2">
      <c r="A536" s="821" t="s">
        <v>2407</v>
      </c>
      <c r="B536" s="822" t="s">
        <v>2215</v>
      </c>
      <c r="C536" s="822" t="s">
        <v>3576</v>
      </c>
      <c r="D536" s="822" t="s">
        <v>3441</v>
      </c>
      <c r="E536" s="822" t="s">
        <v>3287</v>
      </c>
      <c r="F536" s="831">
        <v>6</v>
      </c>
      <c r="G536" s="831">
        <v>2036.8200000000002</v>
      </c>
      <c r="H536" s="827">
        <v>1</v>
      </c>
      <c r="I536" s="831"/>
      <c r="J536" s="831"/>
      <c r="K536" s="827">
        <v>0</v>
      </c>
      <c r="L536" s="831">
        <v>6</v>
      </c>
      <c r="M536" s="832">
        <v>2036.8200000000002</v>
      </c>
    </row>
    <row r="537" spans="1:13" ht="14.45" customHeight="1" x14ac:dyDescent="0.2">
      <c r="A537" s="821" t="s">
        <v>2407</v>
      </c>
      <c r="B537" s="822" t="s">
        <v>3983</v>
      </c>
      <c r="C537" s="822" t="s">
        <v>3814</v>
      </c>
      <c r="D537" s="822" t="s">
        <v>3329</v>
      </c>
      <c r="E537" s="822" t="s">
        <v>3815</v>
      </c>
      <c r="F537" s="831">
        <v>6</v>
      </c>
      <c r="G537" s="831">
        <v>2031.4799999999998</v>
      </c>
      <c r="H537" s="827">
        <v>1</v>
      </c>
      <c r="I537" s="831"/>
      <c r="J537" s="831"/>
      <c r="K537" s="827">
        <v>0</v>
      </c>
      <c r="L537" s="831">
        <v>6</v>
      </c>
      <c r="M537" s="832">
        <v>2031.4799999999998</v>
      </c>
    </row>
    <row r="538" spans="1:13" ht="14.45" customHeight="1" x14ac:dyDescent="0.2">
      <c r="A538" s="821" t="s">
        <v>2407</v>
      </c>
      <c r="B538" s="822" t="s">
        <v>3983</v>
      </c>
      <c r="C538" s="822" t="s">
        <v>3737</v>
      </c>
      <c r="D538" s="822" t="s">
        <v>3329</v>
      </c>
      <c r="E538" s="822" t="s">
        <v>3738</v>
      </c>
      <c r="F538" s="831">
        <v>3</v>
      </c>
      <c r="G538" s="831">
        <v>2031.54</v>
      </c>
      <c r="H538" s="827">
        <v>1</v>
      </c>
      <c r="I538" s="831"/>
      <c r="J538" s="831"/>
      <c r="K538" s="827">
        <v>0</v>
      </c>
      <c r="L538" s="831">
        <v>3</v>
      </c>
      <c r="M538" s="832">
        <v>2031.54</v>
      </c>
    </row>
    <row r="539" spans="1:13" ht="14.45" customHeight="1" x14ac:dyDescent="0.2">
      <c r="A539" s="821" t="s">
        <v>2407</v>
      </c>
      <c r="B539" s="822" t="s">
        <v>3983</v>
      </c>
      <c r="C539" s="822" t="s">
        <v>3457</v>
      </c>
      <c r="D539" s="822" t="s">
        <v>3329</v>
      </c>
      <c r="E539" s="822" t="s">
        <v>3348</v>
      </c>
      <c r="F539" s="831">
        <v>22</v>
      </c>
      <c r="G539" s="831">
        <v>7448.76</v>
      </c>
      <c r="H539" s="827">
        <v>1</v>
      </c>
      <c r="I539" s="831"/>
      <c r="J539" s="831"/>
      <c r="K539" s="827">
        <v>0</v>
      </c>
      <c r="L539" s="831">
        <v>22</v>
      </c>
      <c r="M539" s="832">
        <v>7448.76</v>
      </c>
    </row>
    <row r="540" spans="1:13" ht="14.45" customHeight="1" x14ac:dyDescent="0.2">
      <c r="A540" s="821" t="s">
        <v>2407</v>
      </c>
      <c r="B540" s="822" t="s">
        <v>3983</v>
      </c>
      <c r="C540" s="822" t="s">
        <v>3739</v>
      </c>
      <c r="D540" s="822" t="s">
        <v>3329</v>
      </c>
      <c r="E540" s="822" t="s">
        <v>3338</v>
      </c>
      <c r="F540" s="831">
        <v>5</v>
      </c>
      <c r="G540" s="831">
        <v>3385.85</v>
      </c>
      <c r="H540" s="827">
        <v>1</v>
      </c>
      <c r="I540" s="831"/>
      <c r="J540" s="831"/>
      <c r="K540" s="827">
        <v>0</v>
      </c>
      <c r="L540" s="831">
        <v>5</v>
      </c>
      <c r="M540" s="832">
        <v>3385.85</v>
      </c>
    </row>
    <row r="541" spans="1:13" ht="14.45" customHeight="1" x14ac:dyDescent="0.2">
      <c r="A541" s="821" t="s">
        <v>2407</v>
      </c>
      <c r="B541" s="822" t="s">
        <v>3983</v>
      </c>
      <c r="C541" s="822" t="s">
        <v>3334</v>
      </c>
      <c r="D541" s="822" t="s">
        <v>3335</v>
      </c>
      <c r="E541" s="822" t="s">
        <v>3333</v>
      </c>
      <c r="F541" s="831">
        <v>3</v>
      </c>
      <c r="G541" s="831">
        <v>507.87</v>
      </c>
      <c r="H541" s="827">
        <v>1</v>
      </c>
      <c r="I541" s="831"/>
      <c r="J541" s="831"/>
      <c r="K541" s="827">
        <v>0</v>
      </c>
      <c r="L541" s="831">
        <v>3</v>
      </c>
      <c r="M541" s="832">
        <v>507.87</v>
      </c>
    </row>
    <row r="542" spans="1:13" ht="14.45" customHeight="1" x14ac:dyDescent="0.2">
      <c r="A542" s="821" t="s">
        <v>2407</v>
      </c>
      <c r="B542" s="822" t="s">
        <v>3983</v>
      </c>
      <c r="C542" s="822" t="s">
        <v>3339</v>
      </c>
      <c r="D542" s="822" t="s">
        <v>2577</v>
      </c>
      <c r="E542" s="822" t="s">
        <v>3340</v>
      </c>
      <c r="F542" s="831"/>
      <c r="G542" s="831"/>
      <c r="H542" s="827">
        <v>0</v>
      </c>
      <c r="I542" s="831">
        <v>30</v>
      </c>
      <c r="J542" s="831">
        <v>38598.6</v>
      </c>
      <c r="K542" s="827">
        <v>1</v>
      </c>
      <c r="L542" s="831">
        <v>30</v>
      </c>
      <c r="M542" s="832">
        <v>38598.6</v>
      </c>
    </row>
    <row r="543" spans="1:13" ht="14.45" customHeight="1" x14ac:dyDescent="0.2">
      <c r="A543" s="821" t="s">
        <v>2407</v>
      </c>
      <c r="B543" s="822" t="s">
        <v>3983</v>
      </c>
      <c r="C543" s="822" t="s">
        <v>2576</v>
      </c>
      <c r="D543" s="822" t="s">
        <v>2577</v>
      </c>
      <c r="E543" s="822" t="s">
        <v>2578</v>
      </c>
      <c r="F543" s="831"/>
      <c r="G543" s="831"/>
      <c r="H543" s="827">
        <v>0</v>
      </c>
      <c r="I543" s="831">
        <v>52</v>
      </c>
      <c r="J543" s="831">
        <v>133807.44</v>
      </c>
      <c r="K543" s="827">
        <v>1</v>
      </c>
      <c r="L543" s="831">
        <v>52</v>
      </c>
      <c r="M543" s="832">
        <v>133807.44</v>
      </c>
    </row>
    <row r="544" spans="1:13" ht="14.45" customHeight="1" x14ac:dyDescent="0.2">
      <c r="A544" s="821" t="s">
        <v>2407</v>
      </c>
      <c r="B544" s="822" t="s">
        <v>3983</v>
      </c>
      <c r="C544" s="822" t="s">
        <v>3341</v>
      </c>
      <c r="D544" s="822" t="s">
        <v>2577</v>
      </c>
      <c r="E544" s="822" t="s">
        <v>3338</v>
      </c>
      <c r="F544" s="831"/>
      <c r="G544" s="831"/>
      <c r="H544" s="827">
        <v>0</v>
      </c>
      <c r="I544" s="831">
        <v>11</v>
      </c>
      <c r="J544" s="831">
        <v>7448.869999999999</v>
      </c>
      <c r="K544" s="827">
        <v>1</v>
      </c>
      <c r="L544" s="831">
        <v>11</v>
      </c>
      <c r="M544" s="832">
        <v>7448.869999999999</v>
      </c>
    </row>
    <row r="545" spans="1:13" ht="14.45" customHeight="1" x14ac:dyDescent="0.2">
      <c r="A545" s="821" t="s">
        <v>2407</v>
      </c>
      <c r="B545" s="822" t="s">
        <v>3983</v>
      </c>
      <c r="C545" s="822" t="s">
        <v>3830</v>
      </c>
      <c r="D545" s="822" t="s">
        <v>3831</v>
      </c>
      <c r="E545" s="822" t="s">
        <v>3333</v>
      </c>
      <c r="F545" s="831">
        <v>2</v>
      </c>
      <c r="G545" s="831">
        <v>338.58</v>
      </c>
      <c r="H545" s="827">
        <v>1</v>
      </c>
      <c r="I545" s="831"/>
      <c r="J545" s="831"/>
      <c r="K545" s="827">
        <v>0</v>
      </c>
      <c r="L545" s="831">
        <v>2</v>
      </c>
      <c r="M545" s="832">
        <v>338.58</v>
      </c>
    </row>
    <row r="546" spans="1:13" ht="14.45" customHeight="1" x14ac:dyDescent="0.2">
      <c r="A546" s="821" t="s">
        <v>2407</v>
      </c>
      <c r="B546" s="822" t="s">
        <v>3983</v>
      </c>
      <c r="C546" s="822" t="s">
        <v>3740</v>
      </c>
      <c r="D546" s="822" t="s">
        <v>3345</v>
      </c>
      <c r="E546" s="822" t="s">
        <v>3348</v>
      </c>
      <c r="F546" s="831">
        <v>3</v>
      </c>
      <c r="G546" s="831">
        <v>5146.4400000000005</v>
      </c>
      <c r="H546" s="827">
        <v>1</v>
      </c>
      <c r="I546" s="831"/>
      <c r="J546" s="831"/>
      <c r="K546" s="827">
        <v>0</v>
      </c>
      <c r="L546" s="831">
        <v>3</v>
      </c>
      <c r="M546" s="832">
        <v>5146.4400000000005</v>
      </c>
    </row>
    <row r="547" spans="1:13" ht="14.45" customHeight="1" x14ac:dyDescent="0.2">
      <c r="A547" s="821" t="s">
        <v>2407</v>
      </c>
      <c r="B547" s="822" t="s">
        <v>3983</v>
      </c>
      <c r="C547" s="822" t="s">
        <v>3889</v>
      </c>
      <c r="D547" s="822" t="s">
        <v>3831</v>
      </c>
      <c r="E547" s="822" t="s">
        <v>3348</v>
      </c>
      <c r="F547" s="831">
        <v>3</v>
      </c>
      <c r="G547" s="831">
        <v>1015.74</v>
      </c>
      <c r="H547" s="827">
        <v>1</v>
      </c>
      <c r="I547" s="831"/>
      <c r="J547" s="831"/>
      <c r="K547" s="827">
        <v>0</v>
      </c>
      <c r="L547" s="831">
        <v>3</v>
      </c>
      <c r="M547" s="832">
        <v>1015.74</v>
      </c>
    </row>
    <row r="548" spans="1:13" ht="14.45" customHeight="1" x14ac:dyDescent="0.2">
      <c r="A548" s="821" t="s">
        <v>2407</v>
      </c>
      <c r="B548" s="822" t="s">
        <v>3983</v>
      </c>
      <c r="C548" s="822" t="s">
        <v>3344</v>
      </c>
      <c r="D548" s="822" t="s">
        <v>3345</v>
      </c>
      <c r="E548" s="822" t="s">
        <v>3333</v>
      </c>
      <c r="F548" s="831">
        <v>12</v>
      </c>
      <c r="G548" s="831">
        <v>12083.58</v>
      </c>
      <c r="H548" s="827">
        <v>1</v>
      </c>
      <c r="I548" s="831"/>
      <c r="J548" s="831"/>
      <c r="K548" s="827">
        <v>0</v>
      </c>
      <c r="L548" s="831">
        <v>12</v>
      </c>
      <c r="M548" s="832">
        <v>12083.58</v>
      </c>
    </row>
    <row r="549" spans="1:13" ht="14.45" customHeight="1" x14ac:dyDescent="0.2">
      <c r="A549" s="821" t="s">
        <v>2407</v>
      </c>
      <c r="B549" s="822" t="s">
        <v>3983</v>
      </c>
      <c r="C549" s="822" t="s">
        <v>3616</v>
      </c>
      <c r="D549" s="822" t="s">
        <v>2577</v>
      </c>
      <c r="E549" s="822" t="s">
        <v>3330</v>
      </c>
      <c r="F549" s="831"/>
      <c r="G549" s="831"/>
      <c r="H549" s="827">
        <v>0</v>
      </c>
      <c r="I549" s="831">
        <v>4</v>
      </c>
      <c r="J549" s="831">
        <v>524.88</v>
      </c>
      <c r="K549" s="827">
        <v>1</v>
      </c>
      <c r="L549" s="831">
        <v>4</v>
      </c>
      <c r="M549" s="832">
        <v>524.88</v>
      </c>
    </row>
    <row r="550" spans="1:13" ht="14.45" customHeight="1" x14ac:dyDescent="0.2">
      <c r="A550" s="821" t="s">
        <v>2407</v>
      </c>
      <c r="B550" s="822" t="s">
        <v>3983</v>
      </c>
      <c r="C550" s="822" t="s">
        <v>3861</v>
      </c>
      <c r="D550" s="822" t="s">
        <v>3831</v>
      </c>
      <c r="E550" s="822" t="s">
        <v>3862</v>
      </c>
      <c r="F550" s="831">
        <v>5</v>
      </c>
      <c r="G550" s="831">
        <v>7615.02</v>
      </c>
      <c r="H550" s="827">
        <v>1</v>
      </c>
      <c r="I550" s="831"/>
      <c r="J550" s="831"/>
      <c r="K550" s="827">
        <v>0</v>
      </c>
      <c r="L550" s="831">
        <v>5</v>
      </c>
      <c r="M550" s="832">
        <v>7615.02</v>
      </c>
    </row>
    <row r="551" spans="1:13" ht="14.45" customHeight="1" x14ac:dyDescent="0.2">
      <c r="A551" s="821" t="s">
        <v>2407</v>
      </c>
      <c r="B551" s="822" t="s">
        <v>3983</v>
      </c>
      <c r="C551" s="822" t="s">
        <v>3832</v>
      </c>
      <c r="D551" s="822" t="s">
        <v>3345</v>
      </c>
      <c r="E551" s="822" t="s">
        <v>3340</v>
      </c>
      <c r="F551" s="831">
        <v>2</v>
      </c>
      <c r="G551" s="831">
        <v>2573.2399999999998</v>
      </c>
      <c r="H551" s="827">
        <v>1</v>
      </c>
      <c r="I551" s="831"/>
      <c r="J551" s="831"/>
      <c r="K551" s="827">
        <v>0</v>
      </c>
      <c r="L551" s="831">
        <v>2</v>
      </c>
      <c r="M551" s="832">
        <v>2573.2399999999998</v>
      </c>
    </row>
    <row r="552" spans="1:13" ht="14.45" customHeight="1" x14ac:dyDescent="0.2">
      <c r="A552" s="821" t="s">
        <v>2407</v>
      </c>
      <c r="B552" s="822" t="s">
        <v>2246</v>
      </c>
      <c r="C552" s="822" t="s">
        <v>2249</v>
      </c>
      <c r="D552" s="822" t="s">
        <v>1496</v>
      </c>
      <c r="E552" s="822" t="s">
        <v>2250</v>
      </c>
      <c r="F552" s="831"/>
      <c r="G552" s="831"/>
      <c r="H552" s="827"/>
      <c r="I552" s="831">
        <v>12</v>
      </c>
      <c r="J552" s="831">
        <v>0</v>
      </c>
      <c r="K552" s="827"/>
      <c r="L552" s="831">
        <v>12</v>
      </c>
      <c r="M552" s="832">
        <v>0</v>
      </c>
    </row>
    <row r="553" spans="1:13" ht="14.45" customHeight="1" x14ac:dyDescent="0.2">
      <c r="A553" s="821" t="s">
        <v>2407</v>
      </c>
      <c r="B553" s="822" t="s">
        <v>3996</v>
      </c>
      <c r="C553" s="822" t="s">
        <v>2596</v>
      </c>
      <c r="D553" s="822" t="s">
        <v>857</v>
      </c>
      <c r="E553" s="822" t="s">
        <v>861</v>
      </c>
      <c r="F553" s="831"/>
      <c r="G553" s="831"/>
      <c r="H553" s="827">
        <v>0</v>
      </c>
      <c r="I553" s="831">
        <v>30</v>
      </c>
      <c r="J553" s="831">
        <v>3960</v>
      </c>
      <c r="K553" s="827">
        <v>1</v>
      </c>
      <c r="L553" s="831">
        <v>30</v>
      </c>
      <c r="M553" s="832">
        <v>3960</v>
      </c>
    </row>
    <row r="554" spans="1:13" ht="14.45" customHeight="1" x14ac:dyDescent="0.2">
      <c r="A554" s="821" t="s">
        <v>2407</v>
      </c>
      <c r="B554" s="822" t="s">
        <v>3996</v>
      </c>
      <c r="C554" s="822" t="s">
        <v>3826</v>
      </c>
      <c r="D554" s="822" t="s">
        <v>860</v>
      </c>
      <c r="E554" s="822" t="s">
        <v>861</v>
      </c>
      <c r="F554" s="831"/>
      <c r="G554" s="831"/>
      <c r="H554" s="827">
        <v>0</v>
      </c>
      <c r="I554" s="831">
        <v>3</v>
      </c>
      <c r="J554" s="831">
        <v>396</v>
      </c>
      <c r="K554" s="827">
        <v>1</v>
      </c>
      <c r="L554" s="831">
        <v>3</v>
      </c>
      <c r="M554" s="832">
        <v>396</v>
      </c>
    </row>
    <row r="555" spans="1:13" ht="14.45" customHeight="1" x14ac:dyDescent="0.2">
      <c r="A555" s="821" t="s">
        <v>2407</v>
      </c>
      <c r="B555" s="822" t="s">
        <v>2262</v>
      </c>
      <c r="C555" s="822" t="s">
        <v>3280</v>
      </c>
      <c r="D555" s="822" t="s">
        <v>2836</v>
      </c>
      <c r="E555" s="822" t="s">
        <v>2233</v>
      </c>
      <c r="F555" s="831">
        <v>1</v>
      </c>
      <c r="G555" s="831">
        <v>123.2</v>
      </c>
      <c r="H555" s="827">
        <v>1</v>
      </c>
      <c r="I555" s="831"/>
      <c r="J555" s="831"/>
      <c r="K555" s="827">
        <v>0</v>
      </c>
      <c r="L555" s="831">
        <v>1</v>
      </c>
      <c r="M555" s="832">
        <v>123.2</v>
      </c>
    </row>
    <row r="556" spans="1:13" ht="14.45" customHeight="1" x14ac:dyDescent="0.2">
      <c r="A556" s="821" t="s">
        <v>2407</v>
      </c>
      <c r="B556" s="822" t="s">
        <v>2262</v>
      </c>
      <c r="C556" s="822" t="s">
        <v>3187</v>
      </c>
      <c r="D556" s="822" t="s">
        <v>2264</v>
      </c>
      <c r="E556" s="822" t="s">
        <v>3188</v>
      </c>
      <c r="F556" s="831"/>
      <c r="G556" s="831"/>
      <c r="H556" s="827">
        <v>0</v>
      </c>
      <c r="I556" s="831">
        <v>2</v>
      </c>
      <c r="J556" s="831">
        <v>862.36</v>
      </c>
      <c r="K556" s="827">
        <v>1</v>
      </c>
      <c r="L556" s="831">
        <v>2</v>
      </c>
      <c r="M556" s="832">
        <v>862.36</v>
      </c>
    </row>
    <row r="557" spans="1:13" ht="14.45" customHeight="1" x14ac:dyDescent="0.2">
      <c r="A557" s="821" t="s">
        <v>2407</v>
      </c>
      <c r="B557" s="822" t="s">
        <v>2262</v>
      </c>
      <c r="C557" s="822" t="s">
        <v>3885</v>
      </c>
      <c r="D557" s="822" t="s">
        <v>2836</v>
      </c>
      <c r="E557" s="822" t="s">
        <v>803</v>
      </c>
      <c r="F557" s="831">
        <v>3</v>
      </c>
      <c r="G557" s="831">
        <v>396</v>
      </c>
      <c r="H557" s="827">
        <v>1</v>
      </c>
      <c r="I557" s="831"/>
      <c r="J557" s="831"/>
      <c r="K557" s="827">
        <v>0</v>
      </c>
      <c r="L557" s="831">
        <v>3</v>
      </c>
      <c r="M557" s="832">
        <v>396</v>
      </c>
    </row>
    <row r="558" spans="1:13" ht="14.45" customHeight="1" x14ac:dyDescent="0.2">
      <c r="A558" s="821" t="s">
        <v>2407</v>
      </c>
      <c r="B558" s="822" t="s">
        <v>2266</v>
      </c>
      <c r="C558" s="822" t="s">
        <v>2587</v>
      </c>
      <c r="D558" s="822" t="s">
        <v>2268</v>
      </c>
      <c r="E558" s="822" t="s">
        <v>2588</v>
      </c>
      <c r="F558" s="831"/>
      <c r="G558" s="831"/>
      <c r="H558" s="827">
        <v>0</v>
      </c>
      <c r="I558" s="831">
        <v>6</v>
      </c>
      <c r="J558" s="831">
        <v>483.18</v>
      </c>
      <c r="K558" s="827">
        <v>1</v>
      </c>
      <c r="L558" s="831">
        <v>6</v>
      </c>
      <c r="M558" s="832">
        <v>483.18</v>
      </c>
    </row>
    <row r="559" spans="1:13" ht="14.45" customHeight="1" x14ac:dyDescent="0.2">
      <c r="A559" s="821" t="s">
        <v>2407</v>
      </c>
      <c r="B559" s="822" t="s">
        <v>2266</v>
      </c>
      <c r="C559" s="822" t="s">
        <v>3892</v>
      </c>
      <c r="D559" s="822" t="s">
        <v>2268</v>
      </c>
      <c r="E559" s="822" t="s">
        <v>3387</v>
      </c>
      <c r="F559" s="831">
        <v>3</v>
      </c>
      <c r="G559" s="831">
        <v>483.18</v>
      </c>
      <c r="H559" s="827">
        <v>1</v>
      </c>
      <c r="I559" s="831"/>
      <c r="J559" s="831"/>
      <c r="K559" s="827">
        <v>0</v>
      </c>
      <c r="L559" s="831">
        <v>3</v>
      </c>
      <c r="M559" s="832">
        <v>483.18</v>
      </c>
    </row>
    <row r="560" spans="1:13" ht="14.45" customHeight="1" x14ac:dyDescent="0.2">
      <c r="A560" s="821" t="s">
        <v>2407</v>
      </c>
      <c r="B560" s="822" t="s">
        <v>2266</v>
      </c>
      <c r="C560" s="822" t="s">
        <v>3472</v>
      </c>
      <c r="D560" s="822" t="s">
        <v>2268</v>
      </c>
      <c r="E560" s="822" t="s">
        <v>1459</v>
      </c>
      <c r="F560" s="831">
        <v>6</v>
      </c>
      <c r="G560" s="831">
        <v>2401.02</v>
      </c>
      <c r="H560" s="827">
        <v>1</v>
      </c>
      <c r="I560" s="831"/>
      <c r="J560" s="831"/>
      <c r="K560" s="827">
        <v>0</v>
      </c>
      <c r="L560" s="831">
        <v>6</v>
      </c>
      <c r="M560" s="832">
        <v>2401.02</v>
      </c>
    </row>
    <row r="561" spans="1:13" ht="14.45" customHeight="1" x14ac:dyDescent="0.2">
      <c r="A561" s="821" t="s">
        <v>2407</v>
      </c>
      <c r="B561" s="822" t="s">
        <v>2266</v>
      </c>
      <c r="C561" s="822" t="s">
        <v>3643</v>
      </c>
      <c r="D561" s="822" t="s">
        <v>2268</v>
      </c>
      <c r="E561" s="822" t="s">
        <v>3389</v>
      </c>
      <c r="F561" s="831">
        <v>1</v>
      </c>
      <c r="G561" s="831">
        <v>533.42999999999995</v>
      </c>
      <c r="H561" s="827">
        <v>1</v>
      </c>
      <c r="I561" s="831"/>
      <c r="J561" s="831"/>
      <c r="K561" s="827">
        <v>0</v>
      </c>
      <c r="L561" s="831">
        <v>1</v>
      </c>
      <c r="M561" s="832">
        <v>533.42999999999995</v>
      </c>
    </row>
    <row r="562" spans="1:13" ht="14.45" customHeight="1" x14ac:dyDescent="0.2">
      <c r="A562" s="821" t="s">
        <v>2407</v>
      </c>
      <c r="B562" s="822" t="s">
        <v>2266</v>
      </c>
      <c r="C562" s="822" t="s">
        <v>2267</v>
      </c>
      <c r="D562" s="822" t="s">
        <v>2268</v>
      </c>
      <c r="E562" s="822" t="s">
        <v>1459</v>
      </c>
      <c r="F562" s="831"/>
      <c r="G562" s="831"/>
      <c r="H562" s="827">
        <v>0</v>
      </c>
      <c r="I562" s="831">
        <v>1</v>
      </c>
      <c r="J562" s="831">
        <v>400.17</v>
      </c>
      <c r="K562" s="827">
        <v>1</v>
      </c>
      <c r="L562" s="831">
        <v>1</v>
      </c>
      <c r="M562" s="832">
        <v>400.17</v>
      </c>
    </row>
    <row r="563" spans="1:13" ht="14.45" customHeight="1" x14ac:dyDescent="0.2">
      <c r="A563" s="821" t="s">
        <v>2407</v>
      </c>
      <c r="B563" s="822" t="s">
        <v>4002</v>
      </c>
      <c r="C563" s="822" t="s">
        <v>3882</v>
      </c>
      <c r="D563" s="822" t="s">
        <v>3883</v>
      </c>
      <c r="E563" s="822" t="s">
        <v>3884</v>
      </c>
      <c r="F563" s="831"/>
      <c r="G563" s="831"/>
      <c r="H563" s="827">
        <v>0</v>
      </c>
      <c r="I563" s="831">
        <v>2</v>
      </c>
      <c r="J563" s="831">
        <v>259.5</v>
      </c>
      <c r="K563" s="827">
        <v>1</v>
      </c>
      <c r="L563" s="831">
        <v>2</v>
      </c>
      <c r="M563" s="832">
        <v>259.5</v>
      </c>
    </row>
    <row r="564" spans="1:13" ht="14.45" customHeight="1" x14ac:dyDescent="0.2">
      <c r="A564" s="821" t="s">
        <v>2407</v>
      </c>
      <c r="B564" s="822" t="s">
        <v>3978</v>
      </c>
      <c r="C564" s="822" t="s">
        <v>2896</v>
      </c>
      <c r="D564" s="822" t="s">
        <v>2619</v>
      </c>
      <c r="E564" s="822" t="s">
        <v>2897</v>
      </c>
      <c r="F564" s="831"/>
      <c r="G564" s="831"/>
      <c r="H564" s="827">
        <v>0</v>
      </c>
      <c r="I564" s="831">
        <v>2</v>
      </c>
      <c r="J564" s="831">
        <v>828.14</v>
      </c>
      <c r="K564" s="827">
        <v>1</v>
      </c>
      <c r="L564" s="831">
        <v>2</v>
      </c>
      <c r="M564" s="832">
        <v>828.14</v>
      </c>
    </row>
    <row r="565" spans="1:13" ht="14.45" customHeight="1" x14ac:dyDescent="0.2">
      <c r="A565" s="821" t="s">
        <v>2407</v>
      </c>
      <c r="B565" s="822" t="s">
        <v>3986</v>
      </c>
      <c r="C565" s="822" t="s">
        <v>3393</v>
      </c>
      <c r="D565" s="822" t="s">
        <v>2591</v>
      </c>
      <c r="E565" s="822" t="s">
        <v>3394</v>
      </c>
      <c r="F565" s="831"/>
      <c r="G565" s="831"/>
      <c r="H565" s="827">
        <v>0</v>
      </c>
      <c r="I565" s="831">
        <v>13</v>
      </c>
      <c r="J565" s="831">
        <v>1962.22</v>
      </c>
      <c r="K565" s="827">
        <v>1</v>
      </c>
      <c r="L565" s="831">
        <v>13</v>
      </c>
      <c r="M565" s="832">
        <v>1962.22</v>
      </c>
    </row>
    <row r="566" spans="1:13" ht="14.45" customHeight="1" x14ac:dyDescent="0.2">
      <c r="A566" s="821" t="s">
        <v>2407</v>
      </c>
      <c r="B566" s="822" t="s">
        <v>3986</v>
      </c>
      <c r="C566" s="822" t="s">
        <v>3893</v>
      </c>
      <c r="D566" s="822" t="s">
        <v>3399</v>
      </c>
      <c r="E566" s="822" t="s">
        <v>3400</v>
      </c>
      <c r="F566" s="831">
        <v>1</v>
      </c>
      <c r="G566" s="831">
        <v>50.32</v>
      </c>
      <c r="H566" s="827">
        <v>1</v>
      </c>
      <c r="I566" s="831"/>
      <c r="J566" s="831"/>
      <c r="K566" s="827">
        <v>0</v>
      </c>
      <c r="L566" s="831">
        <v>1</v>
      </c>
      <c r="M566" s="832">
        <v>50.32</v>
      </c>
    </row>
    <row r="567" spans="1:13" ht="14.45" customHeight="1" x14ac:dyDescent="0.2">
      <c r="A567" s="821" t="s">
        <v>2408</v>
      </c>
      <c r="B567" s="822" t="s">
        <v>3995</v>
      </c>
      <c r="C567" s="822" t="s">
        <v>3074</v>
      </c>
      <c r="D567" s="822" t="s">
        <v>3075</v>
      </c>
      <c r="E567" s="822" t="s">
        <v>3076</v>
      </c>
      <c r="F567" s="831"/>
      <c r="G567" s="831"/>
      <c r="H567" s="827">
        <v>0</v>
      </c>
      <c r="I567" s="831">
        <v>1</v>
      </c>
      <c r="J567" s="831">
        <v>58.77</v>
      </c>
      <c r="K567" s="827">
        <v>1</v>
      </c>
      <c r="L567" s="831">
        <v>1</v>
      </c>
      <c r="M567" s="832">
        <v>58.77</v>
      </c>
    </row>
    <row r="568" spans="1:13" ht="14.45" customHeight="1" x14ac:dyDescent="0.2">
      <c r="A568" s="821" t="s">
        <v>2410</v>
      </c>
      <c r="B568" s="822" t="s">
        <v>1942</v>
      </c>
      <c r="C568" s="822" t="s">
        <v>1953</v>
      </c>
      <c r="D568" s="822" t="s">
        <v>990</v>
      </c>
      <c r="E568" s="822" t="s">
        <v>1954</v>
      </c>
      <c r="F568" s="831"/>
      <c r="G568" s="831"/>
      <c r="H568" s="827">
        <v>0</v>
      </c>
      <c r="I568" s="831">
        <v>1</v>
      </c>
      <c r="J568" s="831">
        <v>422.33</v>
      </c>
      <c r="K568" s="827">
        <v>1</v>
      </c>
      <c r="L568" s="831">
        <v>1</v>
      </c>
      <c r="M568" s="832">
        <v>422.33</v>
      </c>
    </row>
    <row r="569" spans="1:13" ht="14.45" customHeight="1" x14ac:dyDescent="0.2">
      <c r="A569" s="821" t="s">
        <v>2410</v>
      </c>
      <c r="B569" s="822" t="s">
        <v>1942</v>
      </c>
      <c r="C569" s="822" t="s">
        <v>1945</v>
      </c>
      <c r="D569" s="822" t="s">
        <v>990</v>
      </c>
      <c r="E569" s="822" t="s">
        <v>1946</v>
      </c>
      <c r="F569" s="831"/>
      <c r="G569" s="831"/>
      <c r="H569" s="827">
        <v>0</v>
      </c>
      <c r="I569" s="831">
        <v>4</v>
      </c>
      <c r="J569" s="831">
        <v>3694.96</v>
      </c>
      <c r="K569" s="827">
        <v>1</v>
      </c>
      <c r="L569" s="831">
        <v>4</v>
      </c>
      <c r="M569" s="832">
        <v>3694.96</v>
      </c>
    </row>
    <row r="570" spans="1:13" ht="14.45" customHeight="1" x14ac:dyDescent="0.2">
      <c r="A570" s="821" t="s">
        <v>2411</v>
      </c>
      <c r="B570" s="822" t="s">
        <v>2071</v>
      </c>
      <c r="C570" s="822" t="s">
        <v>2981</v>
      </c>
      <c r="D570" s="822" t="s">
        <v>2747</v>
      </c>
      <c r="E570" s="822" t="s">
        <v>2982</v>
      </c>
      <c r="F570" s="831"/>
      <c r="G570" s="831"/>
      <c r="H570" s="827">
        <v>0</v>
      </c>
      <c r="I570" s="831">
        <v>2</v>
      </c>
      <c r="J570" s="831">
        <v>308.72000000000003</v>
      </c>
      <c r="K570" s="827">
        <v>1</v>
      </c>
      <c r="L570" s="831">
        <v>2</v>
      </c>
      <c r="M570" s="832">
        <v>308.72000000000003</v>
      </c>
    </row>
    <row r="571" spans="1:13" ht="14.45" customHeight="1" x14ac:dyDescent="0.2">
      <c r="A571" s="821" t="s">
        <v>2411</v>
      </c>
      <c r="B571" s="822" t="s">
        <v>1911</v>
      </c>
      <c r="C571" s="822" t="s">
        <v>2580</v>
      </c>
      <c r="D571" s="822" t="s">
        <v>659</v>
      </c>
      <c r="E571" s="822" t="s">
        <v>2581</v>
      </c>
      <c r="F571" s="831"/>
      <c r="G571" s="831"/>
      <c r="H571" s="827"/>
      <c r="I571" s="831">
        <v>1</v>
      </c>
      <c r="J571" s="831">
        <v>0</v>
      </c>
      <c r="K571" s="827"/>
      <c r="L571" s="831">
        <v>1</v>
      </c>
      <c r="M571" s="832">
        <v>0</v>
      </c>
    </row>
    <row r="572" spans="1:13" ht="14.45" customHeight="1" x14ac:dyDescent="0.2">
      <c r="A572" s="821" t="s">
        <v>2411</v>
      </c>
      <c r="B572" s="822" t="s">
        <v>3996</v>
      </c>
      <c r="C572" s="822" t="s">
        <v>3147</v>
      </c>
      <c r="D572" s="822" t="s">
        <v>857</v>
      </c>
      <c r="E572" s="822" t="s">
        <v>858</v>
      </c>
      <c r="F572" s="831"/>
      <c r="G572" s="831"/>
      <c r="H572" s="827">
        <v>0</v>
      </c>
      <c r="I572" s="831">
        <v>1</v>
      </c>
      <c r="J572" s="831">
        <v>264</v>
      </c>
      <c r="K572" s="827">
        <v>1</v>
      </c>
      <c r="L572" s="831">
        <v>1</v>
      </c>
      <c r="M572" s="832">
        <v>264</v>
      </c>
    </row>
    <row r="573" spans="1:13" ht="14.45" customHeight="1" x14ac:dyDescent="0.2">
      <c r="A573" s="821" t="s">
        <v>2412</v>
      </c>
      <c r="B573" s="822" t="s">
        <v>2234</v>
      </c>
      <c r="C573" s="822" t="s">
        <v>2757</v>
      </c>
      <c r="D573" s="822" t="s">
        <v>2236</v>
      </c>
      <c r="E573" s="822" t="s">
        <v>2758</v>
      </c>
      <c r="F573" s="831"/>
      <c r="G573" s="831"/>
      <c r="H573" s="827">
        <v>0</v>
      </c>
      <c r="I573" s="831">
        <v>4</v>
      </c>
      <c r="J573" s="831">
        <v>187.24</v>
      </c>
      <c r="K573" s="827">
        <v>1</v>
      </c>
      <c r="L573" s="831">
        <v>4</v>
      </c>
      <c r="M573" s="832">
        <v>187.24</v>
      </c>
    </row>
    <row r="574" spans="1:13" ht="14.45" customHeight="1" x14ac:dyDescent="0.2">
      <c r="A574" s="821" t="s">
        <v>2413</v>
      </c>
      <c r="B574" s="822" t="s">
        <v>1955</v>
      </c>
      <c r="C574" s="822" t="s">
        <v>2767</v>
      </c>
      <c r="D574" s="822" t="s">
        <v>875</v>
      </c>
      <c r="E574" s="822" t="s">
        <v>2768</v>
      </c>
      <c r="F574" s="831"/>
      <c r="G574" s="831"/>
      <c r="H574" s="827">
        <v>0</v>
      </c>
      <c r="I574" s="831">
        <v>1</v>
      </c>
      <c r="J574" s="831">
        <v>80.010000000000005</v>
      </c>
      <c r="K574" s="827">
        <v>1</v>
      </c>
      <c r="L574" s="831">
        <v>1</v>
      </c>
      <c r="M574" s="832">
        <v>80.010000000000005</v>
      </c>
    </row>
    <row r="575" spans="1:13" ht="14.45" customHeight="1" x14ac:dyDescent="0.2">
      <c r="A575" s="821" t="s">
        <v>2413</v>
      </c>
      <c r="B575" s="822" t="s">
        <v>2036</v>
      </c>
      <c r="C575" s="822" t="s">
        <v>2621</v>
      </c>
      <c r="D575" s="822" t="s">
        <v>2041</v>
      </c>
      <c r="E575" s="822" t="s">
        <v>2622</v>
      </c>
      <c r="F575" s="831"/>
      <c r="G575" s="831"/>
      <c r="H575" s="827">
        <v>0</v>
      </c>
      <c r="I575" s="831">
        <v>1</v>
      </c>
      <c r="J575" s="831">
        <v>82.7</v>
      </c>
      <c r="K575" s="827">
        <v>1</v>
      </c>
      <c r="L575" s="831">
        <v>1</v>
      </c>
      <c r="M575" s="832">
        <v>82.7</v>
      </c>
    </row>
    <row r="576" spans="1:13" ht="14.45" customHeight="1" x14ac:dyDescent="0.2">
      <c r="A576" s="821" t="s">
        <v>2413</v>
      </c>
      <c r="B576" s="822" t="s">
        <v>2079</v>
      </c>
      <c r="C576" s="822" t="s">
        <v>2770</v>
      </c>
      <c r="D576" s="822" t="s">
        <v>2771</v>
      </c>
      <c r="E576" s="822" t="s">
        <v>2519</v>
      </c>
      <c r="F576" s="831">
        <v>1</v>
      </c>
      <c r="G576" s="831">
        <v>235.78</v>
      </c>
      <c r="H576" s="827">
        <v>1</v>
      </c>
      <c r="I576" s="831"/>
      <c r="J576" s="831"/>
      <c r="K576" s="827">
        <v>0</v>
      </c>
      <c r="L576" s="831">
        <v>1</v>
      </c>
      <c r="M576" s="832">
        <v>235.78</v>
      </c>
    </row>
    <row r="577" spans="1:13" ht="14.45" customHeight="1" x14ac:dyDescent="0.2">
      <c r="A577" s="821" t="s">
        <v>2413</v>
      </c>
      <c r="B577" s="822" t="s">
        <v>1911</v>
      </c>
      <c r="C577" s="822" t="s">
        <v>2580</v>
      </c>
      <c r="D577" s="822" t="s">
        <v>659</v>
      </c>
      <c r="E577" s="822" t="s">
        <v>2581</v>
      </c>
      <c r="F577" s="831"/>
      <c r="G577" s="831"/>
      <c r="H577" s="827"/>
      <c r="I577" s="831">
        <v>1</v>
      </c>
      <c r="J577" s="831">
        <v>0</v>
      </c>
      <c r="K577" s="827"/>
      <c r="L577" s="831">
        <v>1</v>
      </c>
      <c r="M577" s="832">
        <v>0</v>
      </c>
    </row>
    <row r="578" spans="1:13" ht="14.45" customHeight="1" x14ac:dyDescent="0.2">
      <c r="A578" s="821" t="s">
        <v>2413</v>
      </c>
      <c r="B578" s="822" t="s">
        <v>2246</v>
      </c>
      <c r="C578" s="822" t="s">
        <v>2249</v>
      </c>
      <c r="D578" s="822" t="s">
        <v>1496</v>
      </c>
      <c r="E578" s="822" t="s">
        <v>2250</v>
      </c>
      <c r="F578" s="831"/>
      <c r="G578" s="831"/>
      <c r="H578" s="827"/>
      <c r="I578" s="831">
        <v>1</v>
      </c>
      <c r="J578" s="831">
        <v>0</v>
      </c>
      <c r="K578" s="827"/>
      <c r="L578" s="831">
        <v>1</v>
      </c>
      <c r="M578" s="832">
        <v>0</v>
      </c>
    </row>
    <row r="579" spans="1:13" ht="14.45" customHeight="1" x14ac:dyDescent="0.2">
      <c r="A579" s="821" t="s">
        <v>2413</v>
      </c>
      <c r="B579" s="822" t="s">
        <v>4003</v>
      </c>
      <c r="C579" s="822" t="s">
        <v>2803</v>
      </c>
      <c r="D579" s="822" t="s">
        <v>2804</v>
      </c>
      <c r="E579" s="822" t="s">
        <v>2805</v>
      </c>
      <c r="F579" s="831"/>
      <c r="G579" s="831"/>
      <c r="H579" s="827">
        <v>0</v>
      </c>
      <c r="I579" s="831">
        <v>3</v>
      </c>
      <c r="J579" s="831">
        <v>5720.91</v>
      </c>
      <c r="K579" s="827">
        <v>1</v>
      </c>
      <c r="L579" s="831">
        <v>3</v>
      </c>
      <c r="M579" s="832">
        <v>5720.91</v>
      </c>
    </row>
    <row r="580" spans="1:13" ht="14.45" customHeight="1" x14ac:dyDescent="0.2">
      <c r="A580" s="821" t="s">
        <v>2414</v>
      </c>
      <c r="B580" s="822" t="s">
        <v>3997</v>
      </c>
      <c r="C580" s="822" t="s">
        <v>3222</v>
      </c>
      <c r="D580" s="822" t="s">
        <v>3220</v>
      </c>
      <c r="E580" s="822" t="s">
        <v>3223</v>
      </c>
      <c r="F580" s="831"/>
      <c r="G580" s="831"/>
      <c r="H580" s="827">
        <v>0</v>
      </c>
      <c r="I580" s="831">
        <v>3</v>
      </c>
      <c r="J580" s="831">
        <v>164.25</v>
      </c>
      <c r="K580" s="827">
        <v>1</v>
      </c>
      <c r="L580" s="831">
        <v>3</v>
      </c>
      <c r="M580" s="832">
        <v>164.25</v>
      </c>
    </row>
    <row r="581" spans="1:13" ht="14.45" customHeight="1" x14ac:dyDescent="0.2">
      <c r="A581" s="821" t="s">
        <v>2414</v>
      </c>
      <c r="B581" s="822" t="s">
        <v>2048</v>
      </c>
      <c r="C581" s="822" t="s">
        <v>3755</v>
      </c>
      <c r="D581" s="822" t="s">
        <v>968</v>
      </c>
      <c r="E581" s="822" t="s">
        <v>3756</v>
      </c>
      <c r="F581" s="831"/>
      <c r="G581" s="831"/>
      <c r="H581" s="827">
        <v>0</v>
      </c>
      <c r="I581" s="831">
        <v>1</v>
      </c>
      <c r="J581" s="831">
        <v>94.28</v>
      </c>
      <c r="K581" s="827">
        <v>1</v>
      </c>
      <c r="L581" s="831">
        <v>1</v>
      </c>
      <c r="M581" s="832">
        <v>94.28</v>
      </c>
    </row>
    <row r="582" spans="1:13" ht="14.45" customHeight="1" x14ac:dyDescent="0.2">
      <c r="A582" s="821" t="s">
        <v>2414</v>
      </c>
      <c r="B582" s="822" t="s">
        <v>2158</v>
      </c>
      <c r="C582" s="822" t="s">
        <v>2159</v>
      </c>
      <c r="D582" s="822" t="s">
        <v>1105</v>
      </c>
      <c r="E582" s="822" t="s">
        <v>2160</v>
      </c>
      <c r="F582" s="831"/>
      <c r="G582" s="831"/>
      <c r="H582" s="827">
        <v>0</v>
      </c>
      <c r="I582" s="831">
        <v>1</v>
      </c>
      <c r="J582" s="831">
        <v>386.73</v>
      </c>
      <c r="K582" s="827">
        <v>1</v>
      </c>
      <c r="L582" s="831">
        <v>1</v>
      </c>
      <c r="M582" s="832">
        <v>386.73</v>
      </c>
    </row>
    <row r="583" spans="1:13" ht="14.45" customHeight="1" x14ac:dyDescent="0.2">
      <c r="A583" s="821" t="s">
        <v>2414</v>
      </c>
      <c r="B583" s="822" t="s">
        <v>3979</v>
      </c>
      <c r="C583" s="822" t="s">
        <v>2613</v>
      </c>
      <c r="D583" s="822" t="s">
        <v>2614</v>
      </c>
      <c r="E583" s="822" t="s">
        <v>2615</v>
      </c>
      <c r="F583" s="831"/>
      <c r="G583" s="831"/>
      <c r="H583" s="827">
        <v>0</v>
      </c>
      <c r="I583" s="831">
        <v>13</v>
      </c>
      <c r="J583" s="831">
        <v>916.24</v>
      </c>
      <c r="K583" s="827">
        <v>1</v>
      </c>
      <c r="L583" s="831">
        <v>13</v>
      </c>
      <c r="M583" s="832">
        <v>916.24</v>
      </c>
    </row>
    <row r="584" spans="1:13" ht="14.45" customHeight="1" x14ac:dyDescent="0.2">
      <c r="A584" s="821" t="s">
        <v>2414</v>
      </c>
      <c r="B584" s="822" t="s">
        <v>3979</v>
      </c>
      <c r="C584" s="822" t="s">
        <v>3312</v>
      </c>
      <c r="D584" s="822" t="s">
        <v>2614</v>
      </c>
      <c r="E584" s="822" t="s">
        <v>3313</v>
      </c>
      <c r="F584" s="831"/>
      <c r="G584" s="831"/>
      <c r="H584" s="827">
        <v>0</v>
      </c>
      <c r="I584" s="831">
        <v>3</v>
      </c>
      <c r="J584" s="831">
        <v>422.88</v>
      </c>
      <c r="K584" s="827">
        <v>1</v>
      </c>
      <c r="L584" s="831">
        <v>3</v>
      </c>
      <c r="M584" s="832">
        <v>422.88</v>
      </c>
    </row>
    <row r="585" spans="1:13" ht="14.45" customHeight="1" x14ac:dyDescent="0.2">
      <c r="A585" s="821" t="s">
        <v>2414</v>
      </c>
      <c r="B585" s="822" t="s">
        <v>3980</v>
      </c>
      <c r="C585" s="822" t="s">
        <v>2528</v>
      </c>
      <c r="D585" s="822" t="s">
        <v>2468</v>
      </c>
      <c r="E585" s="822" t="s">
        <v>2529</v>
      </c>
      <c r="F585" s="831">
        <v>4</v>
      </c>
      <c r="G585" s="831">
        <v>8155.72</v>
      </c>
      <c r="H585" s="827">
        <v>1</v>
      </c>
      <c r="I585" s="831"/>
      <c r="J585" s="831"/>
      <c r="K585" s="827">
        <v>0</v>
      </c>
      <c r="L585" s="831">
        <v>4</v>
      </c>
      <c r="M585" s="832">
        <v>8155.72</v>
      </c>
    </row>
    <row r="586" spans="1:13" ht="14.45" customHeight="1" x14ac:dyDescent="0.2">
      <c r="A586" s="821" t="s">
        <v>2414</v>
      </c>
      <c r="B586" s="822" t="s">
        <v>3980</v>
      </c>
      <c r="C586" s="822" t="s">
        <v>2467</v>
      </c>
      <c r="D586" s="822" t="s">
        <v>2468</v>
      </c>
      <c r="E586" s="822" t="s">
        <v>2469</v>
      </c>
      <c r="F586" s="831">
        <v>12</v>
      </c>
      <c r="G586" s="831">
        <v>6631.6799999999994</v>
      </c>
      <c r="H586" s="827">
        <v>1</v>
      </c>
      <c r="I586" s="831"/>
      <c r="J586" s="831"/>
      <c r="K586" s="827">
        <v>0</v>
      </c>
      <c r="L586" s="831">
        <v>12</v>
      </c>
      <c r="M586" s="832">
        <v>6631.6799999999994</v>
      </c>
    </row>
    <row r="587" spans="1:13" ht="14.45" customHeight="1" x14ac:dyDescent="0.2">
      <c r="A587" s="821" t="s">
        <v>2414</v>
      </c>
      <c r="B587" s="822" t="s">
        <v>3980</v>
      </c>
      <c r="C587" s="822" t="s">
        <v>2470</v>
      </c>
      <c r="D587" s="822" t="s">
        <v>2468</v>
      </c>
      <c r="E587" s="822" t="s">
        <v>2471</v>
      </c>
      <c r="F587" s="831">
        <v>11</v>
      </c>
      <c r="G587" s="831">
        <v>3913.6900000000005</v>
      </c>
      <c r="H587" s="827">
        <v>1</v>
      </c>
      <c r="I587" s="831"/>
      <c r="J587" s="831"/>
      <c r="K587" s="827">
        <v>0</v>
      </c>
      <c r="L587" s="831">
        <v>11</v>
      </c>
      <c r="M587" s="832">
        <v>3913.6900000000005</v>
      </c>
    </row>
    <row r="588" spans="1:13" ht="14.45" customHeight="1" x14ac:dyDescent="0.2">
      <c r="A588" s="821" t="s">
        <v>2414</v>
      </c>
      <c r="B588" s="822" t="s">
        <v>3980</v>
      </c>
      <c r="C588" s="822" t="s">
        <v>2530</v>
      </c>
      <c r="D588" s="822" t="s">
        <v>2468</v>
      </c>
      <c r="E588" s="822" t="s">
        <v>2531</v>
      </c>
      <c r="F588" s="831">
        <v>7</v>
      </c>
      <c r="G588" s="831">
        <v>7136.22</v>
      </c>
      <c r="H588" s="827">
        <v>1</v>
      </c>
      <c r="I588" s="831"/>
      <c r="J588" s="831"/>
      <c r="K588" s="827">
        <v>0</v>
      </c>
      <c r="L588" s="831">
        <v>7</v>
      </c>
      <c r="M588" s="832">
        <v>7136.22</v>
      </c>
    </row>
    <row r="589" spans="1:13" ht="14.45" customHeight="1" x14ac:dyDescent="0.2">
      <c r="A589" s="821" t="s">
        <v>2414</v>
      </c>
      <c r="B589" s="822" t="s">
        <v>3980</v>
      </c>
      <c r="C589" s="822" t="s">
        <v>2818</v>
      </c>
      <c r="D589" s="822" t="s">
        <v>2703</v>
      </c>
      <c r="E589" s="822" t="s">
        <v>2531</v>
      </c>
      <c r="F589" s="831">
        <v>12</v>
      </c>
      <c r="G589" s="831">
        <v>12233.52</v>
      </c>
      <c r="H589" s="827">
        <v>1</v>
      </c>
      <c r="I589" s="831"/>
      <c r="J589" s="831"/>
      <c r="K589" s="827">
        <v>0</v>
      </c>
      <c r="L589" s="831">
        <v>12</v>
      </c>
      <c r="M589" s="832">
        <v>12233.52</v>
      </c>
    </row>
    <row r="590" spans="1:13" ht="14.45" customHeight="1" x14ac:dyDescent="0.2">
      <c r="A590" s="821" t="s">
        <v>2414</v>
      </c>
      <c r="B590" s="822" t="s">
        <v>3980</v>
      </c>
      <c r="C590" s="822" t="s">
        <v>2819</v>
      </c>
      <c r="D590" s="822" t="s">
        <v>2533</v>
      </c>
      <c r="E590" s="822" t="s">
        <v>2529</v>
      </c>
      <c r="F590" s="831"/>
      <c r="G590" s="831"/>
      <c r="H590" s="827">
        <v>0</v>
      </c>
      <c r="I590" s="831">
        <v>3</v>
      </c>
      <c r="J590" s="831">
        <v>6116.79</v>
      </c>
      <c r="K590" s="827">
        <v>1</v>
      </c>
      <c r="L590" s="831">
        <v>3</v>
      </c>
      <c r="M590" s="832">
        <v>6116.79</v>
      </c>
    </row>
    <row r="591" spans="1:13" ht="14.45" customHeight="1" x14ac:dyDescent="0.2">
      <c r="A591" s="821" t="s">
        <v>2414</v>
      </c>
      <c r="B591" s="822" t="s">
        <v>3980</v>
      </c>
      <c r="C591" s="822" t="s">
        <v>2532</v>
      </c>
      <c r="D591" s="822" t="s">
        <v>2533</v>
      </c>
      <c r="E591" s="822" t="s">
        <v>2471</v>
      </c>
      <c r="F591" s="831"/>
      <c r="G591" s="831"/>
      <c r="H591" s="827">
        <v>0</v>
      </c>
      <c r="I591" s="831">
        <v>11</v>
      </c>
      <c r="J591" s="831">
        <v>3913.6900000000005</v>
      </c>
      <c r="K591" s="827">
        <v>1</v>
      </c>
      <c r="L591" s="831">
        <v>11</v>
      </c>
      <c r="M591" s="832">
        <v>3913.6900000000005</v>
      </c>
    </row>
    <row r="592" spans="1:13" ht="14.45" customHeight="1" x14ac:dyDescent="0.2">
      <c r="A592" s="821" t="s">
        <v>2414</v>
      </c>
      <c r="B592" s="822" t="s">
        <v>3980</v>
      </c>
      <c r="C592" s="822" t="s">
        <v>2700</v>
      </c>
      <c r="D592" s="822" t="s">
        <v>2533</v>
      </c>
      <c r="E592" s="822" t="s">
        <v>2469</v>
      </c>
      <c r="F592" s="831"/>
      <c r="G592" s="831"/>
      <c r="H592" s="827">
        <v>0</v>
      </c>
      <c r="I592" s="831">
        <v>53</v>
      </c>
      <c r="J592" s="831">
        <v>29289.920000000002</v>
      </c>
      <c r="K592" s="827">
        <v>1</v>
      </c>
      <c r="L592" s="831">
        <v>53</v>
      </c>
      <c r="M592" s="832">
        <v>29289.920000000002</v>
      </c>
    </row>
    <row r="593" spans="1:13" ht="14.45" customHeight="1" x14ac:dyDescent="0.2">
      <c r="A593" s="821" t="s">
        <v>2414</v>
      </c>
      <c r="B593" s="822" t="s">
        <v>3980</v>
      </c>
      <c r="C593" s="822" t="s">
        <v>2701</v>
      </c>
      <c r="D593" s="822" t="s">
        <v>2533</v>
      </c>
      <c r="E593" s="822" t="s">
        <v>2531</v>
      </c>
      <c r="F593" s="831"/>
      <c r="G593" s="831"/>
      <c r="H593" s="827">
        <v>0</v>
      </c>
      <c r="I593" s="831">
        <v>9</v>
      </c>
      <c r="J593" s="831">
        <v>9175.14</v>
      </c>
      <c r="K593" s="827">
        <v>1</v>
      </c>
      <c r="L593" s="831">
        <v>9</v>
      </c>
      <c r="M593" s="832">
        <v>9175.14</v>
      </c>
    </row>
    <row r="594" spans="1:13" ht="14.45" customHeight="1" x14ac:dyDescent="0.2">
      <c r="A594" s="821" t="s">
        <v>2414</v>
      </c>
      <c r="B594" s="822" t="s">
        <v>3980</v>
      </c>
      <c r="C594" s="822" t="s">
        <v>2704</v>
      </c>
      <c r="D594" s="822" t="s">
        <v>2473</v>
      </c>
      <c r="E594" s="822" t="s">
        <v>2705</v>
      </c>
      <c r="F594" s="831">
        <v>27</v>
      </c>
      <c r="G594" s="831">
        <v>6881.2200000000012</v>
      </c>
      <c r="H594" s="827">
        <v>1</v>
      </c>
      <c r="I594" s="831"/>
      <c r="J594" s="831"/>
      <c r="K594" s="827">
        <v>0</v>
      </c>
      <c r="L594" s="831">
        <v>27</v>
      </c>
      <c r="M594" s="832">
        <v>6881.2200000000012</v>
      </c>
    </row>
    <row r="595" spans="1:13" ht="14.45" customHeight="1" x14ac:dyDescent="0.2">
      <c r="A595" s="821" t="s">
        <v>2414</v>
      </c>
      <c r="B595" s="822" t="s">
        <v>3980</v>
      </c>
      <c r="C595" s="822" t="s">
        <v>2472</v>
      </c>
      <c r="D595" s="822" t="s">
        <v>2473</v>
      </c>
      <c r="E595" s="822" t="s">
        <v>2474</v>
      </c>
      <c r="F595" s="831">
        <v>2</v>
      </c>
      <c r="G595" s="831">
        <v>0</v>
      </c>
      <c r="H595" s="827"/>
      <c r="I595" s="831"/>
      <c r="J595" s="831"/>
      <c r="K595" s="827"/>
      <c r="L595" s="831">
        <v>2</v>
      </c>
      <c r="M595" s="832">
        <v>0</v>
      </c>
    </row>
    <row r="596" spans="1:13" ht="14.45" customHeight="1" x14ac:dyDescent="0.2">
      <c r="A596" s="821" t="s">
        <v>2414</v>
      </c>
      <c r="B596" s="822" t="s">
        <v>2193</v>
      </c>
      <c r="C596" s="822" t="s">
        <v>2555</v>
      </c>
      <c r="D596" s="822" t="s">
        <v>2195</v>
      </c>
      <c r="E596" s="822" t="s">
        <v>2556</v>
      </c>
      <c r="F596" s="831"/>
      <c r="G596" s="831"/>
      <c r="H596" s="827">
        <v>0</v>
      </c>
      <c r="I596" s="831">
        <v>7</v>
      </c>
      <c r="J596" s="831">
        <v>1138.27</v>
      </c>
      <c r="K596" s="827">
        <v>1</v>
      </c>
      <c r="L596" s="831">
        <v>7</v>
      </c>
      <c r="M596" s="832">
        <v>1138.27</v>
      </c>
    </row>
    <row r="597" spans="1:13" ht="14.45" customHeight="1" x14ac:dyDescent="0.2">
      <c r="A597" s="821" t="s">
        <v>2414</v>
      </c>
      <c r="B597" s="822" t="s">
        <v>2193</v>
      </c>
      <c r="C597" s="822" t="s">
        <v>3715</v>
      </c>
      <c r="D597" s="822" t="s">
        <v>2558</v>
      </c>
      <c r="E597" s="822" t="s">
        <v>2504</v>
      </c>
      <c r="F597" s="831"/>
      <c r="G597" s="831"/>
      <c r="H597" s="827">
        <v>0</v>
      </c>
      <c r="I597" s="831">
        <v>12</v>
      </c>
      <c r="J597" s="831">
        <v>7804.7999999999993</v>
      </c>
      <c r="K597" s="827">
        <v>1</v>
      </c>
      <c r="L597" s="831">
        <v>12</v>
      </c>
      <c r="M597" s="832">
        <v>7804.7999999999993</v>
      </c>
    </row>
    <row r="598" spans="1:13" ht="14.45" customHeight="1" x14ac:dyDescent="0.2">
      <c r="A598" s="821" t="s">
        <v>2414</v>
      </c>
      <c r="B598" s="822" t="s">
        <v>2193</v>
      </c>
      <c r="C598" s="822" t="s">
        <v>3281</v>
      </c>
      <c r="D598" s="822" t="s">
        <v>2558</v>
      </c>
      <c r="E598" s="822" t="s">
        <v>3282</v>
      </c>
      <c r="F598" s="831"/>
      <c r="G598" s="831"/>
      <c r="H598" s="827">
        <v>0</v>
      </c>
      <c r="I598" s="831">
        <v>6</v>
      </c>
      <c r="J598" s="831">
        <v>7804.74</v>
      </c>
      <c r="K598" s="827">
        <v>1</v>
      </c>
      <c r="L598" s="831">
        <v>6</v>
      </c>
      <c r="M598" s="832">
        <v>7804.74</v>
      </c>
    </row>
    <row r="599" spans="1:13" ht="14.45" customHeight="1" x14ac:dyDescent="0.2">
      <c r="A599" s="821" t="s">
        <v>2414</v>
      </c>
      <c r="B599" s="822" t="s">
        <v>2193</v>
      </c>
      <c r="C599" s="822" t="s">
        <v>2561</v>
      </c>
      <c r="D599" s="822" t="s">
        <v>2195</v>
      </c>
      <c r="E599" s="822" t="s">
        <v>2562</v>
      </c>
      <c r="F599" s="831"/>
      <c r="G599" s="831"/>
      <c r="H599" s="827">
        <v>0</v>
      </c>
      <c r="I599" s="831">
        <v>6</v>
      </c>
      <c r="J599" s="831">
        <v>1951.1999999999998</v>
      </c>
      <c r="K599" s="827">
        <v>1</v>
      </c>
      <c r="L599" s="831">
        <v>6</v>
      </c>
      <c r="M599" s="832">
        <v>1951.1999999999998</v>
      </c>
    </row>
    <row r="600" spans="1:13" ht="14.45" customHeight="1" x14ac:dyDescent="0.2">
      <c r="A600" s="821" t="s">
        <v>2414</v>
      </c>
      <c r="B600" s="822" t="s">
        <v>2193</v>
      </c>
      <c r="C600" s="822" t="s">
        <v>2685</v>
      </c>
      <c r="D600" s="822" t="s">
        <v>2686</v>
      </c>
      <c r="E600" s="822" t="s">
        <v>2687</v>
      </c>
      <c r="F600" s="831">
        <v>6</v>
      </c>
      <c r="G600" s="831">
        <v>7804.74</v>
      </c>
      <c r="H600" s="827">
        <v>1</v>
      </c>
      <c r="I600" s="831"/>
      <c r="J600" s="831"/>
      <c r="K600" s="827">
        <v>0</v>
      </c>
      <c r="L600" s="831">
        <v>6</v>
      </c>
      <c r="M600" s="832">
        <v>7804.74</v>
      </c>
    </row>
    <row r="601" spans="1:13" ht="14.45" customHeight="1" x14ac:dyDescent="0.2">
      <c r="A601" s="821" t="s">
        <v>2414</v>
      </c>
      <c r="B601" s="822" t="s">
        <v>2193</v>
      </c>
      <c r="C601" s="822" t="s">
        <v>2688</v>
      </c>
      <c r="D601" s="822" t="s">
        <v>2558</v>
      </c>
      <c r="E601" s="822" t="s">
        <v>2689</v>
      </c>
      <c r="F601" s="831"/>
      <c r="G601" s="831"/>
      <c r="H601" s="827">
        <v>0</v>
      </c>
      <c r="I601" s="831">
        <v>12</v>
      </c>
      <c r="J601" s="831">
        <v>3902.3999999999996</v>
      </c>
      <c r="K601" s="827">
        <v>1</v>
      </c>
      <c r="L601" s="831">
        <v>12</v>
      </c>
      <c r="M601" s="832">
        <v>3902.3999999999996</v>
      </c>
    </row>
    <row r="602" spans="1:13" ht="14.45" customHeight="1" x14ac:dyDescent="0.2">
      <c r="A602" s="821" t="s">
        <v>2414</v>
      </c>
      <c r="B602" s="822" t="s">
        <v>2193</v>
      </c>
      <c r="C602" s="822" t="s">
        <v>2694</v>
      </c>
      <c r="D602" s="822" t="s">
        <v>2456</v>
      </c>
      <c r="E602" s="822" t="s">
        <v>2689</v>
      </c>
      <c r="F602" s="831"/>
      <c r="G602" s="831"/>
      <c r="H602" s="827">
        <v>0</v>
      </c>
      <c r="I602" s="831">
        <v>18</v>
      </c>
      <c r="J602" s="831">
        <v>5853.5999999999995</v>
      </c>
      <c r="K602" s="827">
        <v>1</v>
      </c>
      <c r="L602" s="831">
        <v>18</v>
      </c>
      <c r="M602" s="832">
        <v>5853.5999999999995</v>
      </c>
    </row>
    <row r="603" spans="1:13" ht="14.45" customHeight="1" x14ac:dyDescent="0.2">
      <c r="A603" s="821" t="s">
        <v>2414</v>
      </c>
      <c r="B603" s="822" t="s">
        <v>2193</v>
      </c>
      <c r="C603" s="822" t="s">
        <v>2503</v>
      </c>
      <c r="D603" s="822" t="s">
        <v>2456</v>
      </c>
      <c r="E603" s="822" t="s">
        <v>2504</v>
      </c>
      <c r="F603" s="831"/>
      <c r="G603" s="831"/>
      <c r="H603" s="827">
        <v>0</v>
      </c>
      <c r="I603" s="831">
        <v>14</v>
      </c>
      <c r="J603" s="831">
        <v>9105.5999999999985</v>
      </c>
      <c r="K603" s="827">
        <v>1</v>
      </c>
      <c r="L603" s="831">
        <v>14</v>
      </c>
      <c r="M603" s="832">
        <v>9105.5999999999985</v>
      </c>
    </row>
    <row r="604" spans="1:13" ht="14.45" customHeight="1" x14ac:dyDescent="0.2">
      <c r="A604" s="821" t="s">
        <v>2414</v>
      </c>
      <c r="B604" s="822" t="s">
        <v>2193</v>
      </c>
      <c r="C604" s="822" t="s">
        <v>3283</v>
      </c>
      <c r="D604" s="822" t="s">
        <v>2456</v>
      </c>
      <c r="E604" s="822" t="s">
        <v>3282</v>
      </c>
      <c r="F604" s="831"/>
      <c r="G604" s="831"/>
      <c r="H604" s="827">
        <v>0</v>
      </c>
      <c r="I604" s="831">
        <v>12</v>
      </c>
      <c r="J604" s="831">
        <v>15609.48</v>
      </c>
      <c r="K604" s="827">
        <v>1</v>
      </c>
      <c r="L604" s="831">
        <v>12</v>
      </c>
      <c r="M604" s="832">
        <v>15609.48</v>
      </c>
    </row>
    <row r="605" spans="1:13" ht="14.45" customHeight="1" x14ac:dyDescent="0.2">
      <c r="A605" s="821" t="s">
        <v>2414</v>
      </c>
      <c r="B605" s="822" t="s">
        <v>2193</v>
      </c>
      <c r="C605" s="822" t="s">
        <v>2505</v>
      </c>
      <c r="D605" s="822" t="s">
        <v>2456</v>
      </c>
      <c r="E605" s="822" t="s">
        <v>2506</v>
      </c>
      <c r="F605" s="831"/>
      <c r="G605" s="831"/>
      <c r="H605" s="827">
        <v>0</v>
      </c>
      <c r="I605" s="831">
        <v>4</v>
      </c>
      <c r="J605" s="831">
        <v>650.44000000000005</v>
      </c>
      <c r="K605" s="827">
        <v>1</v>
      </c>
      <c r="L605" s="831">
        <v>4</v>
      </c>
      <c r="M605" s="832">
        <v>650.44000000000005</v>
      </c>
    </row>
    <row r="606" spans="1:13" ht="14.45" customHeight="1" x14ac:dyDescent="0.2">
      <c r="A606" s="821" t="s">
        <v>2414</v>
      </c>
      <c r="B606" s="822" t="s">
        <v>3981</v>
      </c>
      <c r="C606" s="822" t="s">
        <v>2439</v>
      </c>
      <c r="D606" s="822" t="s">
        <v>2440</v>
      </c>
      <c r="E606" s="822" t="s">
        <v>2441</v>
      </c>
      <c r="F606" s="831"/>
      <c r="G606" s="831"/>
      <c r="H606" s="827">
        <v>0</v>
      </c>
      <c r="I606" s="831">
        <v>20</v>
      </c>
      <c r="J606" s="831">
        <v>10117.199999999999</v>
      </c>
      <c r="K606" s="827">
        <v>1</v>
      </c>
      <c r="L606" s="831">
        <v>20</v>
      </c>
      <c r="M606" s="832">
        <v>10117.199999999999</v>
      </c>
    </row>
    <row r="607" spans="1:13" ht="14.45" customHeight="1" x14ac:dyDescent="0.2">
      <c r="A607" s="821" t="s">
        <v>2414</v>
      </c>
      <c r="B607" s="822" t="s">
        <v>3981</v>
      </c>
      <c r="C607" s="822" t="s">
        <v>2811</v>
      </c>
      <c r="D607" s="822" t="s">
        <v>2440</v>
      </c>
      <c r="E607" s="822" t="s">
        <v>2812</v>
      </c>
      <c r="F607" s="831"/>
      <c r="G607" s="831"/>
      <c r="H607" s="827">
        <v>0</v>
      </c>
      <c r="I607" s="831">
        <v>6</v>
      </c>
      <c r="J607" s="831">
        <v>4552.74</v>
      </c>
      <c r="K607" s="827">
        <v>1</v>
      </c>
      <c r="L607" s="831">
        <v>6</v>
      </c>
      <c r="M607" s="832">
        <v>4552.74</v>
      </c>
    </row>
    <row r="608" spans="1:13" ht="14.45" customHeight="1" x14ac:dyDescent="0.2">
      <c r="A608" s="821" t="s">
        <v>2414</v>
      </c>
      <c r="B608" s="822" t="s">
        <v>3981</v>
      </c>
      <c r="C608" s="822" t="s">
        <v>2683</v>
      </c>
      <c r="D608" s="822" t="s">
        <v>2440</v>
      </c>
      <c r="E608" s="822" t="s">
        <v>2684</v>
      </c>
      <c r="F608" s="831"/>
      <c r="G608" s="831"/>
      <c r="H608" s="827">
        <v>0</v>
      </c>
      <c r="I608" s="831">
        <v>42</v>
      </c>
      <c r="J608" s="831">
        <v>42492.659999999996</v>
      </c>
      <c r="K608" s="827">
        <v>1</v>
      </c>
      <c r="L608" s="831">
        <v>42</v>
      </c>
      <c r="M608" s="832">
        <v>42492.659999999996</v>
      </c>
    </row>
    <row r="609" spans="1:13" ht="14.45" customHeight="1" x14ac:dyDescent="0.2">
      <c r="A609" s="821" t="s">
        <v>2414</v>
      </c>
      <c r="B609" s="822" t="s">
        <v>1911</v>
      </c>
      <c r="C609" s="822" t="s">
        <v>2580</v>
      </c>
      <c r="D609" s="822" t="s">
        <v>659</v>
      </c>
      <c r="E609" s="822" t="s">
        <v>2581</v>
      </c>
      <c r="F609" s="831"/>
      <c r="G609" s="831"/>
      <c r="H609" s="827"/>
      <c r="I609" s="831">
        <v>34</v>
      </c>
      <c r="J609" s="831">
        <v>0</v>
      </c>
      <c r="K609" s="827"/>
      <c r="L609" s="831">
        <v>34</v>
      </c>
      <c r="M609" s="832">
        <v>0</v>
      </c>
    </row>
    <row r="610" spans="1:13" ht="14.45" customHeight="1" x14ac:dyDescent="0.2">
      <c r="A610" s="821" t="s">
        <v>2414</v>
      </c>
      <c r="B610" s="822" t="s">
        <v>2215</v>
      </c>
      <c r="C610" s="822" t="s">
        <v>3286</v>
      </c>
      <c r="D610" s="822" t="s">
        <v>2217</v>
      </c>
      <c r="E610" s="822" t="s">
        <v>3287</v>
      </c>
      <c r="F610" s="831"/>
      <c r="G610" s="831"/>
      <c r="H610" s="827">
        <v>0</v>
      </c>
      <c r="I610" s="831">
        <v>2</v>
      </c>
      <c r="J610" s="831">
        <v>678.94</v>
      </c>
      <c r="K610" s="827">
        <v>1</v>
      </c>
      <c r="L610" s="831">
        <v>2</v>
      </c>
      <c r="M610" s="832">
        <v>678.94</v>
      </c>
    </row>
    <row r="611" spans="1:13" ht="14.45" customHeight="1" x14ac:dyDescent="0.2">
      <c r="A611" s="821" t="s">
        <v>2414</v>
      </c>
      <c r="B611" s="822" t="s">
        <v>2215</v>
      </c>
      <c r="C611" s="822" t="s">
        <v>2216</v>
      </c>
      <c r="D611" s="822" t="s">
        <v>2217</v>
      </c>
      <c r="E611" s="822" t="s">
        <v>2218</v>
      </c>
      <c r="F611" s="831"/>
      <c r="G611" s="831"/>
      <c r="H611" s="827">
        <v>0</v>
      </c>
      <c r="I611" s="831">
        <v>11</v>
      </c>
      <c r="J611" s="831">
        <v>1244.76</v>
      </c>
      <c r="K611" s="827">
        <v>1</v>
      </c>
      <c r="L611" s="831">
        <v>11</v>
      </c>
      <c r="M611" s="832">
        <v>1244.76</v>
      </c>
    </row>
    <row r="612" spans="1:13" ht="14.45" customHeight="1" x14ac:dyDescent="0.2">
      <c r="A612" s="821" t="s">
        <v>2414</v>
      </c>
      <c r="B612" s="822" t="s">
        <v>2215</v>
      </c>
      <c r="C612" s="822" t="s">
        <v>2603</v>
      </c>
      <c r="D612" s="822" t="s">
        <v>2217</v>
      </c>
      <c r="E612" s="822" t="s">
        <v>2604</v>
      </c>
      <c r="F612" s="831"/>
      <c r="G612" s="831"/>
      <c r="H612" s="827">
        <v>0</v>
      </c>
      <c r="I612" s="831">
        <v>101</v>
      </c>
      <c r="J612" s="831">
        <v>34286.47</v>
      </c>
      <c r="K612" s="827">
        <v>1</v>
      </c>
      <c r="L612" s="831">
        <v>101</v>
      </c>
      <c r="M612" s="832">
        <v>34286.47</v>
      </c>
    </row>
    <row r="613" spans="1:13" ht="14.45" customHeight="1" x14ac:dyDescent="0.2">
      <c r="A613" s="821" t="s">
        <v>2414</v>
      </c>
      <c r="B613" s="822" t="s">
        <v>2215</v>
      </c>
      <c r="C613" s="822" t="s">
        <v>3716</v>
      </c>
      <c r="D613" s="822" t="s">
        <v>2217</v>
      </c>
      <c r="E613" s="822" t="s">
        <v>3442</v>
      </c>
      <c r="F613" s="831"/>
      <c r="G613" s="831"/>
      <c r="H613" s="827">
        <v>0</v>
      </c>
      <c r="I613" s="831">
        <v>8</v>
      </c>
      <c r="J613" s="831">
        <v>1810.48</v>
      </c>
      <c r="K613" s="827">
        <v>1</v>
      </c>
      <c r="L613" s="831">
        <v>8</v>
      </c>
      <c r="M613" s="832">
        <v>1810.48</v>
      </c>
    </row>
    <row r="614" spans="1:13" ht="14.45" customHeight="1" x14ac:dyDescent="0.2">
      <c r="A614" s="821" t="s">
        <v>2414</v>
      </c>
      <c r="B614" s="822" t="s">
        <v>2215</v>
      </c>
      <c r="C614" s="822" t="s">
        <v>3293</v>
      </c>
      <c r="D614" s="822" t="s">
        <v>3291</v>
      </c>
      <c r="E614" s="822" t="s">
        <v>3294</v>
      </c>
      <c r="F614" s="831"/>
      <c r="G614" s="831"/>
      <c r="H614" s="827">
        <v>0</v>
      </c>
      <c r="I614" s="831">
        <v>4</v>
      </c>
      <c r="J614" s="831">
        <v>1222.04</v>
      </c>
      <c r="K614" s="827">
        <v>1</v>
      </c>
      <c r="L614" s="831">
        <v>4</v>
      </c>
      <c r="M614" s="832">
        <v>1222.04</v>
      </c>
    </row>
    <row r="615" spans="1:13" ht="14.45" customHeight="1" x14ac:dyDescent="0.2">
      <c r="A615" s="821" t="s">
        <v>2414</v>
      </c>
      <c r="B615" s="822" t="s">
        <v>2215</v>
      </c>
      <c r="C615" s="822" t="s">
        <v>3290</v>
      </c>
      <c r="D615" s="822" t="s">
        <v>3291</v>
      </c>
      <c r="E615" s="822" t="s">
        <v>3292</v>
      </c>
      <c r="F615" s="831"/>
      <c r="G615" s="831"/>
      <c r="H615" s="827">
        <v>0</v>
      </c>
      <c r="I615" s="831">
        <v>1</v>
      </c>
      <c r="J615" s="831">
        <v>860.52</v>
      </c>
      <c r="K615" s="827">
        <v>1</v>
      </c>
      <c r="L615" s="831">
        <v>1</v>
      </c>
      <c r="M615" s="832">
        <v>860.52</v>
      </c>
    </row>
    <row r="616" spans="1:13" ht="14.45" customHeight="1" x14ac:dyDescent="0.2">
      <c r="A616" s="821" t="s">
        <v>2414</v>
      </c>
      <c r="B616" s="822" t="s">
        <v>2215</v>
      </c>
      <c r="C616" s="822" t="s">
        <v>3719</v>
      </c>
      <c r="D616" s="822" t="s">
        <v>3441</v>
      </c>
      <c r="E616" s="822" t="s">
        <v>3294</v>
      </c>
      <c r="F616" s="831">
        <v>7</v>
      </c>
      <c r="G616" s="831">
        <v>5345.41</v>
      </c>
      <c r="H616" s="827">
        <v>1</v>
      </c>
      <c r="I616" s="831"/>
      <c r="J616" s="831"/>
      <c r="K616" s="827">
        <v>0</v>
      </c>
      <c r="L616" s="831">
        <v>7</v>
      </c>
      <c r="M616" s="832">
        <v>5345.41</v>
      </c>
    </row>
    <row r="617" spans="1:13" ht="14.45" customHeight="1" x14ac:dyDescent="0.2">
      <c r="A617" s="821" t="s">
        <v>2414</v>
      </c>
      <c r="B617" s="822" t="s">
        <v>3983</v>
      </c>
      <c r="C617" s="822" t="s">
        <v>3737</v>
      </c>
      <c r="D617" s="822" t="s">
        <v>3329</v>
      </c>
      <c r="E617" s="822" t="s">
        <v>3738</v>
      </c>
      <c r="F617" s="831">
        <v>3</v>
      </c>
      <c r="G617" s="831">
        <v>2031.54</v>
      </c>
      <c r="H617" s="827">
        <v>1</v>
      </c>
      <c r="I617" s="831"/>
      <c r="J617" s="831"/>
      <c r="K617" s="827">
        <v>0</v>
      </c>
      <c r="L617" s="831">
        <v>3</v>
      </c>
      <c r="M617" s="832">
        <v>2031.54</v>
      </c>
    </row>
    <row r="618" spans="1:13" ht="14.45" customHeight="1" x14ac:dyDescent="0.2">
      <c r="A618" s="821" t="s">
        <v>2414</v>
      </c>
      <c r="B618" s="822" t="s">
        <v>3983</v>
      </c>
      <c r="C618" s="822" t="s">
        <v>3457</v>
      </c>
      <c r="D618" s="822" t="s">
        <v>3329</v>
      </c>
      <c r="E618" s="822" t="s">
        <v>3348</v>
      </c>
      <c r="F618" s="831">
        <v>3</v>
      </c>
      <c r="G618" s="831">
        <v>1015.74</v>
      </c>
      <c r="H618" s="827">
        <v>1</v>
      </c>
      <c r="I618" s="831"/>
      <c r="J618" s="831"/>
      <c r="K618" s="827">
        <v>0</v>
      </c>
      <c r="L618" s="831">
        <v>3</v>
      </c>
      <c r="M618" s="832">
        <v>1015.74</v>
      </c>
    </row>
    <row r="619" spans="1:13" ht="14.45" customHeight="1" x14ac:dyDescent="0.2">
      <c r="A619" s="821" t="s">
        <v>2414</v>
      </c>
      <c r="B619" s="822" t="s">
        <v>3983</v>
      </c>
      <c r="C619" s="822" t="s">
        <v>3739</v>
      </c>
      <c r="D619" s="822" t="s">
        <v>3329</v>
      </c>
      <c r="E619" s="822" t="s">
        <v>3338</v>
      </c>
      <c r="F619" s="831">
        <v>3</v>
      </c>
      <c r="G619" s="831">
        <v>2031.5099999999998</v>
      </c>
      <c r="H619" s="827">
        <v>1</v>
      </c>
      <c r="I619" s="831"/>
      <c r="J619" s="831"/>
      <c r="K619" s="827">
        <v>0</v>
      </c>
      <c r="L619" s="831">
        <v>3</v>
      </c>
      <c r="M619" s="832">
        <v>2031.5099999999998</v>
      </c>
    </row>
    <row r="620" spans="1:13" ht="14.45" customHeight="1" x14ac:dyDescent="0.2">
      <c r="A620" s="821" t="s">
        <v>2414</v>
      </c>
      <c r="B620" s="822" t="s">
        <v>3983</v>
      </c>
      <c r="C620" s="822" t="s">
        <v>3339</v>
      </c>
      <c r="D620" s="822" t="s">
        <v>2577</v>
      </c>
      <c r="E620" s="822" t="s">
        <v>3340</v>
      </c>
      <c r="F620" s="831"/>
      <c r="G620" s="831"/>
      <c r="H620" s="827">
        <v>0</v>
      </c>
      <c r="I620" s="831">
        <v>28</v>
      </c>
      <c r="J620" s="831">
        <v>36025.360000000001</v>
      </c>
      <c r="K620" s="827">
        <v>1</v>
      </c>
      <c r="L620" s="831">
        <v>28</v>
      </c>
      <c r="M620" s="832">
        <v>36025.360000000001</v>
      </c>
    </row>
    <row r="621" spans="1:13" ht="14.45" customHeight="1" x14ac:dyDescent="0.2">
      <c r="A621" s="821" t="s">
        <v>2414</v>
      </c>
      <c r="B621" s="822" t="s">
        <v>3983</v>
      </c>
      <c r="C621" s="822" t="s">
        <v>2576</v>
      </c>
      <c r="D621" s="822" t="s">
        <v>2577</v>
      </c>
      <c r="E621" s="822" t="s">
        <v>2578</v>
      </c>
      <c r="F621" s="831"/>
      <c r="G621" s="831"/>
      <c r="H621" s="827">
        <v>0</v>
      </c>
      <c r="I621" s="831">
        <v>60</v>
      </c>
      <c r="J621" s="831">
        <v>154393.19999999998</v>
      </c>
      <c r="K621" s="827">
        <v>1</v>
      </c>
      <c r="L621" s="831">
        <v>60</v>
      </c>
      <c r="M621" s="832">
        <v>154393.19999999998</v>
      </c>
    </row>
    <row r="622" spans="1:13" ht="14.45" customHeight="1" x14ac:dyDescent="0.2">
      <c r="A622" s="821" t="s">
        <v>2414</v>
      </c>
      <c r="B622" s="822" t="s">
        <v>3983</v>
      </c>
      <c r="C622" s="822" t="s">
        <v>3341</v>
      </c>
      <c r="D622" s="822" t="s">
        <v>2577</v>
      </c>
      <c r="E622" s="822" t="s">
        <v>3338</v>
      </c>
      <c r="F622" s="831"/>
      <c r="G622" s="831"/>
      <c r="H622" s="827">
        <v>0</v>
      </c>
      <c r="I622" s="831">
        <v>6</v>
      </c>
      <c r="J622" s="831">
        <v>4063.0199999999995</v>
      </c>
      <c r="K622" s="827">
        <v>1</v>
      </c>
      <c r="L622" s="831">
        <v>6</v>
      </c>
      <c r="M622" s="832">
        <v>4063.0199999999995</v>
      </c>
    </row>
    <row r="623" spans="1:13" ht="14.45" customHeight="1" x14ac:dyDescent="0.2">
      <c r="A623" s="821" t="s">
        <v>2414</v>
      </c>
      <c r="B623" s="822" t="s">
        <v>3983</v>
      </c>
      <c r="C623" s="822" t="s">
        <v>3740</v>
      </c>
      <c r="D623" s="822" t="s">
        <v>3345</v>
      </c>
      <c r="E623" s="822" t="s">
        <v>3348</v>
      </c>
      <c r="F623" s="831">
        <v>3</v>
      </c>
      <c r="G623" s="831">
        <v>5146.4400000000005</v>
      </c>
      <c r="H623" s="827">
        <v>1</v>
      </c>
      <c r="I623" s="831"/>
      <c r="J623" s="831"/>
      <c r="K623" s="827">
        <v>0</v>
      </c>
      <c r="L623" s="831">
        <v>3</v>
      </c>
      <c r="M623" s="832">
        <v>5146.4400000000005</v>
      </c>
    </row>
    <row r="624" spans="1:13" ht="14.45" customHeight="1" x14ac:dyDescent="0.2">
      <c r="A624" s="821" t="s">
        <v>2414</v>
      </c>
      <c r="B624" s="822" t="s">
        <v>2234</v>
      </c>
      <c r="C624" s="822" t="s">
        <v>2757</v>
      </c>
      <c r="D624" s="822" t="s">
        <v>2236</v>
      </c>
      <c r="E624" s="822" t="s">
        <v>2758</v>
      </c>
      <c r="F624" s="831"/>
      <c r="G624" s="831"/>
      <c r="H624" s="827">
        <v>0</v>
      </c>
      <c r="I624" s="831">
        <v>3</v>
      </c>
      <c r="J624" s="831">
        <v>140.43</v>
      </c>
      <c r="K624" s="827">
        <v>1</v>
      </c>
      <c r="L624" s="831">
        <v>3</v>
      </c>
      <c r="M624" s="832">
        <v>140.43</v>
      </c>
    </row>
    <row r="625" spans="1:13" ht="14.45" customHeight="1" x14ac:dyDescent="0.2">
      <c r="A625" s="821" t="s">
        <v>2414</v>
      </c>
      <c r="B625" s="822" t="s">
        <v>2246</v>
      </c>
      <c r="C625" s="822" t="s">
        <v>2249</v>
      </c>
      <c r="D625" s="822" t="s">
        <v>1496</v>
      </c>
      <c r="E625" s="822" t="s">
        <v>2250</v>
      </c>
      <c r="F625" s="831"/>
      <c r="G625" s="831"/>
      <c r="H625" s="827"/>
      <c r="I625" s="831">
        <v>3</v>
      </c>
      <c r="J625" s="831">
        <v>0</v>
      </c>
      <c r="K625" s="827"/>
      <c r="L625" s="831">
        <v>3</v>
      </c>
      <c r="M625" s="832">
        <v>0</v>
      </c>
    </row>
    <row r="626" spans="1:13" ht="14.45" customHeight="1" x14ac:dyDescent="0.2">
      <c r="A626" s="821" t="s">
        <v>2414</v>
      </c>
      <c r="B626" s="822" t="s">
        <v>2246</v>
      </c>
      <c r="C626" s="822" t="s">
        <v>2247</v>
      </c>
      <c r="D626" s="822" t="s">
        <v>1496</v>
      </c>
      <c r="E626" s="822" t="s">
        <v>2248</v>
      </c>
      <c r="F626" s="831"/>
      <c r="G626" s="831"/>
      <c r="H626" s="827"/>
      <c r="I626" s="831">
        <v>4</v>
      </c>
      <c r="J626" s="831">
        <v>0</v>
      </c>
      <c r="K626" s="827"/>
      <c r="L626" s="831">
        <v>4</v>
      </c>
      <c r="M626" s="832">
        <v>0</v>
      </c>
    </row>
    <row r="627" spans="1:13" ht="14.45" customHeight="1" x14ac:dyDescent="0.2">
      <c r="A627" s="821" t="s">
        <v>2414</v>
      </c>
      <c r="B627" s="822" t="s">
        <v>2257</v>
      </c>
      <c r="C627" s="822" t="s">
        <v>2259</v>
      </c>
      <c r="D627" s="822" t="s">
        <v>2260</v>
      </c>
      <c r="E627" s="822" t="s">
        <v>2261</v>
      </c>
      <c r="F627" s="831"/>
      <c r="G627" s="831"/>
      <c r="H627" s="827">
        <v>0</v>
      </c>
      <c r="I627" s="831">
        <v>4</v>
      </c>
      <c r="J627" s="831">
        <v>491.84</v>
      </c>
      <c r="K627" s="827">
        <v>1</v>
      </c>
      <c r="L627" s="831">
        <v>4</v>
      </c>
      <c r="M627" s="832">
        <v>491.84</v>
      </c>
    </row>
    <row r="628" spans="1:13" ht="14.45" customHeight="1" x14ac:dyDescent="0.2">
      <c r="A628" s="821" t="s">
        <v>2414</v>
      </c>
      <c r="B628" s="822" t="s">
        <v>2262</v>
      </c>
      <c r="C628" s="822" t="s">
        <v>3713</v>
      </c>
      <c r="D628" s="822" t="s">
        <v>3714</v>
      </c>
      <c r="E628" s="822" t="s">
        <v>803</v>
      </c>
      <c r="F628" s="831">
        <v>3</v>
      </c>
      <c r="G628" s="831">
        <v>396</v>
      </c>
      <c r="H628" s="827">
        <v>1</v>
      </c>
      <c r="I628" s="831"/>
      <c r="J628" s="831"/>
      <c r="K628" s="827">
        <v>0</v>
      </c>
      <c r="L628" s="831">
        <v>3</v>
      </c>
      <c r="M628" s="832">
        <v>396</v>
      </c>
    </row>
    <row r="629" spans="1:13" ht="14.45" customHeight="1" x14ac:dyDescent="0.2">
      <c r="A629" s="821" t="s">
        <v>2414</v>
      </c>
      <c r="B629" s="822" t="s">
        <v>2262</v>
      </c>
      <c r="C629" s="822" t="s">
        <v>2835</v>
      </c>
      <c r="D629" s="822" t="s">
        <v>2836</v>
      </c>
      <c r="E629" s="822" t="s">
        <v>2837</v>
      </c>
      <c r="F629" s="831">
        <v>2</v>
      </c>
      <c r="G629" s="831">
        <v>862.36</v>
      </c>
      <c r="H629" s="827">
        <v>1</v>
      </c>
      <c r="I629" s="831"/>
      <c r="J629" s="831"/>
      <c r="K629" s="827">
        <v>0</v>
      </c>
      <c r="L629" s="831">
        <v>2</v>
      </c>
      <c r="M629" s="832">
        <v>862.36</v>
      </c>
    </row>
    <row r="630" spans="1:13" ht="14.45" customHeight="1" x14ac:dyDescent="0.2">
      <c r="A630" s="821" t="s">
        <v>2414</v>
      </c>
      <c r="B630" s="822" t="s">
        <v>2262</v>
      </c>
      <c r="C630" s="822" t="s">
        <v>3438</v>
      </c>
      <c r="D630" s="822" t="s">
        <v>2264</v>
      </c>
      <c r="E630" s="822" t="s">
        <v>3439</v>
      </c>
      <c r="F630" s="831"/>
      <c r="G630" s="831"/>
      <c r="H630" s="827">
        <v>0</v>
      </c>
      <c r="I630" s="831">
        <v>1</v>
      </c>
      <c r="J630" s="831">
        <v>245.9</v>
      </c>
      <c r="K630" s="827">
        <v>1</v>
      </c>
      <c r="L630" s="831">
        <v>1</v>
      </c>
      <c r="M630" s="832">
        <v>245.9</v>
      </c>
    </row>
    <row r="631" spans="1:13" ht="14.45" customHeight="1" x14ac:dyDescent="0.2">
      <c r="A631" s="821" t="s">
        <v>2414</v>
      </c>
      <c r="B631" s="822" t="s">
        <v>2266</v>
      </c>
      <c r="C631" s="822" t="s">
        <v>2587</v>
      </c>
      <c r="D631" s="822" t="s">
        <v>2268</v>
      </c>
      <c r="E631" s="822" t="s">
        <v>2588</v>
      </c>
      <c r="F631" s="831"/>
      <c r="G631" s="831"/>
      <c r="H631" s="827">
        <v>0</v>
      </c>
      <c r="I631" s="831">
        <v>7</v>
      </c>
      <c r="J631" s="831">
        <v>563.71</v>
      </c>
      <c r="K631" s="827">
        <v>1</v>
      </c>
      <c r="L631" s="831">
        <v>7</v>
      </c>
      <c r="M631" s="832">
        <v>563.71</v>
      </c>
    </row>
    <row r="632" spans="1:13" ht="14.45" customHeight="1" x14ac:dyDescent="0.2">
      <c r="A632" s="821" t="s">
        <v>2414</v>
      </c>
      <c r="B632" s="822" t="s">
        <v>2266</v>
      </c>
      <c r="C632" s="822" t="s">
        <v>3472</v>
      </c>
      <c r="D632" s="822" t="s">
        <v>2268</v>
      </c>
      <c r="E632" s="822" t="s">
        <v>1459</v>
      </c>
      <c r="F632" s="831">
        <v>2</v>
      </c>
      <c r="G632" s="831">
        <v>800.34</v>
      </c>
      <c r="H632" s="827">
        <v>1</v>
      </c>
      <c r="I632" s="831"/>
      <c r="J632" s="831"/>
      <c r="K632" s="827">
        <v>0</v>
      </c>
      <c r="L632" s="831">
        <v>2</v>
      </c>
      <c r="M632" s="832">
        <v>800.34</v>
      </c>
    </row>
    <row r="633" spans="1:13" ht="14.45" customHeight="1" x14ac:dyDescent="0.2">
      <c r="A633" s="821" t="s">
        <v>2414</v>
      </c>
      <c r="B633" s="822" t="s">
        <v>2266</v>
      </c>
      <c r="C633" s="822" t="s">
        <v>3643</v>
      </c>
      <c r="D633" s="822" t="s">
        <v>2268</v>
      </c>
      <c r="E633" s="822" t="s">
        <v>3389</v>
      </c>
      <c r="F633" s="831">
        <v>2</v>
      </c>
      <c r="G633" s="831">
        <v>1066.8599999999999</v>
      </c>
      <c r="H633" s="827">
        <v>1</v>
      </c>
      <c r="I633" s="831"/>
      <c r="J633" s="831"/>
      <c r="K633" s="827">
        <v>0</v>
      </c>
      <c r="L633" s="831">
        <v>2</v>
      </c>
      <c r="M633" s="832">
        <v>1066.8599999999999</v>
      </c>
    </row>
    <row r="634" spans="1:13" ht="14.45" customHeight="1" x14ac:dyDescent="0.2">
      <c r="A634" s="821" t="s">
        <v>2414</v>
      </c>
      <c r="B634" s="822" t="s">
        <v>2266</v>
      </c>
      <c r="C634" s="822" t="s">
        <v>3388</v>
      </c>
      <c r="D634" s="822" t="s">
        <v>2268</v>
      </c>
      <c r="E634" s="822" t="s">
        <v>3389</v>
      </c>
      <c r="F634" s="831"/>
      <c r="G634" s="831"/>
      <c r="H634" s="827">
        <v>0</v>
      </c>
      <c r="I634" s="831">
        <v>5</v>
      </c>
      <c r="J634" s="831">
        <v>2667.1499999999996</v>
      </c>
      <c r="K634" s="827">
        <v>1</v>
      </c>
      <c r="L634" s="831">
        <v>5</v>
      </c>
      <c r="M634" s="832">
        <v>2667.1499999999996</v>
      </c>
    </row>
    <row r="635" spans="1:13" ht="14.45" customHeight="1" x14ac:dyDescent="0.2">
      <c r="A635" s="821" t="s">
        <v>2414</v>
      </c>
      <c r="B635" s="822" t="s">
        <v>2266</v>
      </c>
      <c r="C635" s="822" t="s">
        <v>3390</v>
      </c>
      <c r="D635" s="822" t="s">
        <v>2268</v>
      </c>
      <c r="E635" s="822" t="s">
        <v>2588</v>
      </c>
      <c r="F635" s="831"/>
      <c r="G635" s="831"/>
      <c r="H635" s="827">
        <v>0</v>
      </c>
      <c r="I635" s="831">
        <v>5</v>
      </c>
      <c r="J635" s="831">
        <v>402.65</v>
      </c>
      <c r="K635" s="827">
        <v>1</v>
      </c>
      <c r="L635" s="831">
        <v>5</v>
      </c>
      <c r="M635" s="832">
        <v>402.65</v>
      </c>
    </row>
    <row r="636" spans="1:13" ht="14.45" customHeight="1" x14ac:dyDescent="0.2">
      <c r="A636" s="821" t="s">
        <v>2414</v>
      </c>
      <c r="B636" s="822" t="s">
        <v>2266</v>
      </c>
      <c r="C636" s="822" t="s">
        <v>2267</v>
      </c>
      <c r="D636" s="822" t="s">
        <v>2268</v>
      </c>
      <c r="E636" s="822" t="s">
        <v>1459</v>
      </c>
      <c r="F636" s="831"/>
      <c r="G636" s="831"/>
      <c r="H636" s="827">
        <v>0</v>
      </c>
      <c r="I636" s="831">
        <v>4</v>
      </c>
      <c r="J636" s="831">
        <v>1600.68</v>
      </c>
      <c r="K636" s="827">
        <v>1</v>
      </c>
      <c r="L636" s="831">
        <v>4</v>
      </c>
      <c r="M636" s="832">
        <v>1600.68</v>
      </c>
    </row>
    <row r="637" spans="1:13" ht="14.45" customHeight="1" x14ac:dyDescent="0.2">
      <c r="A637" s="821" t="s">
        <v>2414</v>
      </c>
      <c r="B637" s="822" t="s">
        <v>2278</v>
      </c>
      <c r="C637" s="822" t="s">
        <v>2279</v>
      </c>
      <c r="D637" s="822" t="s">
        <v>1492</v>
      </c>
      <c r="E637" s="822" t="s">
        <v>803</v>
      </c>
      <c r="F637" s="831"/>
      <c r="G637" s="831"/>
      <c r="H637" s="827">
        <v>0</v>
      </c>
      <c r="I637" s="831">
        <v>3</v>
      </c>
      <c r="J637" s="831">
        <v>176.31</v>
      </c>
      <c r="K637" s="827">
        <v>1</v>
      </c>
      <c r="L637" s="831">
        <v>3</v>
      </c>
      <c r="M637" s="832">
        <v>176.31</v>
      </c>
    </row>
    <row r="638" spans="1:13" ht="14.45" customHeight="1" x14ac:dyDescent="0.2">
      <c r="A638" s="821" t="s">
        <v>2414</v>
      </c>
      <c r="B638" s="822" t="s">
        <v>4004</v>
      </c>
      <c r="C638" s="822" t="s">
        <v>3733</v>
      </c>
      <c r="D638" s="822" t="s">
        <v>3734</v>
      </c>
      <c r="E638" s="822" t="s">
        <v>1999</v>
      </c>
      <c r="F638" s="831"/>
      <c r="G638" s="831"/>
      <c r="H638" s="827">
        <v>0</v>
      </c>
      <c r="I638" s="831">
        <v>2</v>
      </c>
      <c r="J638" s="831">
        <v>352.64</v>
      </c>
      <c r="K638" s="827">
        <v>1</v>
      </c>
      <c r="L638" s="831">
        <v>2</v>
      </c>
      <c r="M638" s="832">
        <v>352.64</v>
      </c>
    </row>
    <row r="639" spans="1:13" ht="14.45" customHeight="1" x14ac:dyDescent="0.2">
      <c r="A639" s="821" t="s">
        <v>2414</v>
      </c>
      <c r="B639" s="822" t="s">
        <v>3986</v>
      </c>
      <c r="C639" s="822" t="s">
        <v>2590</v>
      </c>
      <c r="D639" s="822" t="s">
        <v>2591</v>
      </c>
      <c r="E639" s="822" t="s">
        <v>2592</v>
      </c>
      <c r="F639" s="831"/>
      <c r="G639" s="831"/>
      <c r="H639" s="827">
        <v>0</v>
      </c>
      <c r="I639" s="831">
        <v>4</v>
      </c>
      <c r="J639" s="831">
        <v>201.28</v>
      </c>
      <c r="K639" s="827">
        <v>1</v>
      </c>
      <c r="L639" s="831">
        <v>4</v>
      </c>
      <c r="M639" s="832">
        <v>201.28</v>
      </c>
    </row>
    <row r="640" spans="1:13" ht="14.45" customHeight="1" x14ac:dyDescent="0.2">
      <c r="A640" s="821" t="s">
        <v>2414</v>
      </c>
      <c r="B640" s="822" t="s">
        <v>3986</v>
      </c>
      <c r="C640" s="822" t="s">
        <v>3752</v>
      </c>
      <c r="D640" s="822" t="s">
        <v>3753</v>
      </c>
      <c r="E640" s="822" t="s">
        <v>3754</v>
      </c>
      <c r="F640" s="831">
        <v>4</v>
      </c>
      <c r="G640" s="831">
        <v>402.48</v>
      </c>
      <c r="H640" s="827">
        <v>1</v>
      </c>
      <c r="I640" s="831"/>
      <c r="J640" s="831"/>
      <c r="K640" s="827">
        <v>0</v>
      </c>
      <c r="L640" s="831">
        <v>4</v>
      </c>
      <c r="M640" s="832">
        <v>402.48</v>
      </c>
    </row>
    <row r="641" spans="1:13" ht="14.45" customHeight="1" x14ac:dyDescent="0.2">
      <c r="A641" s="821" t="s">
        <v>2414</v>
      </c>
      <c r="B641" s="822" t="s">
        <v>3986</v>
      </c>
      <c r="C641" s="822" t="s">
        <v>3393</v>
      </c>
      <c r="D641" s="822" t="s">
        <v>2591</v>
      </c>
      <c r="E641" s="822" t="s">
        <v>3394</v>
      </c>
      <c r="F641" s="831"/>
      <c r="G641" s="831"/>
      <c r="H641" s="827">
        <v>0</v>
      </c>
      <c r="I641" s="831">
        <v>9</v>
      </c>
      <c r="J641" s="831">
        <v>1358.46</v>
      </c>
      <c r="K641" s="827">
        <v>1</v>
      </c>
      <c r="L641" s="831">
        <v>9</v>
      </c>
      <c r="M641" s="832">
        <v>1358.46</v>
      </c>
    </row>
    <row r="642" spans="1:13" ht="14.45" customHeight="1" x14ac:dyDescent="0.2">
      <c r="A642" s="821" t="s">
        <v>2417</v>
      </c>
      <c r="B642" s="822" t="s">
        <v>1935</v>
      </c>
      <c r="C642" s="822" t="s">
        <v>1936</v>
      </c>
      <c r="D642" s="822" t="s">
        <v>1937</v>
      </c>
      <c r="E642" s="822" t="s">
        <v>1938</v>
      </c>
      <c r="F642" s="831"/>
      <c r="G642" s="831"/>
      <c r="H642" s="827">
        <v>0</v>
      </c>
      <c r="I642" s="831">
        <v>6</v>
      </c>
      <c r="J642" s="831">
        <v>3179.2799999999997</v>
      </c>
      <c r="K642" s="827">
        <v>1</v>
      </c>
      <c r="L642" s="831">
        <v>6</v>
      </c>
      <c r="M642" s="832">
        <v>3179.2799999999997</v>
      </c>
    </row>
    <row r="643" spans="1:13" ht="14.45" customHeight="1" x14ac:dyDescent="0.2">
      <c r="A643" s="821" t="s">
        <v>2417</v>
      </c>
      <c r="B643" s="822" t="s">
        <v>4005</v>
      </c>
      <c r="C643" s="822" t="s">
        <v>2848</v>
      </c>
      <c r="D643" s="822" t="s">
        <v>2849</v>
      </c>
      <c r="E643" s="822" t="s">
        <v>2850</v>
      </c>
      <c r="F643" s="831"/>
      <c r="G643" s="831"/>
      <c r="H643" s="827">
        <v>0</v>
      </c>
      <c r="I643" s="831">
        <v>1</v>
      </c>
      <c r="J643" s="831">
        <v>102.46</v>
      </c>
      <c r="K643" s="827">
        <v>1</v>
      </c>
      <c r="L643" s="831">
        <v>1</v>
      </c>
      <c r="M643" s="832">
        <v>102.46</v>
      </c>
    </row>
    <row r="644" spans="1:13" ht="14.45" customHeight="1" x14ac:dyDescent="0.2">
      <c r="A644" s="821" t="s">
        <v>2417</v>
      </c>
      <c r="B644" s="822" t="s">
        <v>4005</v>
      </c>
      <c r="C644" s="822" t="s">
        <v>2851</v>
      </c>
      <c r="D644" s="822" t="s">
        <v>2852</v>
      </c>
      <c r="E644" s="822" t="s">
        <v>2853</v>
      </c>
      <c r="F644" s="831">
        <v>1</v>
      </c>
      <c r="G644" s="831">
        <v>341.53</v>
      </c>
      <c r="H644" s="827">
        <v>1</v>
      </c>
      <c r="I644" s="831"/>
      <c r="J644" s="831"/>
      <c r="K644" s="827">
        <v>0</v>
      </c>
      <c r="L644" s="831">
        <v>1</v>
      </c>
      <c r="M644" s="832">
        <v>341.53</v>
      </c>
    </row>
    <row r="645" spans="1:13" ht="14.45" customHeight="1" x14ac:dyDescent="0.2">
      <c r="A645" s="821" t="s">
        <v>2417</v>
      </c>
      <c r="B645" s="822" t="s">
        <v>4005</v>
      </c>
      <c r="C645" s="822" t="s">
        <v>2854</v>
      </c>
      <c r="D645" s="822" t="s">
        <v>2852</v>
      </c>
      <c r="E645" s="822" t="s">
        <v>2853</v>
      </c>
      <c r="F645" s="831">
        <v>2</v>
      </c>
      <c r="G645" s="831">
        <v>683.06</v>
      </c>
      <c r="H645" s="827">
        <v>1</v>
      </c>
      <c r="I645" s="831"/>
      <c r="J645" s="831"/>
      <c r="K645" s="827">
        <v>0</v>
      </c>
      <c r="L645" s="831">
        <v>2</v>
      </c>
      <c r="M645" s="832">
        <v>683.06</v>
      </c>
    </row>
    <row r="646" spans="1:13" ht="14.45" customHeight="1" x14ac:dyDescent="0.2">
      <c r="A646" s="821" t="s">
        <v>2417</v>
      </c>
      <c r="B646" s="822" t="s">
        <v>3987</v>
      </c>
      <c r="C646" s="822" t="s">
        <v>2856</v>
      </c>
      <c r="D646" s="822" t="s">
        <v>2857</v>
      </c>
      <c r="E646" s="822" t="s">
        <v>2858</v>
      </c>
      <c r="F646" s="831"/>
      <c r="G646" s="831"/>
      <c r="H646" s="827">
        <v>0</v>
      </c>
      <c r="I646" s="831">
        <v>1</v>
      </c>
      <c r="J646" s="831">
        <v>44.86</v>
      </c>
      <c r="K646" s="827">
        <v>1</v>
      </c>
      <c r="L646" s="831">
        <v>1</v>
      </c>
      <c r="M646" s="832">
        <v>44.86</v>
      </c>
    </row>
    <row r="647" spans="1:13" ht="14.45" customHeight="1" x14ac:dyDescent="0.2">
      <c r="A647" s="821" t="s">
        <v>2417</v>
      </c>
      <c r="B647" s="822" t="s">
        <v>3987</v>
      </c>
      <c r="C647" s="822" t="s">
        <v>2859</v>
      </c>
      <c r="D647" s="822" t="s">
        <v>2857</v>
      </c>
      <c r="E647" s="822" t="s">
        <v>2860</v>
      </c>
      <c r="F647" s="831"/>
      <c r="G647" s="831"/>
      <c r="H647" s="827">
        <v>0</v>
      </c>
      <c r="I647" s="831">
        <v>1</v>
      </c>
      <c r="J647" s="831">
        <v>134.61000000000001</v>
      </c>
      <c r="K647" s="827">
        <v>1</v>
      </c>
      <c r="L647" s="831">
        <v>1</v>
      </c>
      <c r="M647" s="832">
        <v>134.61000000000001</v>
      </c>
    </row>
    <row r="648" spans="1:13" ht="14.45" customHeight="1" x14ac:dyDescent="0.2">
      <c r="A648" s="821" t="s">
        <v>2417</v>
      </c>
      <c r="B648" s="822" t="s">
        <v>2158</v>
      </c>
      <c r="C648" s="822" t="s">
        <v>2161</v>
      </c>
      <c r="D648" s="822" t="s">
        <v>1105</v>
      </c>
      <c r="E648" s="822" t="s">
        <v>2162</v>
      </c>
      <c r="F648" s="831"/>
      <c r="G648" s="831"/>
      <c r="H648" s="827">
        <v>0</v>
      </c>
      <c r="I648" s="831">
        <v>2</v>
      </c>
      <c r="J648" s="831">
        <v>1546.9</v>
      </c>
      <c r="K648" s="827">
        <v>1</v>
      </c>
      <c r="L648" s="831">
        <v>2</v>
      </c>
      <c r="M648" s="832">
        <v>1546.9</v>
      </c>
    </row>
    <row r="649" spans="1:13" ht="14.45" customHeight="1" x14ac:dyDescent="0.2">
      <c r="A649" s="821" t="s">
        <v>2417</v>
      </c>
      <c r="B649" s="822" t="s">
        <v>2234</v>
      </c>
      <c r="C649" s="822" t="s">
        <v>2235</v>
      </c>
      <c r="D649" s="822" t="s">
        <v>2236</v>
      </c>
      <c r="E649" s="822" t="s">
        <v>2237</v>
      </c>
      <c r="F649" s="831"/>
      <c r="G649" s="831"/>
      <c r="H649" s="827">
        <v>0</v>
      </c>
      <c r="I649" s="831">
        <v>1</v>
      </c>
      <c r="J649" s="831">
        <v>23.4</v>
      </c>
      <c r="K649" s="827">
        <v>1</v>
      </c>
      <c r="L649" s="831">
        <v>1</v>
      </c>
      <c r="M649" s="832">
        <v>23.4</v>
      </c>
    </row>
    <row r="650" spans="1:13" ht="14.45" customHeight="1" x14ac:dyDescent="0.2">
      <c r="A650" s="821" t="s">
        <v>2417</v>
      </c>
      <c r="B650" s="822" t="s">
        <v>2246</v>
      </c>
      <c r="C650" s="822" t="s">
        <v>2249</v>
      </c>
      <c r="D650" s="822" t="s">
        <v>1496</v>
      </c>
      <c r="E650" s="822" t="s">
        <v>2250</v>
      </c>
      <c r="F650" s="831"/>
      <c r="G650" s="831"/>
      <c r="H650" s="827"/>
      <c r="I650" s="831">
        <v>3</v>
      </c>
      <c r="J650" s="831">
        <v>0</v>
      </c>
      <c r="K650" s="827"/>
      <c r="L650" s="831">
        <v>3</v>
      </c>
      <c r="M650" s="832">
        <v>0</v>
      </c>
    </row>
    <row r="651" spans="1:13" ht="14.45" customHeight="1" x14ac:dyDescent="0.2">
      <c r="A651" s="821" t="s">
        <v>2417</v>
      </c>
      <c r="B651" s="822" t="s">
        <v>2262</v>
      </c>
      <c r="C651" s="822" t="s">
        <v>2835</v>
      </c>
      <c r="D651" s="822" t="s">
        <v>2836</v>
      </c>
      <c r="E651" s="822" t="s">
        <v>2837</v>
      </c>
      <c r="F651" s="831">
        <v>1</v>
      </c>
      <c r="G651" s="831">
        <v>431.18</v>
      </c>
      <c r="H651" s="827">
        <v>1</v>
      </c>
      <c r="I651" s="831"/>
      <c r="J651" s="831"/>
      <c r="K651" s="827">
        <v>0</v>
      </c>
      <c r="L651" s="831">
        <v>1</v>
      </c>
      <c r="M651" s="832">
        <v>431.18</v>
      </c>
    </row>
    <row r="652" spans="1:13" ht="14.45" customHeight="1" x14ac:dyDescent="0.2">
      <c r="A652" s="821" t="s">
        <v>2417</v>
      </c>
      <c r="B652" s="822" t="s">
        <v>4006</v>
      </c>
      <c r="C652" s="822" t="s">
        <v>2862</v>
      </c>
      <c r="D652" s="822" t="s">
        <v>2863</v>
      </c>
      <c r="E652" s="822" t="s">
        <v>2003</v>
      </c>
      <c r="F652" s="831"/>
      <c r="G652" s="831"/>
      <c r="H652" s="827"/>
      <c r="I652" s="831">
        <v>2</v>
      </c>
      <c r="J652" s="831">
        <v>0</v>
      </c>
      <c r="K652" s="827"/>
      <c r="L652" s="831">
        <v>2</v>
      </c>
      <c r="M652" s="832">
        <v>0</v>
      </c>
    </row>
    <row r="653" spans="1:13" ht="14.45" customHeight="1" x14ac:dyDescent="0.2">
      <c r="A653" s="821" t="s">
        <v>2418</v>
      </c>
      <c r="B653" s="822" t="s">
        <v>2032</v>
      </c>
      <c r="C653" s="822" t="s">
        <v>3776</v>
      </c>
      <c r="D653" s="822" t="s">
        <v>2034</v>
      </c>
      <c r="E653" s="822" t="s">
        <v>3777</v>
      </c>
      <c r="F653" s="831"/>
      <c r="G653" s="831"/>
      <c r="H653" s="827">
        <v>0</v>
      </c>
      <c r="I653" s="831">
        <v>4</v>
      </c>
      <c r="J653" s="831">
        <v>411.4</v>
      </c>
      <c r="K653" s="827">
        <v>1</v>
      </c>
      <c r="L653" s="831">
        <v>4</v>
      </c>
      <c r="M653" s="832">
        <v>411.4</v>
      </c>
    </row>
    <row r="654" spans="1:13" ht="14.45" customHeight="1" x14ac:dyDescent="0.2">
      <c r="A654" s="821" t="s">
        <v>2418</v>
      </c>
      <c r="B654" s="822" t="s">
        <v>3979</v>
      </c>
      <c r="C654" s="822" t="s">
        <v>3312</v>
      </c>
      <c r="D654" s="822" t="s">
        <v>2614</v>
      </c>
      <c r="E654" s="822" t="s">
        <v>3313</v>
      </c>
      <c r="F654" s="831"/>
      <c r="G654" s="831"/>
      <c r="H654" s="827">
        <v>0</v>
      </c>
      <c r="I654" s="831">
        <v>2</v>
      </c>
      <c r="J654" s="831">
        <v>281.92</v>
      </c>
      <c r="K654" s="827">
        <v>1</v>
      </c>
      <c r="L654" s="831">
        <v>2</v>
      </c>
      <c r="M654" s="832">
        <v>281.92</v>
      </c>
    </row>
    <row r="655" spans="1:13" ht="14.45" customHeight="1" x14ac:dyDescent="0.2">
      <c r="A655" s="821" t="s">
        <v>2418</v>
      </c>
      <c r="B655" s="822" t="s">
        <v>3990</v>
      </c>
      <c r="C655" s="822" t="s">
        <v>3778</v>
      </c>
      <c r="D655" s="822" t="s">
        <v>2550</v>
      </c>
      <c r="E655" s="822" t="s">
        <v>3779</v>
      </c>
      <c r="F655" s="831"/>
      <c r="G655" s="831"/>
      <c r="H655" s="827">
        <v>0</v>
      </c>
      <c r="I655" s="831">
        <v>1</v>
      </c>
      <c r="J655" s="831">
        <v>2358.91</v>
      </c>
      <c r="K655" s="827">
        <v>1</v>
      </c>
      <c r="L655" s="831">
        <v>1</v>
      </c>
      <c r="M655" s="832">
        <v>2358.91</v>
      </c>
    </row>
    <row r="656" spans="1:13" ht="14.45" customHeight="1" x14ac:dyDescent="0.2">
      <c r="A656" s="821" t="s">
        <v>2419</v>
      </c>
      <c r="B656" s="822" t="s">
        <v>2246</v>
      </c>
      <c r="C656" s="822" t="s">
        <v>2247</v>
      </c>
      <c r="D656" s="822" t="s">
        <v>1496</v>
      </c>
      <c r="E656" s="822" t="s">
        <v>2248</v>
      </c>
      <c r="F656" s="831"/>
      <c r="G656" s="831"/>
      <c r="H656" s="827"/>
      <c r="I656" s="831">
        <v>3</v>
      </c>
      <c r="J656" s="831">
        <v>0</v>
      </c>
      <c r="K656" s="827"/>
      <c r="L656" s="831">
        <v>3</v>
      </c>
      <c r="M656" s="832">
        <v>0</v>
      </c>
    </row>
    <row r="657" spans="1:13" ht="14.45" customHeight="1" x14ac:dyDescent="0.2">
      <c r="A657" s="821" t="s">
        <v>2421</v>
      </c>
      <c r="B657" s="822" t="s">
        <v>3992</v>
      </c>
      <c r="C657" s="822" t="s">
        <v>2906</v>
      </c>
      <c r="D657" s="822" t="s">
        <v>2907</v>
      </c>
      <c r="E657" s="822" t="s">
        <v>2626</v>
      </c>
      <c r="F657" s="831"/>
      <c r="G657" s="831"/>
      <c r="H657" s="827">
        <v>0</v>
      </c>
      <c r="I657" s="831">
        <v>1</v>
      </c>
      <c r="J657" s="831">
        <v>56.06</v>
      </c>
      <c r="K657" s="827">
        <v>1</v>
      </c>
      <c r="L657" s="831">
        <v>1</v>
      </c>
      <c r="M657" s="832">
        <v>56.06</v>
      </c>
    </row>
    <row r="658" spans="1:13" ht="14.45" customHeight="1" x14ac:dyDescent="0.2">
      <c r="A658" s="821" t="s">
        <v>2422</v>
      </c>
      <c r="B658" s="822" t="s">
        <v>4002</v>
      </c>
      <c r="C658" s="822" t="s">
        <v>3939</v>
      </c>
      <c r="D658" s="822" t="s">
        <v>3940</v>
      </c>
      <c r="E658" s="822" t="s">
        <v>3884</v>
      </c>
      <c r="F658" s="831"/>
      <c r="G658" s="831"/>
      <c r="H658" s="827">
        <v>0</v>
      </c>
      <c r="I658" s="831">
        <v>13</v>
      </c>
      <c r="J658" s="831">
        <v>1686.75</v>
      </c>
      <c r="K658" s="827">
        <v>1</v>
      </c>
      <c r="L658" s="831">
        <v>13</v>
      </c>
      <c r="M658" s="832">
        <v>1686.75</v>
      </c>
    </row>
    <row r="659" spans="1:13" ht="14.45" customHeight="1" x14ac:dyDescent="0.2">
      <c r="A659" s="821" t="s">
        <v>2423</v>
      </c>
      <c r="B659" s="822" t="s">
        <v>2158</v>
      </c>
      <c r="C659" s="822" t="s">
        <v>2161</v>
      </c>
      <c r="D659" s="822" t="s">
        <v>1105</v>
      </c>
      <c r="E659" s="822" t="s">
        <v>2162</v>
      </c>
      <c r="F659" s="831"/>
      <c r="G659" s="831"/>
      <c r="H659" s="827">
        <v>0</v>
      </c>
      <c r="I659" s="831">
        <v>1</v>
      </c>
      <c r="J659" s="831">
        <v>773.45</v>
      </c>
      <c r="K659" s="827">
        <v>1</v>
      </c>
      <c r="L659" s="831">
        <v>1</v>
      </c>
      <c r="M659" s="832">
        <v>773.45</v>
      </c>
    </row>
    <row r="660" spans="1:13" ht="14.45" customHeight="1" x14ac:dyDescent="0.2">
      <c r="A660" s="821" t="s">
        <v>2423</v>
      </c>
      <c r="B660" s="822" t="s">
        <v>1911</v>
      </c>
      <c r="C660" s="822" t="s">
        <v>2580</v>
      </c>
      <c r="D660" s="822" t="s">
        <v>659</v>
      </c>
      <c r="E660" s="822" t="s">
        <v>2581</v>
      </c>
      <c r="F660" s="831"/>
      <c r="G660" s="831"/>
      <c r="H660" s="827"/>
      <c r="I660" s="831">
        <v>1</v>
      </c>
      <c r="J660" s="831">
        <v>0</v>
      </c>
      <c r="K660" s="827"/>
      <c r="L660" s="831">
        <v>1</v>
      </c>
      <c r="M660" s="832">
        <v>0</v>
      </c>
    </row>
    <row r="661" spans="1:13" ht="14.45" customHeight="1" x14ac:dyDescent="0.2">
      <c r="A661" s="821" t="s">
        <v>2424</v>
      </c>
      <c r="B661" s="822" t="s">
        <v>1918</v>
      </c>
      <c r="C661" s="822" t="s">
        <v>1924</v>
      </c>
      <c r="D661" s="822" t="s">
        <v>866</v>
      </c>
      <c r="E661" s="822" t="s">
        <v>1925</v>
      </c>
      <c r="F661" s="831"/>
      <c r="G661" s="831"/>
      <c r="H661" s="827">
        <v>0</v>
      </c>
      <c r="I661" s="831">
        <v>2</v>
      </c>
      <c r="J661" s="831">
        <v>97.78</v>
      </c>
      <c r="K661" s="827">
        <v>1</v>
      </c>
      <c r="L661" s="831">
        <v>2</v>
      </c>
      <c r="M661" s="832">
        <v>97.78</v>
      </c>
    </row>
    <row r="662" spans="1:13" ht="14.45" customHeight="1" x14ac:dyDescent="0.2">
      <c r="A662" s="821" t="s">
        <v>2425</v>
      </c>
      <c r="B662" s="822" t="s">
        <v>2011</v>
      </c>
      <c r="C662" s="822" t="s">
        <v>2535</v>
      </c>
      <c r="D662" s="822" t="s">
        <v>1302</v>
      </c>
      <c r="E662" s="822" t="s">
        <v>2536</v>
      </c>
      <c r="F662" s="831"/>
      <c r="G662" s="831"/>
      <c r="H662" s="827">
        <v>0</v>
      </c>
      <c r="I662" s="831">
        <v>1</v>
      </c>
      <c r="J662" s="831">
        <v>206.78</v>
      </c>
      <c r="K662" s="827">
        <v>1</v>
      </c>
      <c r="L662" s="831">
        <v>1</v>
      </c>
      <c r="M662" s="832">
        <v>206.78</v>
      </c>
    </row>
    <row r="663" spans="1:13" ht="14.45" customHeight="1" x14ac:dyDescent="0.2">
      <c r="A663" s="821" t="s">
        <v>2427</v>
      </c>
      <c r="B663" s="822" t="s">
        <v>2071</v>
      </c>
      <c r="C663" s="822" t="s">
        <v>2924</v>
      </c>
      <c r="D663" s="822" t="s">
        <v>2925</v>
      </c>
      <c r="E663" s="822" t="s">
        <v>2926</v>
      </c>
      <c r="F663" s="831"/>
      <c r="G663" s="831"/>
      <c r="H663" s="827">
        <v>0</v>
      </c>
      <c r="I663" s="831">
        <v>1</v>
      </c>
      <c r="J663" s="831">
        <v>149.52000000000001</v>
      </c>
      <c r="K663" s="827">
        <v>1</v>
      </c>
      <c r="L663" s="831">
        <v>1</v>
      </c>
      <c r="M663" s="832">
        <v>149.52000000000001</v>
      </c>
    </row>
    <row r="664" spans="1:13" ht="14.45" customHeight="1" x14ac:dyDescent="0.2">
      <c r="A664" s="821" t="s">
        <v>2428</v>
      </c>
      <c r="B664" s="822" t="s">
        <v>2154</v>
      </c>
      <c r="C664" s="822" t="s">
        <v>3107</v>
      </c>
      <c r="D664" s="822" t="s">
        <v>1499</v>
      </c>
      <c r="E664" s="822" t="s">
        <v>3108</v>
      </c>
      <c r="F664" s="831"/>
      <c r="G664" s="831"/>
      <c r="H664" s="827">
        <v>0</v>
      </c>
      <c r="I664" s="831">
        <v>1</v>
      </c>
      <c r="J664" s="831">
        <v>247.17</v>
      </c>
      <c r="K664" s="827">
        <v>1</v>
      </c>
      <c r="L664" s="831">
        <v>1</v>
      </c>
      <c r="M664" s="832">
        <v>247.17</v>
      </c>
    </row>
    <row r="665" spans="1:13" ht="14.45" customHeight="1" x14ac:dyDescent="0.2">
      <c r="A665" s="821" t="s">
        <v>2428</v>
      </c>
      <c r="B665" s="822" t="s">
        <v>3995</v>
      </c>
      <c r="C665" s="822" t="s">
        <v>3112</v>
      </c>
      <c r="D665" s="822" t="s">
        <v>3075</v>
      </c>
      <c r="E665" s="822" t="s">
        <v>2461</v>
      </c>
      <c r="F665" s="831"/>
      <c r="G665" s="831"/>
      <c r="H665" s="827">
        <v>0</v>
      </c>
      <c r="I665" s="831">
        <v>1</v>
      </c>
      <c r="J665" s="831">
        <v>176.32</v>
      </c>
      <c r="K665" s="827">
        <v>1</v>
      </c>
      <c r="L665" s="831">
        <v>1</v>
      </c>
      <c r="M665" s="832">
        <v>176.32</v>
      </c>
    </row>
    <row r="666" spans="1:13" ht="14.45" customHeight="1" x14ac:dyDescent="0.2">
      <c r="A666" s="821" t="s">
        <v>2431</v>
      </c>
      <c r="B666" s="822" t="s">
        <v>2219</v>
      </c>
      <c r="C666" s="822" t="s">
        <v>3789</v>
      </c>
      <c r="D666" s="822" t="s">
        <v>3790</v>
      </c>
      <c r="E666" s="822" t="s">
        <v>2222</v>
      </c>
      <c r="F666" s="831">
        <v>1</v>
      </c>
      <c r="G666" s="831">
        <v>910.2</v>
      </c>
      <c r="H666" s="827">
        <v>1</v>
      </c>
      <c r="I666" s="831"/>
      <c r="J666" s="831"/>
      <c r="K666" s="827">
        <v>0</v>
      </c>
      <c r="L666" s="831">
        <v>1</v>
      </c>
      <c r="M666" s="832">
        <v>910.2</v>
      </c>
    </row>
    <row r="667" spans="1:13" ht="14.45" customHeight="1" x14ac:dyDescent="0.2">
      <c r="A667" s="821" t="s">
        <v>2433</v>
      </c>
      <c r="B667" s="822" t="s">
        <v>1911</v>
      </c>
      <c r="C667" s="822" t="s">
        <v>2580</v>
      </c>
      <c r="D667" s="822" t="s">
        <v>659</v>
      </c>
      <c r="E667" s="822" t="s">
        <v>2581</v>
      </c>
      <c r="F667" s="831"/>
      <c r="G667" s="831"/>
      <c r="H667" s="827"/>
      <c r="I667" s="831">
        <v>1</v>
      </c>
      <c r="J667" s="831">
        <v>0</v>
      </c>
      <c r="K667" s="827"/>
      <c r="L667" s="831">
        <v>1</v>
      </c>
      <c r="M667" s="832">
        <v>0</v>
      </c>
    </row>
    <row r="668" spans="1:13" ht="14.45" customHeight="1" x14ac:dyDescent="0.2">
      <c r="A668" s="821" t="s">
        <v>2433</v>
      </c>
      <c r="B668" s="822" t="s">
        <v>2234</v>
      </c>
      <c r="C668" s="822" t="s">
        <v>2235</v>
      </c>
      <c r="D668" s="822" t="s">
        <v>2236</v>
      </c>
      <c r="E668" s="822" t="s">
        <v>2237</v>
      </c>
      <c r="F668" s="831"/>
      <c r="G668" s="831"/>
      <c r="H668" s="827">
        <v>0</v>
      </c>
      <c r="I668" s="831">
        <v>2</v>
      </c>
      <c r="J668" s="831">
        <v>46.8</v>
      </c>
      <c r="K668" s="827">
        <v>1</v>
      </c>
      <c r="L668" s="831">
        <v>2</v>
      </c>
      <c r="M668" s="832">
        <v>46.8</v>
      </c>
    </row>
    <row r="669" spans="1:13" ht="14.45" customHeight="1" x14ac:dyDescent="0.2">
      <c r="A669" s="821" t="s">
        <v>2434</v>
      </c>
      <c r="B669" s="822" t="s">
        <v>1930</v>
      </c>
      <c r="C669" s="822" t="s">
        <v>2899</v>
      </c>
      <c r="D669" s="822" t="s">
        <v>2900</v>
      </c>
      <c r="E669" s="822" t="s">
        <v>2901</v>
      </c>
      <c r="F669" s="831">
        <v>1</v>
      </c>
      <c r="G669" s="831">
        <v>0</v>
      </c>
      <c r="H669" s="827"/>
      <c r="I669" s="831"/>
      <c r="J669" s="831"/>
      <c r="K669" s="827"/>
      <c r="L669" s="831">
        <v>1</v>
      </c>
      <c r="M669" s="832">
        <v>0</v>
      </c>
    </row>
    <row r="670" spans="1:13" ht="14.45" customHeight="1" x14ac:dyDescent="0.2">
      <c r="A670" s="821" t="s">
        <v>2434</v>
      </c>
      <c r="B670" s="822" t="s">
        <v>4007</v>
      </c>
      <c r="C670" s="822" t="s">
        <v>2888</v>
      </c>
      <c r="D670" s="822" t="s">
        <v>1341</v>
      </c>
      <c r="E670" s="822" t="s">
        <v>2889</v>
      </c>
      <c r="F670" s="831"/>
      <c r="G670" s="831"/>
      <c r="H670" s="827">
        <v>0</v>
      </c>
      <c r="I670" s="831">
        <v>3</v>
      </c>
      <c r="J670" s="831">
        <v>960.62999999999988</v>
      </c>
      <c r="K670" s="827">
        <v>1</v>
      </c>
      <c r="L670" s="831">
        <v>3</v>
      </c>
      <c r="M670" s="832">
        <v>960.62999999999988</v>
      </c>
    </row>
    <row r="671" spans="1:13" ht="14.45" customHeight="1" x14ac:dyDescent="0.2">
      <c r="A671" s="821" t="s">
        <v>2434</v>
      </c>
      <c r="B671" s="822" t="s">
        <v>3978</v>
      </c>
      <c r="C671" s="822" t="s">
        <v>2896</v>
      </c>
      <c r="D671" s="822" t="s">
        <v>2619</v>
      </c>
      <c r="E671" s="822" t="s">
        <v>2897</v>
      </c>
      <c r="F671" s="831"/>
      <c r="G671" s="831"/>
      <c r="H671" s="827">
        <v>0</v>
      </c>
      <c r="I671" s="831">
        <v>2</v>
      </c>
      <c r="J671" s="831">
        <v>828.14</v>
      </c>
      <c r="K671" s="827">
        <v>1</v>
      </c>
      <c r="L671" s="831">
        <v>2</v>
      </c>
      <c r="M671" s="832">
        <v>828.14</v>
      </c>
    </row>
    <row r="672" spans="1:13" ht="14.45" customHeight="1" x14ac:dyDescent="0.2">
      <c r="A672" s="821" t="s">
        <v>2435</v>
      </c>
      <c r="B672" s="822" t="s">
        <v>4008</v>
      </c>
      <c r="C672" s="822" t="s">
        <v>3165</v>
      </c>
      <c r="D672" s="822" t="s">
        <v>3166</v>
      </c>
      <c r="E672" s="822" t="s">
        <v>3167</v>
      </c>
      <c r="F672" s="831">
        <v>2</v>
      </c>
      <c r="G672" s="831">
        <v>351.94</v>
      </c>
      <c r="H672" s="827">
        <v>1</v>
      </c>
      <c r="I672" s="831"/>
      <c r="J672" s="831"/>
      <c r="K672" s="827">
        <v>0</v>
      </c>
      <c r="L672" s="831">
        <v>2</v>
      </c>
      <c r="M672" s="832">
        <v>351.94</v>
      </c>
    </row>
    <row r="673" spans="1:13" ht="14.45" customHeight="1" x14ac:dyDescent="0.2">
      <c r="A673" s="821" t="s">
        <v>2435</v>
      </c>
      <c r="B673" s="822" t="s">
        <v>2246</v>
      </c>
      <c r="C673" s="822" t="s">
        <v>2249</v>
      </c>
      <c r="D673" s="822" t="s">
        <v>1496</v>
      </c>
      <c r="E673" s="822" t="s">
        <v>2250</v>
      </c>
      <c r="F673" s="831"/>
      <c r="G673" s="831"/>
      <c r="H673" s="827"/>
      <c r="I673" s="831">
        <v>2</v>
      </c>
      <c r="J673" s="831">
        <v>0</v>
      </c>
      <c r="K673" s="827"/>
      <c r="L673" s="831">
        <v>2</v>
      </c>
      <c r="M673" s="832">
        <v>0</v>
      </c>
    </row>
    <row r="674" spans="1:13" ht="14.45" customHeight="1" x14ac:dyDescent="0.2">
      <c r="A674" s="821" t="s">
        <v>2435</v>
      </c>
      <c r="B674" s="822" t="s">
        <v>2273</v>
      </c>
      <c r="C674" s="822" t="s">
        <v>2668</v>
      </c>
      <c r="D674" s="822" t="s">
        <v>1463</v>
      </c>
      <c r="E674" s="822" t="s">
        <v>1464</v>
      </c>
      <c r="F674" s="831"/>
      <c r="G674" s="831"/>
      <c r="H674" s="827">
        <v>0</v>
      </c>
      <c r="I674" s="831">
        <v>1</v>
      </c>
      <c r="J674" s="831">
        <v>63.75</v>
      </c>
      <c r="K674" s="827">
        <v>1</v>
      </c>
      <c r="L674" s="831">
        <v>1</v>
      </c>
      <c r="M674" s="832">
        <v>63.75</v>
      </c>
    </row>
    <row r="675" spans="1:13" ht="14.45" customHeight="1" x14ac:dyDescent="0.2">
      <c r="A675" s="821" t="s">
        <v>2436</v>
      </c>
      <c r="B675" s="822" t="s">
        <v>4009</v>
      </c>
      <c r="C675" s="822" t="s">
        <v>3792</v>
      </c>
      <c r="D675" s="822" t="s">
        <v>3793</v>
      </c>
      <c r="E675" s="822" t="s">
        <v>3794</v>
      </c>
      <c r="F675" s="831"/>
      <c r="G675" s="831"/>
      <c r="H675" s="827">
        <v>0</v>
      </c>
      <c r="I675" s="831">
        <v>2</v>
      </c>
      <c r="J675" s="831">
        <v>1801.18</v>
      </c>
      <c r="K675" s="827">
        <v>1</v>
      </c>
      <c r="L675" s="831">
        <v>2</v>
      </c>
      <c r="M675" s="832">
        <v>1801.18</v>
      </c>
    </row>
    <row r="676" spans="1:13" ht="14.45" customHeight="1" x14ac:dyDescent="0.2">
      <c r="A676" s="821" t="s">
        <v>2437</v>
      </c>
      <c r="B676" s="822" t="s">
        <v>2071</v>
      </c>
      <c r="C676" s="822" t="s">
        <v>2924</v>
      </c>
      <c r="D676" s="822" t="s">
        <v>2925</v>
      </c>
      <c r="E676" s="822" t="s">
        <v>2926</v>
      </c>
      <c r="F676" s="831"/>
      <c r="G676" s="831"/>
      <c r="H676" s="827">
        <v>0</v>
      </c>
      <c r="I676" s="831">
        <v>2</v>
      </c>
      <c r="J676" s="831">
        <v>299.04000000000002</v>
      </c>
      <c r="K676" s="827">
        <v>1</v>
      </c>
      <c r="L676" s="831">
        <v>2</v>
      </c>
      <c r="M676" s="832">
        <v>299.04000000000002</v>
      </c>
    </row>
    <row r="677" spans="1:13" ht="14.45" customHeight="1" x14ac:dyDescent="0.2">
      <c r="A677" s="821" t="s">
        <v>2437</v>
      </c>
      <c r="B677" s="822" t="s">
        <v>3992</v>
      </c>
      <c r="C677" s="822" t="s">
        <v>2906</v>
      </c>
      <c r="D677" s="822" t="s">
        <v>2907</v>
      </c>
      <c r="E677" s="822" t="s">
        <v>2626</v>
      </c>
      <c r="F677" s="831"/>
      <c r="G677" s="831"/>
      <c r="H677" s="827">
        <v>0</v>
      </c>
      <c r="I677" s="831">
        <v>1</v>
      </c>
      <c r="J677" s="831">
        <v>56.06</v>
      </c>
      <c r="K677" s="827">
        <v>1</v>
      </c>
      <c r="L677" s="831">
        <v>1</v>
      </c>
      <c r="M677" s="832">
        <v>56.06</v>
      </c>
    </row>
    <row r="678" spans="1:13" ht="14.45" customHeight="1" x14ac:dyDescent="0.2">
      <c r="A678" s="821" t="s">
        <v>2437</v>
      </c>
      <c r="B678" s="822" t="s">
        <v>2158</v>
      </c>
      <c r="C678" s="822" t="s">
        <v>2161</v>
      </c>
      <c r="D678" s="822" t="s">
        <v>1105</v>
      </c>
      <c r="E678" s="822" t="s">
        <v>2162</v>
      </c>
      <c r="F678" s="831"/>
      <c r="G678" s="831"/>
      <c r="H678" s="827">
        <v>0</v>
      </c>
      <c r="I678" s="831">
        <v>3</v>
      </c>
      <c r="J678" s="831">
        <v>2320.3500000000004</v>
      </c>
      <c r="K678" s="827">
        <v>1</v>
      </c>
      <c r="L678" s="831">
        <v>3</v>
      </c>
      <c r="M678" s="832">
        <v>2320.3500000000004</v>
      </c>
    </row>
    <row r="679" spans="1:13" ht="14.45" customHeight="1" x14ac:dyDescent="0.2">
      <c r="A679" s="821" t="s">
        <v>2437</v>
      </c>
      <c r="B679" s="822" t="s">
        <v>2246</v>
      </c>
      <c r="C679" s="822" t="s">
        <v>2922</v>
      </c>
      <c r="D679" s="822" t="s">
        <v>2672</v>
      </c>
      <c r="E679" s="822" t="s">
        <v>2923</v>
      </c>
      <c r="F679" s="831">
        <v>2</v>
      </c>
      <c r="G679" s="831">
        <v>0</v>
      </c>
      <c r="H679" s="827"/>
      <c r="I679" s="831"/>
      <c r="J679" s="831"/>
      <c r="K679" s="827"/>
      <c r="L679" s="831">
        <v>2</v>
      </c>
      <c r="M679" s="832">
        <v>0</v>
      </c>
    </row>
    <row r="680" spans="1:13" ht="14.45" customHeight="1" thickBot="1" x14ac:dyDescent="0.25">
      <c r="A680" s="813" t="s">
        <v>2437</v>
      </c>
      <c r="B680" s="814" t="s">
        <v>4010</v>
      </c>
      <c r="C680" s="814" t="s">
        <v>3795</v>
      </c>
      <c r="D680" s="814" t="s">
        <v>3796</v>
      </c>
      <c r="E680" s="814" t="s">
        <v>3797</v>
      </c>
      <c r="F680" s="833">
        <v>2</v>
      </c>
      <c r="G680" s="833">
        <v>201.82</v>
      </c>
      <c r="H680" s="819">
        <v>1</v>
      </c>
      <c r="I680" s="833"/>
      <c r="J680" s="833"/>
      <c r="K680" s="819">
        <v>0</v>
      </c>
      <c r="L680" s="833">
        <v>2</v>
      </c>
      <c r="M680" s="834">
        <v>201.82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FF672D3-B796-4A06-9D51-7F3CCB938C9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586</v>
      </c>
      <c r="B6" s="712" t="s">
        <v>4012</v>
      </c>
      <c r="C6" s="713">
        <v>600.09053999999992</v>
      </c>
      <c r="D6" s="713">
        <v>535.52364999999998</v>
      </c>
      <c r="E6" s="713"/>
      <c r="F6" s="713">
        <v>508.12741000000011</v>
      </c>
      <c r="G6" s="713">
        <v>0</v>
      </c>
      <c r="H6" s="713">
        <v>508.12741000000011</v>
      </c>
      <c r="I6" s="714" t="s">
        <v>329</v>
      </c>
      <c r="J6" s="715" t="s">
        <v>1</v>
      </c>
    </row>
    <row r="7" spans="1:10" ht="14.45" customHeight="1" x14ac:dyDescent="0.2">
      <c r="A7" s="711" t="s">
        <v>586</v>
      </c>
      <c r="B7" s="712" t="s">
        <v>4013</v>
      </c>
      <c r="C7" s="713">
        <v>0</v>
      </c>
      <c r="D7" s="713">
        <v>18.120150000000002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586</v>
      </c>
      <c r="B8" s="712" t="s">
        <v>4014</v>
      </c>
      <c r="C8" s="713">
        <v>0</v>
      </c>
      <c r="D8" s="713">
        <v>0</v>
      </c>
      <c r="E8" s="713"/>
      <c r="F8" s="713">
        <v>79</v>
      </c>
      <c r="G8" s="713">
        <v>0</v>
      </c>
      <c r="H8" s="713">
        <v>79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4015</v>
      </c>
      <c r="C9" s="713">
        <v>0</v>
      </c>
      <c r="D9" s="713">
        <v>2.1240000000000001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4016</v>
      </c>
      <c r="C10" s="713">
        <v>1.5228000000000002</v>
      </c>
      <c r="D10" s="713">
        <v>0.32669999999999999</v>
      </c>
      <c r="E10" s="713"/>
      <c r="F10" s="713">
        <v>3.43608</v>
      </c>
      <c r="G10" s="713">
        <v>0</v>
      </c>
      <c r="H10" s="713">
        <v>3.43608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4017</v>
      </c>
      <c r="C11" s="713">
        <v>600.07039999999995</v>
      </c>
      <c r="D11" s="713">
        <v>595.70452999999998</v>
      </c>
      <c r="E11" s="713"/>
      <c r="F11" s="713">
        <v>868.01320999999996</v>
      </c>
      <c r="G11" s="713">
        <v>0</v>
      </c>
      <c r="H11" s="713">
        <v>868.01320999999996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4018</v>
      </c>
      <c r="C12" s="713">
        <v>3708.1793800000009</v>
      </c>
      <c r="D12" s="713">
        <v>3738.1333500000001</v>
      </c>
      <c r="E12" s="713"/>
      <c r="F12" s="713">
        <v>5041.93055</v>
      </c>
      <c r="G12" s="713">
        <v>0</v>
      </c>
      <c r="H12" s="713">
        <v>5041.93055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4019</v>
      </c>
      <c r="C13" s="713">
        <v>5.9043999999999999</v>
      </c>
      <c r="D13" s="713">
        <v>4.4286000000000003</v>
      </c>
      <c r="E13" s="713"/>
      <c r="F13" s="713">
        <v>5.9048000000000007</v>
      </c>
      <c r="G13" s="713">
        <v>0</v>
      </c>
      <c r="H13" s="713">
        <v>5.9048000000000007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4020</v>
      </c>
      <c r="C14" s="713">
        <v>474.37277000000006</v>
      </c>
      <c r="D14" s="713">
        <v>303.25897999999995</v>
      </c>
      <c r="E14" s="713"/>
      <c r="F14" s="713">
        <v>505.40524000000011</v>
      </c>
      <c r="G14" s="713">
        <v>0</v>
      </c>
      <c r="H14" s="713">
        <v>505.40524000000011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4021</v>
      </c>
      <c r="C15" s="713">
        <v>24.99644</v>
      </c>
      <c r="D15" s="713">
        <v>24.20373</v>
      </c>
      <c r="E15" s="713"/>
      <c r="F15" s="713">
        <v>38.542349999999999</v>
      </c>
      <c r="G15" s="713">
        <v>0</v>
      </c>
      <c r="H15" s="713">
        <v>38.542349999999999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586</v>
      </c>
      <c r="B16" s="712" t="s">
        <v>4022</v>
      </c>
      <c r="C16" s="713">
        <v>227.75887999999998</v>
      </c>
      <c r="D16" s="713">
        <v>223.92170999999996</v>
      </c>
      <c r="E16" s="713"/>
      <c r="F16" s="713">
        <v>217.26456999999996</v>
      </c>
      <c r="G16" s="713">
        <v>0</v>
      </c>
      <c r="H16" s="713">
        <v>217.26456999999996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586</v>
      </c>
      <c r="B17" s="712" t="s">
        <v>4023</v>
      </c>
      <c r="C17" s="713">
        <v>242.31810000000002</v>
      </c>
      <c r="D17" s="713">
        <v>310.90109999999999</v>
      </c>
      <c r="E17" s="713"/>
      <c r="F17" s="713">
        <v>1807.6520999999998</v>
      </c>
      <c r="G17" s="713">
        <v>0</v>
      </c>
      <c r="H17" s="713">
        <v>1807.6520999999998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586</v>
      </c>
      <c r="B18" s="712" t="s">
        <v>4024</v>
      </c>
      <c r="C18" s="713">
        <v>63.853190000000005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4025</v>
      </c>
      <c r="C19" s="713">
        <v>307.43411999999995</v>
      </c>
      <c r="D19" s="713">
        <v>320.14968999999991</v>
      </c>
      <c r="E19" s="713"/>
      <c r="F19" s="713">
        <v>1045.0996</v>
      </c>
      <c r="G19" s="713">
        <v>0</v>
      </c>
      <c r="H19" s="713">
        <v>1045.0996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4026</v>
      </c>
      <c r="C20" s="713">
        <v>1000.8302600000003</v>
      </c>
      <c r="D20" s="713">
        <v>1037.1210799999999</v>
      </c>
      <c r="E20" s="713"/>
      <c r="F20" s="713">
        <v>2731.8937599999995</v>
      </c>
      <c r="G20" s="713">
        <v>0</v>
      </c>
      <c r="H20" s="713">
        <v>2731.8937599999995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598</v>
      </c>
      <c r="C21" s="713">
        <v>7257.3312800000022</v>
      </c>
      <c r="D21" s="713">
        <v>7113.9172699999999</v>
      </c>
      <c r="E21" s="713"/>
      <c r="F21" s="713">
        <v>12852.26967</v>
      </c>
      <c r="G21" s="713">
        <v>0</v>
      </c>
      <c r="H21" s="713">
        <v>12852.26967</v>
      </c>
      <c r="I21" s="714" t="s">
        <v>329</v>
      </c>
      <c r="J21" s="715" t="s">
        <v>599</v>
      </c>
    </row>
    <row r="23" spans="1:10" ht="14.45" customHeight="1" x14ac:dyDescent="0.2">
      <c r="A23" s="711" t="s">
        <v>586</v>
      </c>
      <c r="B23" s="712" t="s">
        <v>587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620</v>
      </c>
      <c r="B24" s="712" t="s">
        <v>621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620</v>
      </c>
      <c r="B25" s="712" t="s">
        <v>4014</v>
      </c>
      <c r="C25" s="713">
        <v>0</v>
      </c>
      <c r="D25" s="713">
        <v>0</v>
      </c>
      <c r="E25" s="713"/>
      <c r="F25" s="713">
        <v>79</v>
      </c>
      <c r="G25" s="713">
        <v>0</v>
      </c>
      <c r="H25" s="713">
        <v>79</v>
      </c>
      <c r="I25" s="714" t="s">
        <v>329</v>
      </c>
      <c r="J25" s="715" t="s">
        <v>1</v>
      </c>
    </row>
    <row r="26" spans="1:10" ht="14.45" customHeight="1" x14ac:dyDescent="0.2">
      <c r="A26" s="711" t="s">
        <v>620</v>
      </c>
      <c r="B26" s="712" t="s">
        <v>622</v>
      </c>
      <c r="C26" s="713">
        <v>0</v>
      </c>
      <c r="D26" s="713">
        <v>0</v>
      </c>
      <c r="E26" s="713"/>
      <c r="F26" s="713">
        <v>79</v>
      </c>
      <c r="G26" s="713">
        <v>0</v>
      </c>
      <c r="H26" s="713">
        <v>79</v>
      </c>
      <c r="I26" s="714" t="s">
        <v>329</v>
      </c>
      <c r="J26" s="715" t="s">
        <v>603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604</v>
      </c>
    </row>
    <row r="28" spans="1:10" ht="14.45" customHeight="1" x14ac:dyDescent="0.2">
      <c r="A28" s="711" t="s">
        <v>600</v>
      </c>
      <c r="B28" s="712" t="s">
        <v>601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600</v>
      </c>
      <c r="B29" s="712" t="s">
        <v>4017</v>
      </c>
      <c r="C29" s="713">
        <v>5.778999999999999</v>
      </c>
      <c r="D29" s="713">
        <v>4.4008599999999998</v>
      </c>
      <c r="E29" s="713"/>
      <c r="F29" s="713">
        <v>2.8332899999999999</v>
      </c>
      <c r="G29" s="713">
        <v>0</v>
      </c>
      <c r="H29" s="713">
        <v>2.8332899999999999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600</v>
      </c>
      <c r="B30" s="712" t="s">
        <v>4018</v>
      </c>
      <c r="C30" s="713">
        <v>6.5464500000000001</v>
      </c>
      <c r="D30" s="713">
        <v>26.865020000000001</v>
      </c>
      <c r="E30" s="713"/>
      <c r="F30" s="713">
        <v>21.852169999999997</v>
      </c>
      <c r="G30" s="713">
        <v>0</v>
      </c>
      <c r="H30" s="713">
        <v>21.852169999999997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600</v>
      </c>
      <c r="B31" s="712" t="s">
        <v>4020</v>
      </c>
      <c r="C31" s="713">
        <v>1.0169999999999999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600</v>
      </c>
      <c r="B32" s="712" t="s">
        <v>4022</v>
      </c>
      <c r="C32" s="713">
        <v>42.316559999999996</v>
      </c>
      <c r="D32" s="713">
        <v>46.012669999999993</v>
      </c>
      <c r="E32" s="713"/>
      <c r="F32" s="713">
        <v>42.067749999999997</v>
      </c>
      <c r="G32" s="713">
        <v>0</v>
      </c>
      <c r="H32" s="713">
        <v>42.067749999999997</v>
      </c>
      <c r="I32" s="714" t="s">
        <v>329</v>
      </c>
      <c r="J32" s="715" t="s">
        <v>1</v>
      </c>
    </row>
    <row r="33" spans="1:10" ht="14.45" customHeight="1" x14ac:dyDescent="0.2">
      <c r="A33" s="711" t="s">
        <v>600</v>
      </c>
      <c r="B33" s="712" t="s">
        <v>4023</v>
      </c>
      <c r="C33" s="713">
        <v>1.9245999999999999</v>
      </c>
      <c r="D33" s="713">
        <v>1.282</v>
      </c>
      <c r="E33" s="713"/>
      <c r="F33" s="713">
        <v>4.2504999999999997</v>
      </c>
      <c r="G33" s="713">
        <v>0</v>
      </c>
      <c r="H33" s="713">
        <v>4.2504999999999997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600</v>
      </c>
      <c r="B34" s="712" t="s">
        <v>602</v>
      </c>
      <c r="C34" s="713">
        <v>57.583609999999993</v>
      </c>
      <c r="D34" s="713">
        <v>78.560549999999992</v>
      </c>
      <c r="E34" s="713"/>
      <c r="F34" s="713">
        <v>71.003709999999998</v>
      </c>
      <c r="G34" s="713">
        <v>0</v>
      </c>
      <c r="H34" s="713">
        <v>71.003709999999998</v>
      </c>
      <c r="I34" s="714" t="s">
        <v>329</v>
      </c>
      <c r="J34" s="715" t="s">
        <v>603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604</v>
      </c>
    </row>
    <row r="36" spans="1:10" ht="14.45" customHeight="1" x14ac:dyDescent="0.2">
      <c r="A36" s="711" t="s">
        <v>605</v>
      </c>
      <c r="B36" s="712" t="s">
        <v>606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605</v>
      </c>
      <c r="B37" s="712" t="s">
        <v>4012</v>
      </c>
      <c r="C37" s="713">
        <v>354.61217999999997</v>
      </c>
      <c r="D37" s="713">
        <v>320.47272999999996</v>
      </c>
      <c r="E37" s="713"/>
      <c r="F37" s="713">
        <v>486.24626000000012</v>
      </c>
      <c r="G37" s="713">
        <v>0</v>
      </c>
      <c r="H37" s="713">
        <v>486.24626000000012</v>
      </c>
      <c r="I37" s="714" t="s">
        <v>329</v>
      </c>
      <c r="J37" s="715" t="s">
        <v>1</v>
      </c>
    </row>
    <row r="38" spans="1:10" ht="14.45" customHeight="1" x14ac:dyDescent="0.2">
      <c r="A38" s="711" t="s">
        <v>605</v>
      </c>
      <c r="B38" s="712" t="s">
        <v>4015</v>
      </c>
      <c r="C38" s="713">
        <v>0</v>
      </c>
      <c r="D38" s="713">
        <v>2.1240000000000001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605</v>
      </c>
      <c r="B39" s="712" t="s">
        <v>4016</v>
      </c>
      <c r="C39" s="713">
        <v>0.88736999999999999</v>
      </c>
      <c r="D39" s="713">
        <v>0.32669999999999999</v>
      </c>
      <c r="E39" s="713"/>
      <c r="F39" s="713">
        <v>3.43608</v>
      </c>
      <c r="G39" s="713">
        <v>0</v>
      </c>
      <c r="H39" s="713">
        <v>3.43608</v>
      </c>
      <c r="I39" s="714" t="s">
        <v>329</v>
      </c>
      <c r="J39" s="715" t="s">
        <v>1</v>
      </c>
    </row>
    <row r="40" spans="1:10" ht="14.45" customHeight="1" x14ac:dyDescent="0.2">
      <c r="A40" s="711" t="s">
        <v>605</v>
      </c>
      <c r="B40" s="712" t="s">
        <v>4017</v>
      </c>
      <c r="C40" s="713">
        <v>374.15584000000001</v>
      </c>
      <c r="D40" s="713">
        <v>301.11095999999998</v>
      </c>
      <c r="E40" s="713"/>
      <c r="F40" s="713">
        <v>746.49531999999999</v>
      </c>
      <c r="G40" s="713">
        <v>0</v>
      </c>
      <c r="H40" s="713">
        <v>746.49531999999999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605</v>
      </c>
      <c r="B41" s="712" t="s">
        <v>4018</v>
      </c>
      <c r="C41" s="713">
        <v>1734.9021400000001</v>
      </c>
      <c r="D41" s="713">
        <v>1665.7070299999991</v>
      </c>
      <c r="E41" s="713"/>
      <c r="F41" s="713">
        <v>3686.7256199999997</v>
      </c>
      <c r="G41" s="713">
        <v>0</v>
      </c>
      <c r="H41" s="713">
        <v>3686.7256199999997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605</v>
      </c>
      <c r="B42" s="712" t="s">
        <v>4019</v>
      </c>
      <c r="C42" s="713">
        <v>5.9043999999999999</v>
      </c>
      <c r="D42" s="713">
        <v>4.4286000000000003</v>
      </c>
      <c r="E42" s="713"/>
      <c r="F42" s="713">
        <v>5.9048000000000007</v>
      </c>
      <c r="G42" s="713">
        <v>0</v>
      </c>
      <c r="H42" s="713">
        <v>5.9048000000000007</v>
      </c>
      <c r="I42" s="714" t="s">
        <v>329</v>
      </c>
      <c r="J42" s="715" t="s">
        <v>1</v>
      </c>
    </row>
    <row r="43" spans="1:10" ht="14.45" customHeight="1" x14ac:dyDescent="0.2">
      <c r="A43" s="711" t="s">
        <v>605</v>
      </c>
      <c r="B43" s="712" t="s">
        <v>4020</v>
      </c>
      <c r="C43" s="713">
        <v>294.03914000000003</v>
      </c>
      <c r="D43" s="713">
        <v>129.57544999999999</v>
      </c>
      <c r="E43" s="713"/>
      <c r="F43" s="713">
        <v>385.11747000000008</v>
      </c>
      <c r="G43" s="713">
        <v>0</v>
      </c>
      <c r="H43" s="713">
        <v>385.11747000000008</v>
      </c>
      <c r="I43" s="714" t="s">
        <v>329</v>
      </c>
      <c r="J43" s="715" t="s">
        <v>1</v>
      </c>
    </row>
    <row r="44" spans="1:10" ht="14.45" customHeight="1" x14ac:dyDescent="0.2">
      <c r="A44" s="711" t="s">
        <v>605</v>
      </c>
      <c r="B44" s="712" t="s">
        <v>4021</v>
      </c>
      <c r="C44" s="713">
        <v>12.426330000000002</v>
      </c>
      <c r="D44" s="713">
        <v>11.474130000000001</v>
      </c>
      <c r="E44" s="713"/>
      <c r="F44" s="713">
        <v>28.730729999999998</v>
      </c>
      <c r="G44" s="713">
        <v>0</v>
      </c>
      <c r="H44" s="713">
        <v>28.730729999999998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605</v>
      </c>
      <c r="B45" s="712" t="s">
        <v>4022</v>
      </c>
      <c r="C45" s="713">
        <v>15.435</v>
      </c>
      <c r="D45" s="713">
        <v>15.958500000000001</v>
      </c>
      <c r="E45" s="713"/>
      <c r="F45" s="713">
        <v>58.158000000000001</v>
      </c>
      <c r="G45" s="713">
        <v>0</v>
      </c>
      <c r="H45" s="713">
        <v>58.158000000000001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605</v>
      </c>
      <c r="B46" s="712" t="s">
        <v>4023</v>
      </c>
      <c r="C46" s="713">
        <v>127.68020000000001</v>
      </c>
      <c r="D46" s="713">
        <v>135.5181</v>
      </c>
      <c r="E46" s="713"/>
      <c r="F46" s="713">
        <v>1572.9161999999999</v>
      </c>
      <c r="G46" s="713">
        <v>0</v>
      </c>
      <c r="H46" s="713">
        <v>1572.9161999999999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605</v>
      </c>
      <c r="B47" s="712" t="s">
        <v>4024</v>
      </c>
      <c r="C47" s="713">
        <v>63.853190000000005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605</v>
      </c>
      <c r="B48" s="712" t="s">
        <v>4025</v>
      </c>
      <c r="C48" s="713">
        <v>247.92593999999997</v>
      </c>
      <c r="D48" s="713">
        <v>268.96373999999992</v>
      </c>
      <c r="E48" s="713"/>
      <c r="F48" s="713">
        <v>1003.9467099999999</v>
      </c>
      <c r="G48" s="713">
        <v>0</v>
      </c>
      <c r="H48" s="713">
        <v>1003.9467099999999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605</v>
      </c>
      <c r="B49" s="712" t="s">
        <v>4026</v>
      </c>
      <c r="C49" s="713">
        <v>281.34498000000002</v>
      </c>
      <c r="D49" s="713">
        <v>261.89652999999998</v>
      </c>
      <c r="E49" s="713"/>
      <c r="F49" s="713">
        <v>2172.4931999999999</v>
      </c>
      <c r="G49" s="713">
        <v>0</v>
      </c>
      <c r="H49" s="713">
        <v>2172.4931999999999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605</v>
      </c>
      <c r="B50" s="712" t="s">
        <v>607</v>
      </c>
      <c r="C50" s="713">
        <v>3513.1667099999995</v>
      </c>
      <c r="D50" s="713">
        <v>3117.5564699999995</v>
      </c>
      <c r="E50" s="713"/>
      <c r="F50" s="713">
        <v>10150.170389999999</v>
      </c>
      <c r="G50" s="713">
        <v>0</v>
      </c>
      <c r="H50" s="713">
        <v>10150.170389999999</v>
      </c>
      <c r="I50" s="714" t="s">
        <v>329</v>
      </c>
      <c r="J50" s="715" t="s">
        <v>603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604</v>
      </c>
    </row>
    <row r="52" spans="1:10" ht="14.45" customHeight="1" x14ac:dyDescent="0.2">
      <c r="A52" s="711" t="s">
        <v>623</v>
      </c>
      <c r="B52" s="712" t="s">
        <v>624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623</v>
      </c>
      <c r="B53" s="712" t="s">
        <v>4012</v>
      </c>
      <c r="C53" s="713">
        <v>242.64676</v>
      </c>
      <c r="D53" s="713">
        <v>211.59515999999999</v>
      </c>
      <c r="E53" s="713"/>
      <c r="F53" s="713">
        <v>6.2759000000000009</v>
      </c>
      <c r="G53" s="713">
        <v>0</v>
      </c>
      <c r="H53" s="713">
        <v>6.2759000000000009</v>
      </c>
      <c r="I53" s="714" t="s">
        <v>329</v>
      </c>
      <c r="J53" s="715" t="s">
        <v>1</v>
      </c>
    </row>
    <row r="54" spans="1:10" ht="14.45" customHeight="1" x14ac:dyDescent="0.2">
      <c r="A54" s="711" t="s">
        <v>623</v>
      </c>
      <c r="B54" s="712" t="s">
        <v>4013</v>
      </c>
      <c r="C54" s="713">
        <v>0</v>
      </c>
      <c r="D54" s="713">
        <v>18.120150000000002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623</v>
      </c>
      <c r="B55" s="712" t="s">
        <v>4016</v>
      </c>
      <c r="C55" s="713">
        <v>0.63543000000000005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623</v>
      </c>
      <c r="B56" s="712" t="s">
        <v>4017</v>
      </c>
      <c r="C56" s="713">
        <v>78.786399999999986</v>
      </c>
      <c r="D56" s="713">
        <v>156.62375000000003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623</v>
      </c>
      <c r="B57" s="712" t="s">
        <v>4018</v>
      </c>
      <c r="C57" s="713">
        <v>530.40600000000018</v>
      </c>
      <c r="D57" s="713">
        <v>596.97616000000005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623</v>
      </c>
      <c r="B58" s="712" t="s">
        <v>4020</v>
      </c>
      <c r="C58" s="713">
        <v>34.386280000000006</v>
      </c>
      <c r="D58" s="713">
        <v>47.063030000000005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623</v>
      </c>
      <c r="B59" s="712" t="s">
        <v>4021</v>
      </c>
      <c r="C59" s="713">
        <v>1.7802</v>
      </c>
      <c r="D59" s="713">
        <v>0.95616000000000001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623</v>
      </c>
      <c r="B60" s="712" t="s">
        <v>4022</v>
      </c>
      <c r="C60" s="713">
        <v>3.5230000000000001</v>
      </c>
      <c r="D60" s="713">
        <v>8.8871800000000007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623</v>
      </c>
      <c r="B61" s="712" t="s">
        <v>4023</v>
      </c>
      <c r="C61" s="713">
        <v>43.107800000000005</v>
      </c>
      <c r="D61" s="713">
        <v>91.811999999999998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623</v>
      </c>
      <c r="B62" s="712" t="s">
        <v>4025</v>
      </c>
      <c r="C62" s="713">
        <v>15.68027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623</v>
      </c>
      <c r="B63" s="712" t="s">
        <v>4026</v>
      </c>
      <c r="C63" s="713">
        <v>87.828559999999982</v>
      </c>
      <c r="D63" s="713">
        <v>97.673839999999998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623</v>
      </c>
      <c r="B64" s="712" t="s">
        <v>625</v>
      </c>
      <c r="C64" s="713">
        <v>1038.7807000000003</v>
      </c>
      <c r="D64" s="713">
        <v>1229.7074299999997</v>
      </c>
      <c r="E64" s="713"/>
      <c r="F64" s="713">
        <v>6.2759000000000009</v>
      </c>
      <c r="G64" s="713">
        <v>0</v>
      </c>
      <c r="H64" s="713">
        <v>6.2759000000000009</v>
      </c>
      <c r="I64" s="714" t="s">
        <v>329</v>
      </c>
      <c r="J64" s="715" t="s">
        <v>603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604</v>
      </c>
    </row>
    <row r="66" spans="1:10" ht="14.45" customHeight="1" x14ac:dyDescent="0.2">
      <c r="A66" s="711" t="s">
        <v>626</v>
      </c>
      <c r="B66" s="712" t="s">
        <v>627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626</v>
      </c>
      <c r="B67" s="712" t="s">
        <v>4012</v>
      </c>
      <c r="C67" s="713">
        <v>0</v>
      </c>
      <c r="D67" s="713">
        <v>0</v>
      </c>
      <c r="E67" s="713"/>
      <c r="F67" s="713">
        <v>11.0375</v>
      </c>
      <c r="G67" s="713">
        <v>0</v>
      </c>
      <c r="H67" s="713">
        <v>11.0375</v>
      </c>
      <c r="I67" s="714" t="s">
        <v>329</v>
      </c>
      <c r="J67" s="715" t="s">
        <v>1</v>
      </c>
    </row>
    <row r="68" spans="1:10" ht="14.45" customHeight="1" x14ac:dyDescent="0.2">
      <c r="A68" s="711" t="s">
        <v>626</v>
      </c>
      <c r="B68" s="712" t="s">
        <v>4018</v>
      </c>
      <c r="C68" s="713">
        <v>0</v>
      </c>
      <c r="D68" s="713">
        <v>0</v>
      </c>
      <c r="E68" s="713"/>
      <c r="F68" s="713">
        <v>32.297319999999999</v>
      </c>
      <c r="G68" s="713">
        <v>0</v>
      </c>
      <c r="H68" s="713">
        <v>32.297319999999999</v>
      </c>
      <c r="I68" s="714" t="s">
        <v>329</v>
      </c>
      <c r="J68" s="715" t="s">
        <v>1</v>
      </c>
    </row>
    <row r="69" spans="1:10" ht="14.45" customHeight="1" x14ac:dyDescent="0.2">
      <c r="A69" s="711" t="s">
        <v>626</v>
      </c>
      <c r="B69" s="712" t="s">
        <v>628</v>
      </c>
      <c r="C69" s="713">
        <v>0</v>
      </c>
      <c r="D69" s="713">
        <v>0</v>
      </c>
      <c r="E69" s="713"/>
      <c r="F69" s="713">
        <v>43.334820000000001</v>
      </c>
      <c r="G69" s="713">
        <v>0</v>
      </c>
      <c r="H69" s="713">
        <v>43.334820000000001</v>
      </c>
      <c r="I69" s="714" t="s">
        <v>329</v>
      </c>
      <c r="J69" s="715" t="s">
        <v>603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604</v>
      </c>
    </row>
    <row r="71" spans="1:10" ht="14.45" customHeight="1" x14ac:dyDescent="0.2">
      <c r="A71" s="711" t="s">
        <v>608</v>
      </c>
      <c r="B71" s="712" t="s">
        <v>609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608</v>
      </c>
      <c r="B72" s="712" t="s">
        <v>4012</v>
      </c>
      <c r="C72" s="713">
        <v>0.56632000000000005</v>
      </c>
      <c r="D72" s="713">
        <v>0.49368000000000001</v>
      </c>
      <c r="E72" s="713"/>
      <c r="F72" s="713">
        <v>1.8270999999999999</v>
      </c>
      <c r="G72" s="713">
        <v>0</v>
      </c>
      <c r="H72" s="713">
        <v>1.8270999999999999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608</v>
      </c>
      <c r="B73" s="712" t="s">
        <v>4017</v>
      </c>
      <c r="C73" s="713">
        <v>56.784749999999995</v>
      </c>
      <c r="D73" s="713">
        <v>51.427430000000001</v>
      </c>
      <c r="E73" s="713"/>
      <c r="F73" s="713">
        <v>54.375170000000004</v>
      </c>
      <c r="G73" s="713">
        <v>0</v>
      </c>
      <c r="H73" s="713">
        <v>54.375170000000004</v>
      </c>
      <c r="I73" s="714" t="s">
        <v>329</v>
      </c>
      <c r="J73" s="715" t="s">
        <v>1</v>
      </c>
    </row>
    <row r="74" spans="1:10" ht="14.45" customHeight="1" x14ac:dyDescent="0.2">
      <c r="A74" s="711" t="s">
        <v>608</v>
      </c>
      <c r="B74" s="712" t="s">
        <v>4018</v>
      </c>
      <c r="C74" s="713">
        <v>652.14572000000032</v>
      </c>
      <c r="D74" s="713">
        <v>664.33522000000016</v>
      </c>
      <c r="E74" s="713"/>
      <c r="F74" s="713">
        <v>656.33600000000001</v>
      </c>
      <c r="G74" s="713">
        <v>0</v>
      </c>
      <c r="H74" s="713">
        <v>656.33600000000001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608</v>
      </c>
      <c r="B75" s="712" t="s">
        <v>4020</v>
      </c>
      <c r="C75" s="713">
        <v>63.704100000000004</v>
      </c>
      <c r="D75" s="713">
        <v>57.377499999999998</v>
      </c>
      <c r="E75" s="713"/>
      <c r="F75" s="713">
        <v>60.943269999999998</v>
      </c>
      <c r="G75" s="713">
        <v>0</v>
      </c>
      <c r="H75" s="713">
        <v>60.943269999999998</v>
      </c>
      <c r="I75" s="714" t="s">
        <v>329</v>
      </c>
      <c r="J75" s="715" t="s">
        <v>1</v>
      </c>
    </row>
    <row r="76" spans="1:10" ht="14.45" customHeight="1" x14ac:dyDescent="0.2">
      <c r="A76" s="711" t="s">
        <v>608</v>
      </c>
      <c r="B76" s="712" t="s">
        <v>4022</v>
      </c>
      <c r="C76" s="713">
        <v>88.068029999999979</v>
      </c>
      <c r="D76" s="713">
        <v>81.061429999999987</v>
      </c>
      <c r="E76" s="713"/>
      <c r="F76" s="713">
        <v>57.608779999999996</v>
      </c>
      <c r="G76" s="713">
        <v>0</v>
      </c>
      <c r="H76" s="713">
        <v>57.608779999999996</v>
      </c>
      <c r="I76" s="714" t="s">
        <v>329</v>
      </c>
      <c r="J76" s="715" t="s">
        <v>1</v>
      </c>
    </row>
    <row r="77" spans="1:10" ht="14.45" customHeight="1" x14ac:dyDescent="0.2">
      <c r="A77" s="711" t="s">
        <v>608</v>
      </c>
      <c r="B77" s="712" t="s">
        <v>4023</v>
      </c>
      <c r="C77" s="713">
        <v>31.911300000000001</v>
      </c>
      <c r="D77" s="713">
        <v>38.935000000000002</v>
      </c>
      <c r="E77" s="713"/>
      <c r="F77" s="713">
        <v>106.36609999999999</v>
      </c>
      <c r="G77" s="713">
        <v>0</v>
      </c>
      <c r="H77" s="713">
        <v>106.36609999999999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608</v>
      </c>
      <c r="B78" s="712" t="s">
        <v>4025</v>
      </c>
      <c r="C78" s="713">
        <v>0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608</v>
      </c>
      <c r="B79" s="712" t="s">
        <v>4026</v>
      </c>
      <c r="C79" s="713">
        <v>230.03197000000003</v>
      </c>
      <c r="D79" s="713">
        <v>275.41401999999988</v>
      </c>
      <c r="E79" s="713"/>
      <c r="F79" s="713">
        <v>231.38464999999994</v>
      </c>
      <c r="G79" s="713">
        <v>0</v>
      </c>
      <c r="H79" s="713">
        <v>231.38464999999994</v>
      </c>
      <c r="I79" s="714" t="s">
        <v>329</v>
      </c>
      <c r="J79" s="715" t="s">
        <v>1</v>
      </c>
    </row>
    <row r="80" spans="1:10" ht="14.45" customHeight="1" x14ac:dyDescent="0.2">
      <c r="A80" s="711" t="s">
        <v>608</v>
      </c>
      <c r="B80" s="712" t="s">
        <v>610</v>
      </c>
      <c r="C80" s="713">
        <v>1123.2121900000004</v>
      </c>
      <c r="D80" s="713">
        <v>1169.0442800000001</v>
      </c>
      <c r="E80" s="713"/>
      <c r="F80" s="713">
        <v>1168.8410699999999</v>
      </c>
      <c r="G80" s="713">
        <v>0</v>
      </c>
      <c r="H80" s="713">
        <v>1168.8410699999999</v>
      </c>
      <c r="I80" s="714" t="s">
        <v>329</v>
      </c>
      <c r="J80" s="715" t="s">
        <v>603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604</v>
      </c>
    </row>
    <row r="82" spans="1:10" ht="14.45" customHeight="1" x14ac:dyDescent="0.2">
      <c r="A82" s="711" t="s">
        <v>611</v>
      </c>
      <c r="B82" s="712" t="s">
        <v>612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611</v>
      </c>
      <c r="B83" s="712" t="s">
        <v>4012</v>
      </c>
      <c r="C83" s="713">
        <v>2.1236999999999999</v>
      </c>
      <c r="D83" s="713">
        <v>2.9620799999999998</v>
      </c>
      <c r="E83" s="713"/>
      <c r="F83" s="713">
        <v>2.74065</v>
      </c>
      <c r="G83" s="713">
        <v>0</v>
      </c>
      <c r="H83" s="713">
        <v>2.74065</v>
      </c>
      <c r="I83" s="714" t="s">
        <v>329</v>
      </c>
      <c r="J83" s="715" t="s">
        <v>1</v>
      </c>
    </row>
    <row r="84" spans="1:10" ht="14.45" customHeight="1" x14ac:dyDescent="0.2">
      <c r="A84" s="711" t="s">
        <v>611</v>
      </c>
      <c r="B84" s="712" t="s">
        <v>4017</v>
      </c>
      <c r="C84" s="713">
        <v>79.588359999999994</v>
      </c>
      <c r="D84" s="713">
        <v>77.965879999999984</v>
      </c>
      <c r="E84" s="713"/>
      <c r="F84" s="713">
        <v>59.901569999999978</v>
      </c>
      <c r="G84" s="713">
        <v>0</v>
      </c>
      <c r="H84" s="713">
        <v>59.901569999999978</v>
      </c>
      <c r="I84" s="714" t="s">
        <v>329</v>
      </c>
      <c r="J84" s="715" t="s">
        <v>1</v>
      </c>
    </row>
    <row r="85" spans="1:10" ht="14.45" customHeight="1" x14ac:dyDescent="0.2">
      <c r="A85" s="711" t="s">
        <v>611</v>
      </c>
      <c r="B85" s="712" t="s">
        <v>4018</v>
      </c>
      <c r="C85" s="713">
        <v>641.40930000000014</v>
      </c>
      <c r="D85" s="713">
        <v>670.85943000000009</v>
      </c>
      <c r="E85" s="713"/>
      <c r="F85" s="713">
        <v>593.76261000000011</v>
      </c>
      <c r="G85" s="713">
        <v>0</v>
      </c>
      <c r="H85" s="713">
        <v>593.76261000000011</v>
      </c>
      <c r="I85" s="714" t="s">
        <v>329</v>
      </c>
      <c r="J85" s="715" t="s">
        <v>1</v>
      </c>
    </row>
    <row r="86" spans="1:10" ht="14.45" customHeight="1" x14ac:dyDescent="0.2">
      <c r="A86" s="711" t="s">
        <v>611</v>
      </c>
      <c r="B86" s="712" t="s">
        <v>4020</v>
      </c>
      <c r="C86" s="713">
        <v>69.134050000000002</v>
      </c>
      <c r="D86" s="713">
        <v>55.214500000000001</v>
      </c>
      <c r="E86" s="713"/>
      <c r="F86" s="713">
        <v>55.2515</v>
      </c>
      <c r="G86" s="713">
        <v>0</v>
      </c>
      <c r="H86" s="713">
        <v>55.2515</v>
      </c>
      <c r="I86" s="714" t="s">
        <v>329</v>
      </c>
      <c r="J86" s="715" t="s">
        <v>1</v>
      </c>
    </row>
    <row r="87" spans="1:10" ht="14.45" customHeight="1" x14ac:dyDescent="0.2">
      <c r="A87" s="711" t="s">
        <v>611</v>
      </c>
      <c r="B87" s="712" t="s">
        <v>4021</v>
      </c>
      <c r="C87" s="713">
        <v>10.789909999999997</v>
      </c>
      <c r="D87" s="713">
        <v>11.773440000000001</v>
      </c>
      <c r="E87" s="713"/>
      <c r="F87" s="713">
        <v>9.8116200000000013</v>
      </c>
      <c r="G87" s="713">
        <v>0</v>
      </c>
      <c r="H87" s="713">
        <v>9.8116200000000013</v>
      </c>
      <c r="I87" s="714" t="s">
        <v>329</v>
      </c>
      <c r="J87" s="715" t="s">
        <v>1</v>
      </c>
    </row>
    <row r="88" spans="1:10" ht="14.45" customHeight="1" x14ac:dyDescent="0.2">
      <c r="A88" s="711" t="s">
        <v>611</v>
      </c>
      <c r="B88" s="712" t="s">
        <v>4022</v>
      </c>
      <c r="C88" s="713">
        <v>60.457990000000002</v>
      </c>
      <c r="D88" s="713">
        <v>55.24736</v>
      </c>
      <c r="E88" s="713"/>
      <c r="F88" s="713">
        <v>53.422159999999991</v>
      </c>
      <c r="G88" s="713">
        <v>0</v>
      </c>
      <c r="H88" s="713">
        <v>53.422159999999991</v>
      </c>
      <c r="I88" s="714" t="s">
        <v>329</v>
      </c>
      <c r="J88" s="715" t="s">
        <v>1</v>
      </c>
    </row>
    <row r="89" spans="1:10" ht="14.45" customHeight="1" x14ac:dyDescent="0.2">
      <c r="A89" s="711" t="s">
        <v>611</v>
      </c>
      <c r="B89" s="712" t="s">
        <v>4023</v>
      </c>
      <c r="C89" s="713">
        <v>29.55</v>
      </c>
      <c r="D89" s="713">
        <v>36.264000000000003</v>
      </c>
      <c r="E89" s="713"/>
      <c r="F89" s="713">
        <v>115.52260000000001</v>
      </c>
      <c r="G89" s="713">
        <v>0</v>
      </c>
      <c r="H89" s="713">
        <v>115.52260000000001</v>
      </c>
      <c r="I89" s="714" t="s">
        <v>329</v>
      </c>
      <c r="J89" s="715" t="s">
        <v>1</v>
      </c>
    </row>
    <row r="90" spans="1:10" ht="14.45" customHeight="1" x14ac:dyDescent="0.2">
      <c r="A90" s="711" t="s">
        <v>611</v>
      </c>
      <c r="B90" s="712" t="s">
        <v>4025</v>
      </c>
      <c r="C90" s="713">
        <v>43.827909999999996</v>
      </c>
      <c r="D90" s="713">
        <v>51.185949999999991</v>
      </c>
      <c r="E90" s="713"/>
      <c r="F90" s="713">
        <v>41.152889999999999</v>
      </c>
      <c r="G90" s="713">
        <v>0</v>
      </c>
      <c r="H90" s="713">
        <v>41.152889999999999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611</v>
      </c>
      <c r="B91" s="712" t="s">
        <v>4026</v>
      </c>
      <c r="C91" s="713">
        <v>295.90060000000005</v>
      </c>
      <c r="D91" s="713">
        <v>311.66141000000005</v>
      </c>
      <c r="E91" s="713"/>
      <c r="F91" s="713">
        <v>266.8664599999999</v>
      </c>
      <c r="G91" s="713">
        <v>0</v>
      </c>
      <c r="H91" s="713">
        <v>266.8664599999999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611</v>
      </c>
      <c r="B92" s="712" t="s">
        <v>613</v>
      </c>
      <c r="C92" s="713">
        <v>1232.7818200000002</v>
      </c>
      <c r="D92" s="713">
        <v>1273.1340500000001</v>
      </c>
      <c r="E92" s="713"/>
      <c r="F92" s="713">
        <v>1198.4320599999999</v>
      </c>
      <c r="G92" s="713">
        <v>0</v>
      </c>
      <c r="H92" s="713">
        <v>1198.4320599999999</v>
      </c>
      <c r="I92" s="714" t="s">
        <v>329</v>
      </c>
      <c r="J92" s="715" t="s">
        <v>603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604</v>
      </c>
    </row>
    <row r="94" spans="1:10" ht="14.45" customHeight="1" x14ac:dyDescent="0.2">
      <c r="A94" s="711" t="s">
        <v>614</v>
      </c>
      <c r="B94" s="712" t="s">
        <v>615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614</v>
      </c>
      <c r="B95" s="712" t="s">
        <v>4017</v>
      </c>
      <c r="C95" s="713">
        <v>1.0784499999999999</v>
      </c>
      <c r="D95" s="713">
        <v>0.59427999999999992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614</v>
      </c>
      <c r="B96" s="712" t="s">
        <v>4018</v>
      </c>
      <c r="C96" s="713">
        <v>45.029799999999987</v>
      </c>
      <c r="D96" s="713">
        <v>22.623050000000003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614</v>
      </c>
      <c r="B97" s="712" t="s">
        <v>4020</v>
      </c>
      <c r="C97" s="713">
        <v>1.4232</v>
      </c>
      <c r="D97" s="713">
        <v>9.4525000000000006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614</v>
      </c>
      <c r="B98" s="712" t="s">
        <v>4022</v>
      </c>
      <c r="C98" s="713">
        <v>9.7287599999999994</v>
      </c>
      <c r="D98" s="713">
        <v>9.7759699999999992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614</v>
      </c>
      <c r="B99" s="712" t="s">
        <v>4023</v>
      </c>
      <c r="C99" s="713">
        <v>7.4260000000000002</v>
      </c>
      <c r="D99" s="713">
        <v>6.3339999999999996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614</v>
      </c>
      <c r="B100" s="712" t="s">
        <v>4026</v>
      </c>
      <c r="C100" s="713">
        <v>6.4586000000000006</v>
      </c>
      <c r="D100" s="713">
        <v>3.7539000000000007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614</v>
      </c>
      <c r="B101" s="712" t="s">
        <v>616</v>
      </c>
      <c r="C101" s="713">
        <v>71.144809999999993</v>
      </c>
      <c r="D101" s="713">
        <v>52.53370000000001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603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604</v>
      </c>
    </row>
    <row r="103" spans="1:10" ht="14.45" customHeight="1" x14ac:dyDescent="0.2">
      <c r="A103" s="711" t="s">
        <v>617</v>
      </c>
      <c r="B103" s="712" t="s">
        <v>618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617</v>
      </c>
      <c r="B104" s="712" t="s">
        <v>4012</v>
      </c>
      <c r="C104" s="713">
        <v>0.14158000000000001</v>
      </c>
      <c r="D104" s="713">
        <v>0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1</v>
      </c>
    </row>
    <row r="105" spans="1:10" ht="14.45" customHeight="1" x14ac:dyDescent="0.2">
      <c r="A105" s="711" t="s">
        <v>617</v>
      </c>
      <c r="B105" s="712" t="s">
        <v>4017</v>
      </c>
      <c r="C105" s="713">
        <v>3.8975999999999997</v>
      </c>
      <c r="D105" s="713">
        <v>3.5813699999999997</v>
      </c>
      <c r="E105" s="713"/>
      <c r="F105" s="713">
        <v>4.4078599999999994</v>
      </c>
      <c r="G105" s="713">
        <v>0</v>
      </c>
      <c r="H105" s="713">
        <v>4.4078599999999994</v>
      </c>
      <c r="I105" s="714" t="s">
        <v>329</v>
      </c>
      <c r="J105" s="715" t="s">
        <v>1</v>
      </c>
    </row>
    <row r="106" spans="1:10" ht="14.45" customHeight="1" x14ac:dyDescent="0.2">
      <c r="A106" s="711" t="s">
        <v>617</v>
      </c>
      <c r="B106" s="712" t="s">
        <v>4018</v>
      </c>
      <c r="C106" s="713">
        <v>97.739970000000014</v>
      </c>
      <c r="D106" s="713">
        <v>90.767439999999993</v>
      </c>
      <c r="E106" s="713"/>
      <c r="F106" s="713">
        <v>50.956830000000004</v>
      </c>
      <c r="G106" s="713">
        <v>0</v>
      </c>
      <c r="H106" s="713">
        <v>50.956830000000004</v>
      </c>
      <c r="I106" s="714" t="s">
        <v>329</v>
      </c>
      <c r="J106" s="715" t="s">
        <v>1</v>
      </c>
    </row>
    <row r="107" spans="1:10" ht="14.45" customHeight="1" x14ac:dyDescent="0.2">
      <c r="A107" s="711" t="s">
        <v>617</v>
      </c>
      <c r="B107" s="712" t="s">
        <v>4020</v>
      </c>
      <c r="C107" s="713">
        <v>10.669</v>
      </c>
      <c r="D107" s="713">
        <v>4.5759999999999996</v>
      </c>
      <c r="E107" s="713"/>
      <c r="F107" s="713">
        <v>4.093</v>
      </c>
      <c r="G107" s="713">
        <v>0</v>
      </c>
      <c r="H107" s="713">
        <v>4.093</v>
      </c>
      <c r="I107" s="714" t="s">
        <v>329</v>
      </c>
      <c r="J107" s="715" t="s">
        <v>1</v>
      </c>
    </row>
    <row r="108" spans="1:10" ht="14.45" customHeight="1" x14ac:dyDescent="0.2">
      <c r="A108" s="711" t="s">
        <v>617</v>
      </c>
      <c r="B108" s="712" t="s">
        <v>4022</v>
      </c>
      <c r="C108" s="713">
        <v>8.2295400000000001</v>
      </c>
      <c r="D108" s="713">
        <v>6.9786000000000001</v>
      </c>
      <c r="E108" s="713"/>
      <c r="F108" s="713">
        <v>6.0078800000000001</v>
      </c>
      <c r="G108" s="713">
        <v>0</v>
      </c>
      <c r="H108" s="713">
        <v>6.0078800000000001</v>
      </c>
      <c r="I108" s="714" t="s">
        <v>329</v>
      </c>
      <c r="J108" s="715" t="s">
        <v>1</v>
      </c>
    </row>
    <row r="109" spans="1:10" ht="14.45" customHeight="1" x14ac:dyDescent="0.2">
      <c r="A109" s="711" t="s">
        <v>617</v>
      </c>
      <c r="B109" s="712" t="s">
        <v>4023</v>
      </c>
      <c r="C109" s="713">
        <v>0.71820000000000006</v>
      </c>
      <c r="D109" s="713">
        <v>0.75600000000000001</v>
      </c>
      <c r="E109" s="713"/>
      <c r="F109" s="713">
        <v>8.5967000000000002</v>
      </c>
      <c r="G109" s="713">
        <v>0</v>
      </c>
      <c r="H109" s="713">
        <v>8.5967000000000002</v>
      </c>
      <c r="I109" s="714" t="s">
        <v>329</v>
      </c>
      <c r="J109" s="715" t="s">
        <v>1</v>
      </c>
    </row>
    <row r="110" spans="1:10" ht="14.45" customHeight="1" x14ac:dyDescent="0.2">
      <c r="A110" s="711" t="s">
        <v>617</v>
      </c>
      <c r="B110" s="712" t="s">
        <v>4026</v>
      </c>
      <c r="C110" s="713">
        <v>99.265550000000019</v>
      </c>
      <c r="D110" s="713">
        <v>86.721379999999996</v>
      </c>
      <c r="E110" s="713"/>
      <c r="F110" s="713">
        <v>61.149450000000002</v>
      </c>
      <c r="G110" s="713">
        <v>0</v>
      </c>
      <c r="H110" s="713">
        <v>61.149450000000002</v>
      </c>
      <c r="I110" s="714" t="s">
        <v>329</v>
      </c>
      <c r="J110" s="715" t="s">
        <v>1</v>
      </c>
    </row>
    <row r="111" spans="1:10" ht="14.45" customHeight="1" x14ac:dyDescent="0.2">
      <c r="A111" s="711" t="s">
        <v>617</v>
      </c>
      <c r="B111" s="712" t="s">
        <v>619</v>
      </c>
      <c r="C111" s="713">
        <v>220.66144000000003</v>
      </c>
      <c r="D111" s="713">
        <v>193.38078999999999</v>
      </c>
      <c r="E111" s="713"/>
      <c r="F111" s="713">
        <v>135.21172000000001</v>
      </c>
      <c r="G111" s="713">
        <v>0</v>
      </c>
      <c r="H111" s="713">
        <v>135.21172000000001</v>
      </c>
      <c r="I111" s="714" t="s">
        <v>329</v>
      </c>
      <c r="J111" s="715" t="s">
        <v>603</v>
      </c>
    </row>
    <row r="112" spans="1:10" ht="14.45" customHeight="1" x14ac:dyDescent="0.2">
      <c r="A112" s="711" t="s">
        <v>329</v>
      </c>
      <c r="B112" s="712" t="s">
        <v>329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604</v>
      </c>
    </row>
    <row r="113" spans="1:10" ht="14.45" customHeight="1" x14ac:dyDescent="0.2">
      <c r="A113" s="711" t="s">
        <v>586</v>
      </c>
      <c r="B113" s="712" t="s">
        <v>598</v>
      </c>
      <c r="C113" s="713">
        <v>7257.3312800000003</v>
      </c>
      <c r="D113" s="713">
        <v>7113.9172699999999</v>
      </c>
      <c r="E113" s="713"/>
      <c r="F113" s="713">
        <v>12852.269669999998</v>
      </c>
      <c r="G113" s="713">
        <v>0</v>
      </c>
      <c r="H113" s="713">
        <v>12852.269669999998</v>
      </c>
      <c r="I113" s="714" t="s">
        <v>329</v>
      </c>
      <c r="J113" s="715" t="s">
        <v>599</v>
      </c>
    </row>
  </sheetData>
  <mergeCells count="3">
    <mergeCell ref="A1:I1"/>
    <mergeCell ref="F3:I3"/>
    <mergeCell ref="C4:D4"/>
  </mergeCells>
  <conditionalFormatting sqref="F22 F114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13">
    <cfRule type="expression" dxfId="32" priority="6">
      <formula>$H23&gt;0</formula>
    </cfRule>
  </conditionalFormatting>
  <conditionalFormatting sqref="A23:A113">
    <cfRule type="expression" dxfId="31" priority="5">
      <formula>AND($J23&lt;&gt;"mezeraKL",$J23&lt;&gt;"")</formula>
    </cfRule>
  </conditionalFormatting>
  <conditionalFormatting sqref="I23:I113">
    <cfRule type="expression" dxfId="30" priority="7">
      <formula>$I23&gt;1</formula>
    </cfRule>
  </conditionalFormatting>
  <conditionalFormatting sqref="B23:B113">
    <cfRule type="expression" dxfId="29" priority="4">
      <formula>OR($J23="NS",$J23="SumaNS",$J23="Účet")</formula>
    </cfRule>
  </conditionalFormatting>
  <conditionalFormatting sqref="A23:D113 F23:I113">
    <cfRule type="expression" dxfId="28" priority="8">
      <formula>AND($J23&lt;&gt;"",$J23&lt;&gt;"mezeraKL")</formula>
    </cfRule>
  </conditionalFormatting>
  <conditionalFormatting sqref="B23:D113 F23:I113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13 F23:I113">
    <cfRule type="expression" dxfId="26" priority="2">
      <formula>OR($J23="SumaNS",$J23="NS")</formula>
    </cfRule>
  </conditionalFormatting>
  <hyperlinks>
    <hyperlink ref="A2" location="Obsah!A1" display="Zpět na Obsah  KL 01  1.-4.měsíc" xr:uid="{0120F7AC-F26B-4A11-8415-ACD45D2D6A2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5202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9.9251042267401015</v>
      </c>
      <c r="J3" s="203">
        <f>SUBTOTAL(9,J5:J1048576)</f>
        <v>1278587.2000000179</v>
      </c>
      <c r="K3" s="204">
        <f>SUBTOTAL(9,K5:K1048576)</f>
        <v>12690111.222975969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586</v>
      </c>
      <c r="B5" s="807" t="s">
        <v>587</v>
      </c>
      <c r="C5" s="810" t="s">
        <v>620</v>
      </c>
      <c r="D5" s="838" t="s">
        <v>621</v>
      </c>
      <c r="E5" s="810" t="s">
        <v>4027</v>
      </c>
      <c r="F5" s="838" t="s">
        <v>4028</v>
      </c>
      <c r="G5" s="810" t="s">
        <v>4029</v>
      </c>
      <c r="H5" s="810" t="s">
        <v>4030</v>
      </c>
      <c r="I5" s="225">
        <v>1600</v>
      </c>
      <c r="J5" s="225">
        <v>50</v>
      </c>
      <c r="K5" s="830">
        <v>79000</v>
      </c>
    </row>
    <row r="6" spans="1:11" ht="14.45" customHeight="1" x14ac:dyDescent="0.2">
      <c r="A6" s="821" t="s">
        <v>586</v>
      </c>
      <c r="B6" s="822" t="s">
        <v>587</v>
      </c>
      <c r="C6" s="825" t="s">
        <v>600</v>
      </c>
      <c r="D6" s="839" t="s">
        <v>601</v>
      </c>
      <c r="E6" s="825" t="s">
        <v>4031</v>
      </c>
      <c r="F6" s="839" t="s">
        <v>4032</v>
      </c>
      <c r="G6" s="825" t="s">
        <v>4033</v>
      </c>
      <c r="H6" s="825" t="s">
        <v>4034</v>
      </c>
      <c r="I6" s="831">
        <v>91.970001220703125</v>
      </c>
      <c r="J6" s="831">
        <v>10</v>
      </c>
      <c r="K6" s="832">
        <v>919.72998046875</v>
      </c>
    </row>
    <row r="7" spans="1:11" ht="14.45" customHeight="1" x14ac:dyDescent="0.2">
      <c r="A7" s="821" t="s">
        <v>586</v>
      </c>
      <c r="B7" s="822" t="s">
        <v>587</v>
      </c>
      <c r="C7" s="825" t="s">
        <v>600</v>
      </c>
      <c r="D7" s="839" t="s">
        <v>601</v>
      </c>
      <c r="E7" s="825" t="s">
        <v>4031</v>
      </c>
      <c r="F7" s="839" t="s">
        <v>4032</v>
      </c>
      <c r="G7" s="825" t="s">
        <v>4035</v>
      </c>
      <c r="H7" s="825" t="s">
        <v>4036</v>
      </c>
      <c r="I7" s="831">
        <v>0.9100000262260437</v>
      </c>
      <c r="J7" s="831">
        <v>500</v>
      </c>
      <c r="K7" s="832">
        <v>455.59999084472656</v>
      </c>
    </row>
    <row r="8" spans="1:11" ht="14.45" customHeight="1" x14ac:dyDescent="0.2">
      <c r="A8" s="821" t="s">
        <v>586</v>
      </c>
      <c r="B8" s="822" t="s">
        <v>587</v>
      </c>
      <c r="C8" s="825" t="s">
        <v>600</v>
      </c>
      <c r="D8" s="839" t="s">
        <v>601</v>
      </c>
      <c r="E8" s="825" t="s">
        <v>4031</v>
      </c>
      <c r="F8" s="839" t="s">
        <v>4032</v>
      </c>
      <c r="G8" s="825" t="s">
        <v>4037</v>
      </c>
      <c r="H8" s="825" t="s">
        <v>4038</v>
      </c>
      <c r="I8" s="831">
        <v>1.5199999809265137</v>
      </c>
      <c r="J8" s="831">
        <v>50</v>
      </c>
      <c r="K8" s="832">
        <v>76</v>
      </c>
    </row>
    <row r="9" spans="1:11" ht="14.45" customHeight="1" x14ac:dyDescent="0.2">
      <c r="A9" s="821" t="s">
        <v>586</v>
      </c>
      <c r="B9" s="822" t="s">
        <v>587</v>
      </c>
      <c r="C9" s="825" t="s">
        <v>600</v>
      </c>
      <c r="D9" s="839" t="s">
        <v>601</v>
      </c>
      <c r="E9" s="825" t="s">
        <v>4031</v>
      </c>
      <c r="F9" s="839" t="s">
        <v>4032</v>
      </c>
      <c r="G9" s="825" t="s">
        <v>4039</v>
      </c>
      <c r="H9" s="825" t="s">
        <v>4040</v>
      </c>
      <c r="I9" s="831">
        <v>41.540000915527344</v>
      </c>
      <c r="J9" s="831">
        <v>24</v>
      </c>
      <c r="K9" s="832">
        <v>996.96002197265625</v>
      </c>
    </row>
    <row r="10" spans="1:11" ht="14.45" customHeight="1" x14ac:dyDescent="0.2">
      <c r="A10" s="821" t="s">
        <v>586</v>
      </c>
      <c r="B10" s="822" t="s">
        <v>587</v>
      </c>
      <c r="C10" s="825" t="s">
        <v>600</v>
      </c>
      <c r="D10" s="839" t="s">
        <v>601</v>
      </c>
      <c r="E10" s="825" t="s">
        <v>4031</v>
      </c>
      <c r="F10" s="839" t="s">
        <v>4032</v>
      </c>
      <c r="G10" s="825" t="s">
        <v>4041</v>
      </c>
      <c r="H10" s="825" t="s">
        <v>4042</v>
      </c>
      <c r="I10" s="831">
        <v>0.76999998092651367</v>
      </c>
      <c r="J10" s="831">
        <v>500</v>
      </c>
      <c r="K10" s="832">
        <v>385</v>
      </c>
    </row>
    <row r="11" spans="1:11" ht="14.45" customHeight="1" x14ac:dyDescent="0.2">
      <c r="A11" s="821" t="s">
        <v>586</v>
      </c>
      <c r="B11" s="822" t="s">
        <v>587</v>
      </c>
      <c r="C11" s="825" t="s">
        <v>600</v>
      </c>
      <c r="D11" s="839" t="s">
        <v>601</v>
      </c>
      <c r="E11" s="825" t="s">
        <v>4043</v>
      </c>
      <c r="F11" s="839" t="s">
        <v>4044</v>
      </c>
      <c r="G11" s="825" t="s">
        <v>4045</v>
      </c>
      <c r="H11" s="825" t="s">
        <v>4046</v>
      </c>
      <c r="I11" s="831">
        <v>3.630000114440918</v>
      </c>
      <c r="J11" s="831">
        <v>150</v>
      </c>
      <c r="K11" s="832">
        <v>544.5</v>
      </c>
    </row>
    <row r="12" spans="1:11" ht="14.45" customHeight="1" x14ac:dyDescent="0.2">
      <c r="A12" s="821" t="s">
        <v>586</v>
      </c>
      <c r="B12" s="822" t="s">
        <v>587</v>
      </c>
      <c r="C12" s="825" t="s">
        <v>600</v>
      </c>
      <c r="D12" s="839" t="s">
        <v>601</v>
      </c>
      <c r="E12" s="825" t="s">
        <v>4043</v>
      </c>
      <c r="F12" s="839" t="s">
        <v>4044</v>
      </c>
      <c r="G12" s="825" t="s">
        <v>4047</v>
      </c>
      <c r="H12" s="825" t="s">
        <v>4048</v>
      </c>
      <c r="I12" s="831">
        <v>243.10000610351563</v>
      </c>
      <c r="J12" s="831">
        <v>10</v>
      </c>
      <c r="K12" s="832">
        <v>2431.0400390625</v>
      </c>
    </row>
    <row r="13" spans="1:11" ht="14.45" customHeight="1" x14ac:dyDescent="0.2">
      <c r="A13" s="821" t="s">
        <v>586</v>
      </c>
      <c r="B13" s="822" t="s">
        <v>587</v>
      </c>
      <c r="C13" s="825" t="s">
        <v>600</v>
      </c>
      <c r="D13" s="839" t="s">
        <v>601</v>
      </c>
      <c r="E13" s="825" t="s">
        <v>4043</v>
      </c>
      <c r="F13" s="839" t="s">
        <v>4044</v>
      </c>
      <c r="G13" s="825" t="s">
        <v>4049</v>
      </c>
      <c r="H13" s="825" t="s">
        <v>4050</v>
      </c>
      <c r="I13" s="831">
        <v>17.979999542236328</v>
      </c>
      <c r="J13" s="831">
        <v>50</v>
      </c>
      <c r="K13" s="832">
        <v>899</v>
      </c>
    </row>
    <row r="14" spans="1:11" ht="14.45" customHeight="1" x14ac:dyDescent="0.2">
      <c r="A14" s="821" t="s">
        <v>586</v>
      </c>
      <c r="B14" s="822" t="s">
        <v>587</v>
      </c>
      <c r="C14" s="825" t="s">
        <v>600</v>
      </c>
      <c r="D14" s="839" t="s">
        <v>601</v>
      </c>
      <c r="E14" s="825" t="s">
        <v>4043</v>
      </c>
      <c r="F14" s="839" t="s">
        <v>4044</v>
      </c>
      <c r="G14" s="825" t="s">
        <v>4051</v>
      </c>
      <c r="H14" s="825" t="s">
        <v>4052</v>
      </c>
      <c r="I14" s="831">
        <v>671.5999755859375</v>
      </c>
      <c r="J14" s="831">
        <v>10</v>
      </c>
      <c r="K14" s="832">
        <v>6716</v>
      </c>
    </row>
    <row r="15" spans="1:11" ht="14.45" customHeight="1" x14ac:dyDescent="0.2">
      <c r="A15" s="821" t="s">
        <v>586</v>
      </c>
      <c r="B15" s="822" t="s">
        <v>587</v>
      </c>
      <c r="C15" s="825" t="s">
        <v>600</v>
      </c>
      <c r="D15" s="839" t="s">
        <v>601</v>
      </c>
      <c r="E15" s="825" t="s">
        <v>4043</v>
      </c>
      <c r="F15" s="839" t="s">
        <v>4044</v>
      </c>
      <c r="G15" s="825" t="s">
        <v>4053</v>
      </c>
      <c r="H15" s="825" t="s">
        <v>4054</v>
      </c>
      <c r="I15" s="831">
        <v>1070.6199951171875</v>
      </c>
      <c r="J15" s="831">
        <v>10</v>
      </c>
      <c r="K15" s="832">
        <v>10706.23046875</v>
      </c>
    </row>
    <row r="16" spans="1:11" ht="14.45" customHeight="1" x14ac:dyDescent="0.2">
      <c r="A16" s="821" t="s">
        <v>586</v>
      </c>
      <c r="B16" s="822" t="s">
        <v>587</v>
      </c>
      <c r="C16" s="825" t="s">
        <v>600</v>
      </c>
      <c r="D16" s="839" t="s">
        <v>601</v>
      </c>
      <c r="E16" s="825" t="s">
        <v>4043</v>
      </c>
      <c r="F16" s="839" t="s">
        <v>4044</v>
      </c>
      <c r="G16" s="825" t="s">
        <v>4055</v>
      </c>
      <c r="H16" s="825" t="s">
        <v>4056</v>
      </c>
      <c r="I16" s="831">
        <v>0.82999998331069946</v>
      </c>
      <c r="J16" s="831">
        <v>200</v>
      </c>
      <c r="K16" s="832">
        <v>166</v>
      </c>
    </row>
    <row r="17" spans="1:11" ht="14.45" customHeight="1" x14ac:dyDescent="0.2">
      <c r="A17" s="821" t="s">
        <v>586</v>
      </c>
      <c r="B17" s="822" t="s">
        <v>587</v>
      </c>
      <c r="C17" s="825" t="s">
        <v>600</v>
      </c>
      <c r="D17" s="839" t="s">
        <v>601</v>
      </c>
      <c r="E17" s="825" t="s">
        <v>4043</v>
      </c>
      <c r="F17" s="839" t="s">
        <v>4044</v>
      </c>
      <c r="G17" s="825" t="s">
        <v>4057</v>
      </c>
      <c r="H17" s="825" t="s">
        <v>4058</v>
      </c>
      <c r="I17" s="831">
        <v>0.43999999761581421</v>
      </c>
      <c r="J17" s="831">
        <v>100</v>
      </c>
      <c r="K17" s="832">
        <v>44</v>
      </c>
    </row>
    <row r="18" spans="1:11" ht="14.45" customHeight="1" x14ac:dyDescent="0.2">
      <c r="A18" s="821" t="s">
        <v>586</v>
      </c>
      <c r="B18" s="822" t="s">
        <v>587</v>
      </c>
      <c r="C18" s="825" t="s">
        <v>600</v>
      </c>
      <c r="D18" s="839" t="s">
        <v>601</v>
      </c>
      <c r="E18" s="825" t="s">
        <v>4043</v>
      </c>
      <c r="F18" s="839" t="s">
        <v>4044</v>
      </c>
      <c r="G18" s="825" t="s">
        <v>4059</v>
      </c>
      <c r="H18" s="825" t="s">
        <v>4060</v>
      </c>
      <c r="I18" s="831">
        <v>1.1399999856948853</v>
      </c>
      <c r="J18" s="831">
        <v>160</v>
      </c>
      <c r="K18" s="832">
        <v>182.39999389648438</v>
      </c>
    </row>
    <row r="19" spans="1:11" ht="14.45" customHeight="1" x14ac:dyDescent="0.2">
      <c r="A19" s="821" t="s">
        <v>586</v>
      </c>
      <c r="B19" s="822" t="s">
        <v>587</v>
      </c>
      <c r="C19" s="825" t="s">
        <v>600</v>
      </c>
      <c r="D19" s="839" t="s">
        <v>601</v>
      </c>
      <c r="E19" s="825" t="s">
        <v>4043</v>
      </c>
      <c r="F19" s="839" t="s">
        <v>4044</v>
      </c>
      <c r="G19" s="825" t="s">
        <v>4061</v>
      </c>
      <c r="H19" s="825" t="s">
        <v>4062</v>
      </c>
      <c r="I19" s="831">
        <v>0.57999998331069946</v>
      </c>
      <c r="J19" s="831">
        <v>200</v>
      </c>
      <c r="K19" s="832">
        <v>116</v>
      </c>
    </row>
    <row r="20" spans="1:11" ht="14.45" customHeight="1" x14ac:dyDescent="0.2">
      <c r="A20" s="821" t="s">
        <v>586</v>
      </c>
      <c r="B20" s="822" t="s">
        <v>587</v>
      </c>
      <c r="C20" s="825" t="s">
        <v>600</v>
      </c>
      <c r="D20" s="839" t="s">
        <v>601</v>
      </c>
      <c r="E20" s="825" t="s">
        <v>4043</v>
      </c>
      <c r="F20" s="839" t="s">
        <v>4044</v>
      </c>
      <c r="G20" s="825" t="s">
        <v>4063</v>
      </c>
      <c r="H20" s="825" t="s">
        <v>4064</v>
      </c>
      <c r="I20" s="831">
        <v>0.4699999988079071</v>
      </c>
      <c r="J20" s="831">
        <v>100</v>
      </c>
      <c r="K20" s="832">
        <v>47</v>
      </c>
    </row>
    <row r="21" spans="1:11" ht="14.45" customHeight="1" x14ac:dyDescent="0.2">
      <c r="A21" s="821" t="s">
        <v>586</v>
      </c>
      <c r="B21" s="822" t="s">
        <v>587</v>
      </c>
      <c r="C21" s="825" t="s">
        <v>600</v>
      </c>
      <c r="D21" s="839" t="s">
        <v>601</v>
      </c>
      <c r="E21" s="825" t="s">
        <v>4065</v>
      </c>
      <c r="F21" s="839" t="s">
        <v>4066</v>
      </c>
      <c r="G21" s="825" t="s">
        <v>4067</v>
      </c>
      <c r="H21" s="825" t="s">
        <v>4068</v>
      </c>
      <c r="I21" s="831">
        <v>500</v>
      </c>
      <c r="J21" s="831">
        <v>20</v>
      </c>
      <c r="K21" s="832">
        <v>10000</v>
      </c>
    </row>
    <row r="22" spans="1:11" ht="14.45" customHeight="1" x14ac:dyDescent="0.2">
      <c r="A22" s="821" t="s">
        <v>586</v>
      </c>
      <c r="B22" s="822" t="s">
        <v>587</v>
      </c>
      <c r="C22" s="825" t="s">
        <v>600</v>
      </c>
      <c r="D22" s="839" t="s">
        <v>601</v>
      </c>
      <c r="E22" s="825" t="s">
        <v>4065</v>
      </c>
      <c r="F22" s="839" t="s">
        <v>4066</v>
      </c>
      <c r="G22" s="825" t="s">
        <v>4069</v>
      </c>
      <c r="H22" s="825" t="s">
        <v>4070</v>
      </c>
      <c r="I22" s="831">
        <v>0.30000001192092896</v>
      </c>
      <c r="J22" s="831">
        <v>100</v>
      </c>
      <c r="K22" s="832">
        <v>30</v>
      </c>
    </row>
    <row r="23" spans="1:11" ht="14.45" customHeight="1" x14ac:dyDescent="0.2">
      <c r="A23" s="821" t="s">
        <v>586</v>
      </c>
      <c r="B23" s="822" t="s">
        <v>587</v>
      </c>
      <c r="C23" s="825" t="s">
        <v>600</v>
      </c>
      <c r="D23" s="839" t="s">
        <v>601</v>
      </c>
      <c r="E23" s="825" t="s">
        <v>4065</v>
      </c>
      <c r="F23" s="839" t="s">
        <v>4066</v>
      </c>
      <c r="G23" s="825" t="s">
        <v>4071</v>
      </c>
      <c r="H23" s="825" t="s">
        <v>4072</v>
      </c>
      <c r="I23" s="831">
        <v>0.3033333420753479</v>
      </c>
      <c r="J23" s="831">
        <v>300</v>
      </c>
      <c r="K23" s="832">
        <v>91</v>
      </c>
    </row>
    <row r="24" spans="1:11" ht="14.45" customHeight="1" x14ac:dyDescent="0.2">
      <c r="A24" s="821" t="s">
        <v>586</v>
      </c>
      <c r="B24" s="822" t="s">
        <v>587</v>
      </c>
      <c r="C24" s="825" t="s">
        <v>600</v>
      </c>
      <c r="D24" s="839" t="s">
        <v>601</v>
      </c>
      <c r="E24" s="825" t="s">
        <v>4065</v>
      </c>
      <c r="F24" s="839" t="s">
        <v>4066</v>
      </c>
      <c r="G24" s="825" t="s">
        <v>4073</v>
      </c>
      <c r="H24" s="825" t="s">
        <v>4074</v>
      </c>
      <c r="I24" s="831">
        <v>0.30000001192092896</v>
      </c>
      <c r="J24" s="831">
        <v>100</v>
      </c>
      <c r="K24" s="832">
        <v>30</v>
      </c>
    </row>
    <row r="25" spans="1:11" ht="14.45" customHeight="1" x14ac:dyDescent="0.2">
      <c r="A25" s="821" t="s">
        <v>586</v>
      </c>
      <c r="B25" s="822" t="s">
        <v>587</v>
      </c>
      <c r="C25" s="825" t="s">
        <v>600</v>
      </c>
      <c r="D25" s="839" t="s">
        <v>601</v>
      </c>
      <c r="E25" s="825" t="s">
        <v>4065</v>
      </c>
      <c r="F25" s="839" t="s">
        <v>4066</v>
      </c>
      <c r="G25" s="825" t="s">
        <v>4075</v>
      </c>
      <c r="H25" s="825" t="s">
        <v>4076</v>
      </c>
      <c r="I25" s="831">
        <v>0.54666668176651001</v>
      </c>
      <c r="J25" s="831">
        <v>300</v>
      </c>
      <c r="K25" s="832">
        <v>164</v>
      </c>
    </row>
    <row r="26" spans="1:11" ht="14.45" customHeight="1" x14ac:dyDescent="0.2">
      <c r="A26" s="821" t="s">
        <v>586</v>
      </c>
      <c r="B26" s="822" t="s">
        <v>587</v>
      </c>
      <c r="C26" s="825" t="s">
        <v>600</v>
      </c>
      <c r="D26" s="839" t="s">
        <v>601</v>
      </c>
      <c r="E26" s="825" t="s">
        <v>4065</v>
      </c>
      <c r="F26" s="839" t="s">
        <v>4066</v>
      </c>
      <c r="G26" s="825" t="s">
        <v>4077</v>
      </c>
      <c r="H26" s="825" t="s">
        <v>4078</v>
      </c>
      <c r="I26" s="831">
        <v>449</v>
      </c>
      <c r="J26" s="831">
        <v>10</v>
      </c>
      <c r="K26" s="832">
        <v>4490</v>
      </c>
    </row>
    <row r="27" spans="1:11" ht="14.45" customHeight="1" x14ac:dyDescent="0.2">
      <c r="A27" s="821" t="s">
        <v>586</v>
      </c>
      <c r="B27" s="822" t="s">
        <v>587</v>
      </c>
      <c r="C27" s="825" t="s">
        <v>600</v>
      </c>
      <c r="D27" s="839" t="s">
        <v>601</v>
      </c>
      <c r="E27" s="825" t="s">
        <v>4065</v>
      </c>
      <c r="F27" s="839" t="s">
        <v>4066</v>
      </c>
      <c r="G27" s="825" t="s">
        <v>4079</v>
      </c>
      <c r="H27" s="825" t="s">
        <v>4080</v>
      </c>
      <c r="I27" s="831">
        <v>449</v>
      </c>
      <c r="J27" s="831">
        <v>20</v>
      </c>
      <c r="K27" s="832">
        <v>8980</v>
      </c>
    </row>
    <row r="28" spans="1:11" ht="14.45" customHeight="1" x14ac:dyDescent="0.2">
      <c r="A28" s="821" t="s">
        <v>586</v>
      </c>
      <c r="B28" s="822" t="s">
        <v>587</v>
      </c>
      <c r="C28" s="825" t="s">
        <v>600</v>
      </c>
      <c r="D28" s="839" t="s">
        <v>601</v>
      </c>
      <c r="E28" s="825" t="s">
        <v>4065</v>
      </c>
      <c r="F28" s="839" t="s">
        <v>4066</v>
      </c>
      <c r="G28" s="825" t="s">
        <v>4081</v>
      </c>
      <c r="H28" s="825" t="s">
        <v>4082</v>
      </c>
      <c r="I28" s="831">
        <v>2.8299999237060547</v>
      </c>
      <c r="J28" s="831">
        <v>100</v>
      </c>
      <c r="K28" s="832">
        <v>282.79998779296875</v>
      </c>
    </row>
    <row r="29" spans="1:11" ht="14.45" customHeight="1" x14ac:dyDescent="0.2">
      <c r="A29" s="821" t="s">
        <v>586</v>
      </c>
      <c r="B29" s="822" t="s">
        <v>587</v>
      </c>
      <c r="C29" s="825" t="s">
        <v>600</v>
      </c>
      <c r="D29" s="839" t="s">
        <v>601</v>
      </c>
      <c r="E29" s="825" t="s">
        <v>4065</v>
      </c>
      <c r="F29" s="839" t="s">
        <v>4066</v>
      </c>
      <c r="G29" s="825" t="s">
        <v>4083</v>
      </c>
      <c r="H29" s="825" t="s">
        <v>4084</v>
      </c>
      <c r="I29" s="831">
        <v>180</v>
      </c>
      <c r="J29" s="831">
        <v>75</v>
      </c>
      <c r="K29" s="832">
        <v>13499.96044921875</v>
      </c>
    </row>
    <row r="30" spans="1:11" ht="14.45" customHeight="1" x14ac:dyDescent="0.2">
      <c r="A30" s="821" t="s">
        <v>586</v>
      </c>
      <c r="B30" s="822" t="s">
        <v>587</v>
      </c>
      <c r="C30" s="825" t="s">
        <v>600</v>
      </c>
      <c r="D30" s="839" t="s">
        <v>601</v>
      </c>
      <c r="E30" s="825" t="s">
        <v>4065</v>
      </c>
      <c r="F30" s="839" t="s">
        <v>4066</v>
      </c>
      <c r="G30" s="825" t="s">
        <v>4085</v>
      </c>
      <c r="H30" s="825" t="s">
        <v>4086</v>
      </c>
      <c r="I30" s="831">
        <v>180</v>
      </c>
      <c r="J30" s="831">
        <v>25</v>
      </c>
      <c r="K30" s="832">
        <v>4499.990234375</v>
      </c>
    </row>
    <row r="31" spans="1:11" ht="14.45" customHeight="1" x14ac:dyDescent="0.2">
      <c r="A31" s="821" t="s">
        <v>586</v>
      </c>
      <c r="B31" s="822" t="s">
        <v>587</v>
      </c>
      <c r="C31" s="825" t="s">
        <v>600</v>
      </c>
      <c r="D31" s="839" t="s">
        <v>601</v>
      </c>
      <c r="E31" s="825" t="s">
        <v>4087</v>
      </c>
      <c r="F31" s="839" t="s">
        <v>4088</v>
      </c>
      <c r="G31" s="825" t="s">
        <v>4089</v>
      </c>
      <c r="H31" s="825" t="s">
        <v>4090</v>
      </c>
      <c r="I31" s="831">
        <v>13.710000038146973</v>
      </c>
      <c r="J31" s="831">
        <v>100</v>
      </c>
      <c r="K31" s="832">
        <v>1371</v>
      </c>
    </row>
    <row r="32" spans="1:11" ht="14.45" customHeight="1" x14ac:dyDescent="0.2">
      <c r="A32" s="821" t="s">
        <v>586</v>
      </c>
      <c r="B32" s="822" t="s">
        <v>587</v>
      </c>
      <c r="C32" s="825" t="s">
        <v>600</v>
      </c>
      <c r="D32" s="839" t="s">
        <v>601</v>
      </c>
      <c r="E32" s="825" t="s">
        <v>4087</v>
      </c>
      <c r="F32" s="839" t="s">
        <v>4088</v>
      </c>
      <c r="G32" s="825" t="s">
        <v>4091</v>
      </c>
      <c r="H32" s="825" t="s">
        <v>4092</v>
      </c>
      <c r="I32" s="831">
        <v>12.715000152587891</v>
      </c>
      <c r="J32" s="831">
        <v>100</v>
      </c>
      <c r="K32" s="832">
        <v>1271.5</v>
      </c>
    </row>
    <row r="33" spans="1:11" ht="14.45" customHeight="1" x14ac:dyDescent="0.2">
      <c r="A33" s="821" t="s">
        <v>586</v>
      </c>
      <c r="B33" s="822" t="s">
        <v>587</v>
      </c>
      <c r="C33" s="825" t="s">
        <v>600</v>
      </c>
      <c r="D33" s="839" t="s">
        <v>601</v>
      </c>
      <c r="E33" s="825" t="s">
        <v>4087</v>
      </c>
      <c r="F33" s="839" t="s">
        <v>4088</v>
      </c>
      <c r="G33" s="825" t="s">
        <v>4093</v>
      </c>
      <c r="H33" s="825" t="s">
        <v>4094</v>
      </c>
      <c r="I33" s="831">
        <v>3.3499999046325684</v>
      </c>
      <c r="J33" s="831">
        <v>200</v>
      </c>
      <c r="K33" s="832">
        <v>670</v>
      </c>
    </row>
    <row r="34" spans="1:11" ht="14.45" customHeight="1" x14ac:dyDescent="0.2">
      <c r="A34" s="821" t="s">
        <v>586</v>
      </c>
      <c r="B34" s="822" t="s">
        <v>587</v>
      </c>
      <c r="C34" s="825" t="s">
        <v>600</v>
      </c>
      <c r="D34" s="839" t="s">
        <v>601</v>
      </c>
      <c r="E34" s="825" t="s">
        <v>4087</v>
      </c>
      <c r="F34" s="839" t="s">
        <v>4088</v>
      </c>
      <c r="G34" s="825" t="s">
        <v>4095</v>
      </c>
      <c r="H34" s="825" t="s">
        <v>4096</v>
      </c>
      <c r="I34" s="831">
        <v>4.690000057220459</v>
      </c>
      <c r="J34" s="831">
        <v>200</v>
      </c>
      <c r="K34" s="832">
        <v>938</v>
      </c>
    </row>
    <row r="35" spans="1:11" ht="14.45" customHeight="1" x14ac:dyDescent="0.2">
      <c r="A35" s="821" t="s">
        <v>586</v>
      </c>
      <c r="B35" s="822" t="s">
        <v>587</v>
      </c>
      <c r="C35" s="825" t="s">
        <v>605</v>
      </c>
      <c r="D35" s="839" t="s">
        <v>606</v>
      </c>
      <c r="E35" s="825" t="s">
        <v>4097</v>
      </c>
      <c r="F35" s="839" t="s">
        <v>4098</v>
      </c>
      <c r="G35" s="825" t="s">
        <v>4099</v>
      </c>
      <c r="H35" s="825" t="s">
        <v>4100</v>
      </c>
      <c r="I35" s="831">
        <v>5445</v>
      </c>
      <c r="J35" s="831">
        <v>2</v>
      </c>
      <c r="K35" s="832">
        <v>10890</v>
      </c>
    </row>
    <row r="36" spans="1:11" ht="14.45" customHeight="1" x14ac:dyDescent="0.2">
      <c r="A36" s="821" t="s">
        <v>586</v>
      </c>
      <c r="B36" s="822" t="s">
        <v>587</v>
      </c>
      <c r="C36" s="825" t="s">
        <v>605</v>
      </c>
      <c r="D36" s="839" t="s">
        <v>606</v>
      </c>
      <c r="E36" s="825" t="s">
        <v>4097</v>
      </c>
      <c r="F36" s="839" t="s">
        <v>4098</v>
      </c>
      <c r="G36" s="825" t="s">
        <v>4101</v>
      </c>
      <c r="H36" s="825" t="s">
        <v>4102</v>
      </c>
      <c r="I36" s="831">
        <v>5445</v>
      </c>
      <c r="J36" s="831">
        <v>2</v>
      </c>
      <c r="K36" s="832">
        <v>10890</v>
      </c>
    </row>
    <row r="37" spans="1:11" ht="14.45" customHeight="1" x14ac:dyDescent="0.2">
      <c r="A37" s="821" t="s">
        <v>586</v>
      </c>
      <c r="B37" s="822" t="s">
        <v>587</v>
      </c>
      <c r="C37" s="825" t="s">
        <v>605</v>
      </c>
      <c r="D37" s="839" t="s">
        <v>606</v>
      </c>
      <c r="E37" s="825" t="s">
        <v>4097</v>
      </c>
      <c r="F37" s="839" t="s">
        <v>4098</v>
      </c>
      <c r="G37" s="825" t="s">
        <v>4103</v>
      </c>
      <c r="H37" s="825" t="s">
        <v>4104</v>
      </c>
      <c r="I37" s="831">
        <v>5445</v>
      </c>
      <c r="J37" s="831">
        <v>2</v>
      </c>
      <c r="K37" s="832">
        <v>10890</v>
      </c>
    </row>
    <row r="38" spans="1:11" ht="14.45" customHeight="1" x14ac:dyDescent="0.2">
      <c r="A38" s="821" t="s">
        <v>586</v>
      </c>
      <c r="B38" s="822" t="s">
        <v>587</v>
      </c>
      <c r="C38" s="825" t="s">
        <v>605</v>
      </c>
      <c r="D38" s="839" t="s">
        <v>606</v>
      </c>
      <c r="E38" s="825" t="s">
        <v>4097</v>
      </c>
      <c r="F38" s="839" t="s">
        <v>4098</v>
      </c>
      <c r="G38" s="825" t="s">
        <v>4105</v>
      </c>
      <c r="H38" s="825" t="s">
        <v>4106</v>
      </c>
      <c r="I38" s="831">
        <v>5445</v>
      </c>
      <c r="J38" s="831">
        <v>1</v>
      </c>
      <c r="K38" s="832">
        <v>5445</v>
      </c>
    </row>
    <row r="39" spans="1:11" ht="14.45" customHeight="1" x14ac:dyDescent="0.2">
      <c r="A39" s="821" t="s">
        <v>586</v>
      </c>
      <c r="B39" s="822" t="s">
        <v>587</v>
      </c>
      <c r="C39" s="825" t="s">
        <v>605</v>
      </c>
      <c r="D39" s="839" t="s">
        <v>606</v>
      </c>
      <c r="E39" s="825" t="s">
        <v>4097</v>
      </c>
      <c r="F39" s="839" t="s">
        <v>4098</v>
      </c>
      <c r="G39" s="825" t="s">
        <v>4107</v>
      </c>
      <c r="H39" s="825" t="s">
        <v>4108</v>
      </c>
      <c r="I39" s="831">
        <v>147.18018990975838</v>
      </c>
      <c r="J39" s="831">
        <v>285</v>
      </c>
      <c r="K39" s="832">
        <v>41946.869079589844</v>
      </c>
    </row>
    <row r="40" spans="1:11" ht="14.45" customHeight="1" x14ac:dyDescent="0.2">
      <c r="A40" s="821" t="s">
        <v>586</v>
      </c>
      <c r="B40" s="822" t="s">
        <v>587</v>
      </c>
      <c r="C40" s="825" t="s">
        <v>605</v>
      </c>
      <c r="D40" s="839" t="s">
        <v>606</v>
      </c>
      <c r="E40" s="825" t="s">
        <v>4097</v>
      </c>
      <c r="F40" s="839" t="s">
        <v>4098</v>
      </c>
      <c r="G40" s="825" t="s">
        <v>4109</v>
      </c>
      <c r="H40" s="825" t="s">
        <v>4110</v>
      </c>
      <c r="I40" s="831">
        <v>147.18007014347955</v>
      </c>
      <c r="J40" s="831">
        <v>270</v>
      </c>
      <c r="K40" s="832">
        <v>39739.138977050781</v>
      </c>
    </row>
    <row r="41" spans="1:11" ht="14.45" customHeight="1" x14ac:dyDescent="0.2">
      <c r="A41" s="821" t="s">
        <v>586</v>
      </c>
      <c r="B41" s="822" t="s">
        <v>587</v>
      </c>
      <c r="C41" s="825" t="s">
        <v>605</v>
      </c>
      <c r="D41" s="839" t="s">
        <v>606</v>
      </c>
      <c r="E41" s="825" t="s">
        <v>4097</v>
      </c>
      <c r="F41" s="839" t="s">
        <v>4098</v>
      </c>
      <c r="G41" s="825" t="s">
        <v>4111</v>
      </c>
      <c r="H41" s="825" t="s">
        <v>4112</v>
      </c>
      <c r="I41" s="831">
        <v>34987.759765625</v>
      </c>
      <c r="J41" s="831">
        <v>1.2000000178813934</v>
      </c>
      <c r="K41" s="832">
        <v>41994.6298828125</v>
      </c>
    </row>
    <row r="42" spans="1:11" ht="14.45" customHeight="1" x14ac:dyDescent="0.2">
      <c r="A42" s="821" t="s">
        <v>586</v>
      </c>
      <c r="B42" s="822" t="s">
        <v>587</v>
      </c>
      <c r="C42" s="825" t="s">
        <v>605</v>
      </c>
      <c r="D42" s="839" t="s">
        <v>606</v>
      </c>
      <c r="E42" s="825" t="s">
        <v>4097</v>
      </c>
      <c r="F42" s="839" t="s">
        <v>4098</v>
      </c>
      <c r="G42" s="825" t="s">
        <v>4113</v>
      </c>
      <c r="H42" s="825" t="s">
        <v>4114</v>
      </c>
      <c r="I42" s="831">
        <v>182.71000671386719</v>
      </c>
      <c r="J42" s="831">
        <v>20</v>
      </c>
      <c r="K42" s="832">
        <v>3654.2000427246094</v>
      </c>
    </row>
    <row r="43" spans="1:11" ht="14.45" customHeight="1" x14ac:dyDescent="0.2">
      <c r="A43" s="821" t="s">
        <v>586</v>
      </c>
      <c r="B43" s="822" t="s">
        <v>587</v>
      </c>
      <c r="C43" s="825" t="s">
        <v>605</v>
      </c>
      <c r="D43" s="839" t="s">
        <v>606</v>
      </c>
      <c r="E43" s="825" t="s">
        <v>4097</v>
      </c>
      <c r="F43" s="839" t="s">
        <v>4098</v>
      </c>
      <c r="G43" s="825" t="s">
        <v>4115</v>
      </c>
      <c r="H43" s="825" t="s">
        <v>4116</v>
      </c>
      <c r="I43" s="831">
        <v>9228.1796875</v>
      </c>
      <c r="J43" s="831">
        <v>0.5</v>
      </c>
      <c r="K43" s="832">
        <v>4614.08984375</v>
      </c>
    </row>
    <row r="44" spans="1:11" ht="14.45" customHeight="1" x14ac:dyDescent="0.2">
      <c r="A44" s="821" t="s">
        <v>586</v>
      </c>
      <c r="B44" s="822" t="s">
        <v>587</v>
      </c>
      <c r="C44" s="825" t="s">
        <v>605</v>
      </c>
      <c r="D44" s="839" t="s">
        <v>606</v>
      </c>
      <c r="E44" s="825" t="s">
        <v>4097</v>
      </c>
      <c r="F44" s="839" t="s">
        <v>4098</v>
      </c>
      <c r="G44" s="825" t="s">
        <v>4117</v>
      </c>
      <c r="H44" s="825" t="s">
        <v>4118</v>
      </c>
      <c r="I44" s="831">
        <v>12.710000038146973</v>
      </c>
      <c r="J44" s="831">
        <v>10</v>
      </c>
      <c r="K44" s="832">
        <v>127.05000305175781</v>
      </c>
    </row>
    <row r="45" spans="1:11" ht="14.45" customHeight="1" x14ac:dyDescent="0.2">
      <c r="A45" s="821" t="s">
        <v>586</v>
      </c>
      <c r="B45" s="822" t="s">
        <v>587</v>
      </c>
      <c r="C45" s="825" t="s">
        <v>605</v>
      </c>
      <c r="D45" s="839" t="s">
        <v>606</v>
      </c>
      <c r="E45" s="825" t="s">
        <v>4097</v>
      </c>
      <c r="F45" s="839" t="s">
        <v>4098</v>
      </c>
      <c r="G45" s="825" t="s">
        <v>4119</v>
      </c>
      <c r="H45" s="825" t="s">
        <v>4120</v>
      </c>
      <c r="I45" s="831">
        <v>3035.31005859375</v>
      </c>
      <c r="J45" s="831">
        <v>12</v>
      </c>
      <c r="K45" s="832">
        <v>36423.720703125</v>
      </c>
    </row>
    <row r="46" spans="1:11" ht="14.45" customHeight="1" x14ac:dyDescent="0.2">
      <c r="A46" s="821" t="s">
        <v>586</v>
      </c>
      <c r="B46" s="822" t="s">
        <v>587</v>
      </c>
      <c r="C46" s="825" t="s">
        <v>605</v>
      </c>
      <c r="D46" s="839" t="s">
        <v>606</v>
      </c>
      <c r="E46" s="825" t="s">
        <v>4097</v>
      </c>
      <c r="F46" s="839" t="s">
        <v>4098</v>
      </c>
      <c r="G46" s="825" t="s">
        <v>4121</v>
      </c>
      <c r="H46" s="825" t="s">
        <v>4122</v>
      </c>
      <c r="I46" s="831">
        <v>3035.31005859375</v>
      </c>
      <c r="J46" s="831">
        <v>3</v>
      </c>
      <c r="K46" s="832">
        <v>9105.93017578125</v>
      </c>
    </row>
    <row r="47" spans="1:11" ht="14.45" customHeight="1" x14ac:dyDescent="0.2">
      <c r="A47" s="821" t="s">
        <v>586</v>
      </c>
      <c r="B47" s="822" t="s">
        <v>587</v>
      </c>
      <c r="C47" s="825" t="s">
        <v>605</v>
      </c>
      <c r="D47" s="839" t="s">
        <v>606</v>
      </c>
      <c r="E47" s="825" t="s">
        <v>4097</v>
      </c>
      <c r="F47" s="839" t="s">
        <v>4098</v>
      </c>
      <c r="G47" s="825" t="s">
        <v>4123</v>
      </c>
      <c r="H47" s="825" t="s">
        <v>4124</v>
      </c>
      <c r="I47" s="831">
        <v>2277.85009765625</v>
      </c>
      <c r="J47" s="831">
        <v>4</v>
      </c>
      <c r="K47" s="832">
        <v>9111.400390625</v>
      </c>
    </row>
    <row r="48" spans="1:11" ht="14.45" customHeight="1" x14ac:dyDescent="0.2">
      <c r="A48" s="821" t="s">
        <v>586</v>
      </c>
      <c r="B48" s="822" t="s">
        <v>587</v>
      </c>
      <c r="C48" s="825" t="s">
        <v>605</v>
      </c>
      <c r="D48" s="839" t="s">
        <v>606</v>
      </c>
      <c r="E48" s="825" t="s">
        <v>4097</v>
      </c>
      <c r="F48" s="839" t="s">
        <v>4098</v>
      </c>
      <c r="G48" s="825" t="s">
        <v>4125</v>
      </c>
      <c r="H48" s="825" t="s">
        <v>4126</v>
      </c>
      <c r="I48" s="831">
        <v>2277.85009765625</v>
      </c>
      <c r="J48" s="831">
        <v>2</v>
      </c>
      <c r="K48" s="832">
        <v>4555.7001953125</v>
      </c>
    </row>
    <row r="49" spans="1:11" ht="14.45" customHeight="1" x14ac:dyDescent="0.2">
      <c r="A49" s="821" t="s">
        <v>586</v>
      </c>
      <c r="B49" s="822" t="s">
        <v>587</v>
      </c>
      <c r="C49" s="825" t="s">
        <v>605</v>
      </c>
      <c r="D49" s="839" t="s">
        <v>606</v>
      </c>
      <c r="E49" s="825" t="s">
        <v>4097</v>
      </c>
      <c r="F49" s="839" t="s">
        <v>4098</v>
      </c>
      <c r="G49" s="825" t="s">
        <v>4127</v>
      </c>
      <c r="H49" s="825" t="s">
        <v>4128</v>
      </c>
      <c r="I49" s="831">
        <v>9228.2001953125</v>
      </c>
      <c r="J49" s="831">
        <v>0.5</v>
      </c>
      <c r="K49" s="832">
        <v>4614.10009765625</v>
      </c>
    </row>
    <row r="50" spans="1:11" ht="14.45" customHeight="1" x14ac:dyDescent="0.2">
      <c r="A50" s="821" t="s">
        <v>586</v>
      </c>
      <c r="B50" s="822" t="s">
        <v>587</v>
      </c>
      <c r="C50" s="825" t="s">
        <v>605</v>
      </c>
      <c r="D50" s="839" t="s">
        <v>606</v>
      </c>
      <c r="E50" s="825" t="s">
        <v>4097</v>
      </c>
      <c r="F50" s="839" t="s">
        <v>4098</v>
      </c>
      <c r="G50" s="825" t="s">
        <v>4129</v>
      </c>
      <c r="H50" s="825" t="s">
        <v>4130</v>
      </c>
      <c r="I50" s="831">
        <v>22994.599609375</v>
      </c>
      <c r="J50" s="831">
        <v>0.75</v>
      </c>
      <c r="K50" s="832">
        <v>17245.94970703125</v>
      </c>
    </row>
    <row r="51" spans="1:11" ht="14.45" customHeight="1" x14ac:dyDescent="0.2">
      <c r="A51" s="821" t="s">
        <v>586</v>
      </c>
      <c r="B51" s="822" t="s">
        <v>587</v>
      </c>
      <c r="C51" s="825" t="s">
        <v>605</v>
      </c>
      <c r="D51" s="839" t="s">
        <v>606</v>
      </c>
      <c r="E51" s="825" t="s">
        <v>4097</v>
      </c>
      <c r="F51" s="839" t="s">
        <v>4098</v>
      </c>
      <c r="G51" s="825" t="s">
        <v>4131</v>
      </c>
      <c r="H51" s="825" t="s">
        <v>4132</v>
      </c>
      <c r="I51" s="831">
        <v>22994.58984375</v>
      </c>
      <c r="J51" s="831">
        <v>1.25</v>
      </c>
      <c r="K51" s="832">
        <v>28743.23974609375</v>
      </c>
    </row>
    <row r="52" spans="1:11" ht="14.45" customHeight="1" x14ac:dyDescent="0.2">
      <c r="A52" s="821" t="s">
        <v>586</v>
      </c>
      <c r="B52" s="822" t="s">
        <v>587</v>
      </c>
      <c r="C52" s="825" t="s">
        <v>605</v>
      </c>
      <c r="D52" s="839" t="s">
        <v>606</v>
      </c>
      <c r="E52" s="825" t="s">
        <v>4097</v>
      </c>
      <c r="F52" s="839" t="s">
        <v>4098</v>
      </c>
      <c r="G52" s="825" t="s">
        <v>4133</v>
      </c>
      <c r="H52" s="825" t="s">
        <v>4134</v>
      </c>
      <c r="I52" s="831">
        <v>16187.7197265625</v>
      </c>
      <c r="J52" s="831">
        <v>0.5</v>
      </c>
      <c r="K52" s="832">
        <v>8093.85986328125</v>
      </c>
    </row>
    <row r="53" spans="1:11" ht="14.45" customHeight="1" x14ac:dyDescent="0.2">
      <c r="A53" s="821" t="s">
        <v>586</v>
      </c>
      <c r="B53" s="822" t="s">
        <v>587</v>
      </c>
      <c r="C53" s="825" t="s">
        <v>605</v>
      </c>
      <c r="D53" s="839" t="s">
        <v>606</v>
      </c>
      <c r="E53" s="825" t="s">
        <v>4097</v>
      </c>
      <c r="F53" s="839" t="s">
        <v>4098</v>
      </c>
      <c r="G53" s="825" t="s">
        <v>4135</v>
      </c>
      <c r="H53" s="825" t="s">
        <v>4136</v>
      </c>
      <c r="I53" s="831">
        <v>3709.679931640625</v>
      </c>
      <c r="J53" s="831">
        <v>1.5</v>
      </c>
      <c r="K53" s="832">
        <v>5564.5198974609375</v>
      </c>
    </row>
    <row r="54" spans="1:11" ht="14.45" customHeight="1" x14ac:dyDescent="0.2">
      <c r="A54" s="821" t="s">
        <v>586</v>
      </c>
      <c r="B54" s="822" t="s">
        <v>587</v>
      </c>
      <c r="C54" s="825" t="s">
        <v>605</v>
      </c>
      <c r="D54" s="839" t="s">
        <v>606</v>
      </c>
      <c r="E54" s="825" t="s">
        <v>4097</v>
      </c>
      <c r="F54" s="839" t="s">
        <v>4098</v>
      </c>
      <c r="G54" s="825" t="s">
        <v>4137</v>
      </c>
      <c r="H54" s="825" t="s">
        <v>4138</v>
      </c>
      <c r="I54" s="831">
        <v>3130.75</v>
      </c>
      <c r="J54" s="831">
        <v>2</v>
      </c>
      <c r="K54" s="832">
        <v>6261.5</v>
      </c>
    </row>
    <row r="55" spans="1:11" ht="14.45" customHeight="1" x14ac:dyDescent="0.2">
      <c r="A55" s="821" t="s">
        <v>586</v>
      </c>
      <c r="B55" s="822" t="s">
        <v>587</v>
      </c>
      <c r="C55" s="825" t="s">
        <v>605</v>
      </c>
      <c r="D55" s="839" t="s">
        <v>606</v>
      </c>
      <c r="E55" s="825" t="s">
        <v>4097</v>
      </c>
      <c r="F55" s="839" t="s">
        <v>4098</v>
      </c>
      <c r="G55" s="825" t="s">
        <v>4139</v>
      </c>
      <c r="H55" s="825" t="s">
        <v>4140</v>
      </c>
      <c r="I55" s="831">
        <v>213.35000610351563</v>
      </c>
      <c r="J55" s="831">
        <v>19</v>
      </c>
      <c r="K55" s="832">
        <v>4053.5999755859375</v>
      </c>
    </row>
    <row r="56" spans="1:11" ht="14.45" customHeight="1" x14ac:dyDescent="0.2">
      <c r="A56" s="821" t="s">
        <v>586</v>
      </c>
      <c r="B56" s="822" t="s">
        <v>587</v>
      </c>
      <c r="C56" s="825" t="s">
        <v>605</v>
      </c>
      <c r="D56" s="839" t="s">
        <v>606</v>
      </c>
      <c r="E56" s="825" t="s">
        <v>4097</v>
      </c>
      <c r="F56" s="839" t="s">
        <v>4098</v>
      </c>
      <c r="G56" s="825" t="s">
        <v>4141</v>
      </c>
      <c r="H56" s="825" t="s">
        <v>4142</v>
      </c>
      <c r="I56" s="831">
        <v>2722.5002170138887</v>
      </c>
      <c r="J56" s="831">
        <v>57</v>
      </c>
      <c r="K56" s="832">
        <v>155182.509765625</v>
      </c>
    </row>
    <row r="57" spans="1:11" ht="14.45" customHeight="1" x14ac:dyDescent="0.2">
      <c r="A57" s="821" t="s">
        <v>586</v>
      </c>
      <c r="B57" s="822" t="s">
        <v>587</v>
      </c>
      <c r="C57" s="825" t="s">
        <v>605</v>
      </c>
      <c r="D57" s="839" t="s">
        <v>606</v>
      </c>
      <c r="E57" s="825" t="s">
        <v>4097</v>
      </c>
      <c r="F57" s="839" t="s">
        <v>4098</v>
      </c>
      <c r="G57" s="825" t="s">
        <v>4143</v>
      </c>
      <c r="H57" s="825" t="s">
        <v>4144</v>
      </c>
      <c r="I57" s="831">
        <v>105.80000305175781</v>
      </c>
      <c r="J57" s="831">
        <v>2</v>
      </c>
      <c r="K57" s="832">
        <v>211.60000610351563</v>
      </c>
    </row>
    <row r="58" spans="1:11" ht="14.45" customHeight="1" x14ac:dyDescent="0.2">
      <c r="A58" s="821" t="s">
        <v>586</v>
      </c>
      <c r="B58" s="822" t="s">
        <v>587</v>
      </c>
      <c r="C58" s="825" t="s">
        <v>605</v>
      </c>
      <c r="D58" s="839" t="s">
        <v>606</v>
      </c>
      <c r="E58" s="825" t="s">
        <v>4097</v>
      </c>
      <c r="F58" s="839" t="s">
        <v>4098</v>
      </c>
      <c r="G58" s="825" t="s">
        <v>4145</v>
      </c>
      <c r="H58" s="825" t="s">
        <v>4146</v>
      </c>
      <c r="I58" s="831">
        <v>125.83999633789063</v>
      </c>
      <c r="J58" s="831">
        <v>2</v>
      </c>
      <c r="K58" s="832">
        <v>251.67999267578125</v>
      </c>
    </row>
    <row r="59" spans="1:11" ht="14.45" customHeight="1" x14ac:dyDescent="0.2">
      <c r="A59" s="821" t="s">
        <v>586</v>
      </c>
      <c r="B59" s="822" t="s">
        <v>587</v>
      </c>
      <c r="C59" s="825" t="s">
        <v>605</v>
      </c>
      <c r="D59" s="839" t="s">
        <v>606</v>
      </c>
      <c r="E59" s="825" t="s">
        <v>4097</v>
      </c>
      <c r="F59" s="839" t="s">
        <v>4098</v>
      </c>
      <c r="G59" s="825" t="s">
        <v>4147</v>
      </c>
      <c r="H59" s="825" t="s">
        <v>4148</v>
      </c>
      <c r="I59" s="831">
        <v>2397.39990234375</v>
      </c>
      <c r="J59" s="831">
        <v>8</v>
      </c>
      <c r="K59" s="832">
        <v>19179.16015625</v>
      </c>
    </row>
    <row r="60" spans="1:11" ht="14.45" customHeight="1" x14ac:dyDescent="0.2">
      <c r="A60" s="821" t="s">
        <v>586</v>
      </c>
      <c r="B60" s="822" t="s">
        <v>587</v>
      </c>
      <c r="C60" s="825" t="s">
        <v>605</v>
      </c>
      <c r="D60" s="839" t="s">
        <v>606</v>
      </c>
      <c r="E60" s="825" t="s">
        <v>4097</v>
      </c>
      <c r="F60" s="839" t="s">
        <v>4098</v>
      </c>
      <c r="G60" s="825" t="s">
        <v>4149</v>
      </c>
      <c r="H60" s="825" t="s">
        <v>4150</v>
      </c>
      <c r="I60" s="831">
        <v>2624.5400390625</v>
      </c>
      <c r="J60" s="831">
        <v>2</v>
      </c>
      <c r="K60" s="832">
        <v>5249.080078125</v>
      </c>
    </row>
    <row r="61" spans="1:11" ht="14.45" customHeight="1" x14ac:dyDescent="0.2">
      <c r="A61" s="821" t="s">
        <v>586</v>
      </c>
      <c r="B61" s="822" t="s">
        <v>587</v>
      </c>
      <c r="C61" s="825" t="s">
        <v>605</v>
      </c>
      <c r="D61" s="839" t="s">
        <v>606</v>
      </c>
      <c r="E61" s="825" t="s">
        <v>4151</v>
      </c>
      <c r="F61" s="839" t="s">
        <v>4152</v>
      </c>
      <c r="G61" s="825" t="s">
        <v>4153</v>
      </c>
      <c r="H61" s="825" t="s">
        <v>4154</v>
      </c>
      <c r="I61" s="831">
        <v>96.919998168945313</v>
      </c>
      <c r="J61" s="831">
        <v>16</v>
      </c>
      <c r="K61" s="832">
        <v>1550.7300109863281</v>
      </c>
    </row>
    <row r="62" spans="1:11" ht="14.45" customHeight="1" x14ac:dyDescent="0.2">
      <c r="A62" s="821" t="s">
        <v>586</v>
      </c>
      <c r="B62" s="822" t="s">
        <v>587</v>
      </c>
      <c r="C62" s="825" t="s">
        <v>605</v>
      </c>
      <c r="D62" s="839" t="s">
        <v>606</v>
      </c>
      <c r="E62" s="825" t="s">
        <v>4151</v>
      </c>
      <c r="F62" s="839" t="s">
        <v>4152</v>
      </c>
      <c r="G62" s="825" t="s">
        <v>4155</v>
      </c>
      <c r="H62" s="825" t="s">
        <v>4156</v>
      </c>
      <c r="I62" s="831">
        <v>177.46000671386719</v>
      </c>
      <c r="J62" s="831">
        <v>4</v>
      </c>
      <c r="K62" s="832">
        <v>709.84002685546875</v>
      </c>
    </row>
    <row r="63" spans="1:11" ht="14.45" customHeight="1" x14ac:dyDescent="0.2">
      <c r="A63" s="821" t="s">
        <v>586</v>
      </c>
      <c r="B63" s="822" t="s">
        <v>587</v>
      </c>
      <c r="C63" s="825" t="s">
        <v>605</v>
      </c>
      <c r="D63" s="839" t="s">
        <v>606</v>
      </c>
      <c r="E63" s="825" t="s">
        <v>4151</v>
      </c>
      <c r="F63" s="839" t="s">
        <v>4152</v>
      </c>
      <c r="G63" s="825" t="s">
        <v>4157</v>
      </c>
      <c r="H63" s="825" t="s">
        <v>4158</v>
      </c>
      <c r="I63" s="831">
        <v>56.630001068115234</v>
      </c>
      <c r="J63" s="831">
        <v>19</v>
      </c>
      <c r="K63" s="832">
        <v>1075.9400405883789</v>
      </c>
    </row>
    <row r="64" spans="1:11" ht="14.45" customHeight="1" x14ac:dyDescent="0.2">
      <c r="A64" s="821" t="s">
        <v>586</v>
      </c>
      <c r="B64" s="822" t="s">
        <v>587</v>
      </c>
      <c r="C64" s="825" t="s">
        <v>605</v>
      </c>
      <c r="D64" s="839" t="s">
        <v>606</v>
      </c>
      <c r="E64" s="825" t="s">
        <v>4151</v>
      </c>
      <c r="F64" s="839" t="s">
        <v>4152</v>
      </c>
      <c r="G64" s="825" t="s">
        <v>4159</v>
      </c>
      <c r="H64" s="825" t="s">
        <v>4160</v>
      </c>
      <c r="I64" s="831">
        <v>99.569999694824219</v>
      </c>
      <c r="J64" s="831">
        <v>1</v>
      </c>
      <c r="K64" s="832">
        <v>99.569999694824219</v>
      </c>
    </row>
    <row r="65" spans="1:11" ht="14.45" customHeight="1" x14ac:dyDescent="0.2">
      <c r="A65" s="821" t="s">
        <v>586</v>
      </c>
      <c r="B65" s="822" t="s">
        <v>587</v>
      </c>
      <c r="C65" s="825" t="s">
        <v>605</v>
      </c>
      <c r="D65" s="839" t="s">
        <v>606</v>
      </c>
      <c r="E65" s="825" t="s">
        <v>4031</v>
      </c>
      <c r="F65" s="839" t="s">
        <v>4032</v>
      </c>
      <c r="G65" s="825" t="s">
        <v>4161</v>
      </c>
      <c r="H65" s="825" t="s">
        <v>4162</v>
      </c>
      <c r="I65" s="831">
        <v>0.89999997615814209</v>
      </c>
      <c r="J65" s="831">
        <v>24000</v>
      </c>
      <c r="K65" s="832">
        <v>21562.19970703125</v>
      </c>
    </row>
    <row r="66" spans="1:11" ht="14.45" customHeight="1" x14ac:dyDescent="0.2">
      <c r="A66" s="821" t="s">
        <v>586</v>
      </c>
      <c r="B66" s="822" t="s">
        <v>587</v>
      </c>
      <c r="C66" s="825" t="s">
        <v>605</v>
      </c>
      <c r="D66" s="839" t="s">
        <v>606</v>
      </c>
      <c r="E66" s="825" t="s">
        <v>4031</v>
      </c>
      <c r="F66" s="839" t="s">
        <v>4032</v>
      </c>
      <c r="G66" s="825" t="s">
        <v>4163</v>
      </c>
      <c r="H66" s="825" t="s">
        <v>4164</v>
      </c>
      <c r="I66" s="831">
        <v>78.650001525878906</v>
      </c>
      <c r="J66" s="831">
        <v>110</v>
      </c>
      <c r="K66" s="832">
        <v>8651.5</v>
      </c>
    </row>
    <row r="67" spans="1:11" ht="14.45" customHeight="1" x14ac:dyDescent="0.2">
      <c r="A67" s="821" t="s">
        <v>586</v>
      </c>
      <c r="B67" s="822" t="s">
        <v>587</v>
      </c>
      <c r="C67" s="825" t="s">
        <v>605</v>
      </c>
      <c r="D67" s="839" t="s">
        <v>606</v>
      </c>
      <c r="E67" s="825" t="s">
        <v>4031</v>
      </c>
      <c r="F67" s="839" t="s">
        <v>4032</v>
      </c>
      <c r="G67" s="825" t="s">
        <v>4165</v>
      </c>
      <c r="H67" s="825" t="s">
        <v>4166</v>
      </c>
      <c r="I67" s="831">
        <v>74.75</v>
      </c>
      <c r="J67" s="831">
        <v>60</v>
      </c>
      <c r="K67" s="832">
        <v>4485</v>
      </c>
    </row>
    <row r="68" spans="1:11" ht="14.45" customHeight="1" x14ac:dyDescent="0.2">
      <c r="A68" s="821" t="s">
        <v>586</v>
      </c>
      <c r="B68" s="822" t="s">
        <v>587</v>
      </c>
      <c r="C68" s="825" t="s">
        <v>605</v>
      </c>
      <c r="D68" s="839" t="s">
        <v>606</v>
      </c>
      <c r="E68" s="825" t="s">
        <v>4031</v>
      </c>
      <c r="F68" s="839" t="s">
        <v>4032</v>
      </c>
      <c r="G68" s="825" t="s">
        <v>4167</v>
      </c>
      <c r="H68" s="825" t="s">
        <v>4168</v>
      </c>
      <c r="I68" s="831">
        <v>6.429999828338623</v>
      </c>
      <c r="J68" s="831">
        <v>200</v>
      </c>
      <c r="K68" s="832">
        <v>1286</v>
      </c>
    </row>
    <row r="69" spans="1:11" ht="14.45" customHeight="1" x14ac:dyDescent="0.2">
      <c r="A69" s="821" t="s">
        <v>586</v>
      </c>
      <c r="B69" s="822" t="s">
        <v>587</v>
      </c>
      <c r="C69" s="825" t="s">
        <v>605</v>
      </c>
      <c r="D69" s="839" t="s">
        <v>606</v>
      </c>
      <c r="E69" s="825" t="s">
        <v>4031</v>
      </c>
      <c r="F69" s="839" t="s">
        <v>4032</v>
      </c>
      <c r="G69" s="825" t="s">
        <v>4169</v>
      </c>
      <c r="H69" s="825" t="s">
        <v>4170</v>
      </c>
      <c r="I69" s="831">
        <v>9.3000001907348633</v>
      </c>
      <c r="J69" s="831">
        <v>200</v>
      </c>
      <c r="K69" s="832">
        <v>1860</v>
      </c>
    </row>
    <row r="70" spans="1:11" ht="14.45" customHeight="1" x14ac:dyDescent="0.2">
      <c r="A70" s="821" t="s">
        <v>586</v>
      </c>
      <c r="B70" s="822" t="s">
        <v>587</v>
      </c>
      <c r="C70" s="825" t="s">
        <v>605</v>
      </c>
      <c r="D70" s="839" t="s">
        <v>606</v>
      </c>
      <c r="E70" s="825" t="s">
        <v>4031</v>
      </c>
      <c r="F70" s="839" t="s">
        <v>4032</v>
      </c>
      <c r="G70" s="825" t="s">
        <v>4171</v>
      </c>
      <c r="H70" s="825" t="s">
        <v>4172</v>
      </c>
      <c r="I70" s="831">
        <v>8.8450002670288086</v>
      </c>
      <c r="J70" s="831">
        <v>650</v>
      </c>
      <c r="K70" s="832">
        <v>5752</v>
      </c>
    </row>
    <row r="71" spans="1:11" ht="14.45" customHeight="1" x14ac:dyDescent="0.2">
      <c r="A71" s="821" t="s">
        <v>586</v>
      </c>
      <c r="B71" s="822" t="s">
        <v>587</v>
      </c>
      <c r="C71" s="825" t="s">
        <v>605</v>
      </c>
      <c r="D71" s="839" t="s">
        <v>606</v>
      </c>
      <c r="E71" s="825" t="s">
        <v>4031</v>
      </c>
      <c r="F71" s="839" t="s">
        <v>4032</v>
      </c>
      <c r="G71" s="825" t="s">
        <v>4173</v>
      </c>
      <c r="H71" s="825" t="s">
        <v>4174</v>
      </c>
      <c r="I71" s="831">
        <v>13.430000305175781</v>
      </c>
      <c r="J71" s="831">
        <v>1050</v>
      </c>
      <c r="K71" s="832">
        <v>14101.499877929688</v>
      </c>
    </row>
    <row r="72" spans="1:11" ht="14.45" customHeight="1" x14ac:dyDescent="0.2">
      <c r="A72" s="821" t="s">
        <v>586</v>
      </c>
      <c r="B72" s="822" t="s">
        <v>587</v>
      </c>
      <c r="C72" s="825" t="s">
        <v>605</v>
      </c>
      <c r="D72" s="839" t="s">
        <v>606</v>
      </c>
      <c r="E72" s="825" t="s">
        <v>4031</v>
      </c>
      <c r="F72" s="839" t="s">
        <v>4032</v>
      </c>
      <c r="G72" s="825" t="s">
        <v>4175</v>
      </c>
      <c r="H72" s="825" t="s">
        <v>4176</v>
      </c>
      <c r="I72" s="831">
        <v>1.002222220102946</v>
      </c>
      <c r="J72" s="831">
        <v>14500</v>
      </c>
      <c r="K72" s="832">
        <v>14535</v>
      </c>
    </row>
    <row r="73" spans="1:11" ht="14.45" customHeight="1" x14ac:dyDescent="0.2">
      <c r="A73" s="821" t="s">
        <v>586</v>
      </c>
      <c r="B73" s="822" t="s">
        <v>587</v>
      </c>
      <c r="C73" s="825" t="s">
        <v>605</v>
      </c>
      <c r="D73" s="839" t="s">
        <v>606</v>
      </c>
      <c r="E73" s="825" t="s">
        <v>4031</v>
      </c>
      <c r="F73" s="839" t="s">
        <v>4032</v>
      </c>
      <c r="G73" s="825" t="s">
        <v>4177</v>
      </c>
      <c r="H73" s="825" t="s">
        <v>4178</v>
      </c>
      <c r="I73" s="831">
        <v>0.5</v>
      </c>
      <c r="J73" s="831">
        <v>15000</v>
      </c>
      <c r="K73" s="832">
        <v>7500</v>
      </c>
    </row>
    <row r="74" spans="1:11" ht="14.45" customHeight="1" x14ac:dyDescent="0.2">
      <c r="A74" s="821" t="s">
        <v>586</v>
      </c>
      <c r="B74" s="822" t="s">
        <v>587</v>
      </c>
      <c r="C74" s="825" t="s">
        <v>605</v>
      </c>
      <c r="D74" s="839" t="s">
        <v>606</v>
      </c>
      <c r="E74" s="825" t="s">
        <v>4031</v>
      </c>
      <c r="F74" s="839" t="s">
        <v>4032</v>
      </c>
      <c r="G74" s="825" t="s">
        <v>4179</v>
      </c>
      <c r="H74" s="825" t="s">
        <v>4180</v>
      </c>
      <c r="I74" s="831">
        <v>1.0099999904632568</v>
      </c>
      <c r="J74" s="831">
        <v>3000</v>
      </c>
      <c r="K74" s="832">
        <v>3030</v>
      </c>
    </row>
    <row r="75" spans="1:11" ht="14.45" customHeight="1" x14ac:dyDescent="0.2">
      <c r="A75" s="821" t="s">
        <v>586</v>
      </c>
      <c r="B75" s="822" t="s">
        <v>587</v>
      </c>
      <c r="C75" s="825" t="s">
        <v>605</v>
      </c>
      <c r="D75" s="839" t="s">
        <v>606</v>
      </c>
      <c r="E75" s="825" t="s">
        <v>4031</v>
      </c>
      <c r="F75" s="839" t="s">
        <v>4032</v>
      </c>
      <c r="G75" s="825" t="s">
        <v>4181</v>
      </c>
      <c r="H75" s="825" t="s">
        <v>4182</v>
      </c>
      <c r="I75" s="831">
        <v>1.4842857292720251</v>
      </c>
      <c r="J75" s="831">
        <v>19300</v>
      </c>
      <c r="K75" s="832">
        <v>28679</v>
      </c>
    </row>
    <row r="76" spans="1:11" ht="14.45" customHeight="1" x14ac:dyDescent="0.2">
      <c r="A76" s="821" t="s">
        <v>586</v>
      </c>
      <c r="B76" s="822" t="s">
        <v>587</v>
      </c>
      <c r="C76" s="825" t="s">
        <v>605</v>
      </c>
      <c r="D76" s="839" t="s">
        <v>606</v>
      </c>
      <c r="E76" s="825" t="s">
        <v>4031</v>
      </c>
      <c r="F76" s="839" t="s">
        <v>4032</v>
      </c>
      <c r="G76" s="825" t="s">
        <v>4183</v>
      </c>
      <c r="H76" s="825" t="s">
        <v>4184</v>
      </c>
      <c r="I76" s="831">
        <v>1.3500000238418579</v>
      </c>
      <c r="J76" s="831">
        <v>2</v>
      </c>
      <c r="K76" s="832">
        <v>2.7000000476837158</v>
      </c>
    </row>
    <row r="77" spans="1:11" ht="14.45" customHeight="1" x14ac:dyDescent="0.2">
      <c r="A77" s="821" t="s">
        <v>586</v>
      </c>
      <c r="B77" s="822" t="s">
        <v>587</v>
      </c>
      <c r="C77" s="825" t="s">
        <v>605</v>
      </c>
      <c r="D77" s="839" t="s">
        <v>606</v>
      </c>
      <c r="E77" s="825" t="s">
        <v>4031</v>
      </c>
      <c r="F77" s="839" t="s">
        <v>4032</v>
      </c>
      <c r="G77" s="825" t="s">
        <v>4185</v>
      </c>
      <c r="H77" s="825" t="s">
        <v>4186</v>
      </c>
      <c r="I77" s="831">
        <v>0.43999999761581421</v>
      </c>
      <c r="J77" s="831">
        <v>4000</v>
      </c>
      <c r="K77" s="832">
        <v>1760</v>
      </c>
    </row>
    <row r="78" spans="1:11" ht="14.45" customHeight="1" x14ac:dyDescent="0.2">
      <c r="A78" s="821" t="s">
        <v>586</v>
      </c>
      <c r="B78" s="822" t="s">
        <v>587</v>
      </c>
      <c r="C78" s="825" t="s">
        <v>605</v>
      </c>
      <c r="D78" s="839" t="s">
        <v>606</v>
      </c>
      <c r="E78" s="825" t="s">
        <v>4031</v>
      </c>
      <c r="F78" s="839" t="s">
        <v>4032</v>
      </c>
      <c r="G78" s="825" t="s">
        <v>4187</v>
      </c>
      <c r="H78" s="825" t="s">
        <v>4188</v>
      </c>
      <c r="I78" s="831">
        <v>314.8900146484375</v>
      </c>
      <c r="J78" s="831">
        <v>14</v>
      </c>
      <c r="K78" s="832">
        <v>4408.4598999023438</v>
      </c>
    </row>
    <row r="79" spans="1:11" ht="14.45" customHeight="1" x14ac:dyDescent="0.2">
      <c r="A79" s="821" t="s">
        <v>586</v>
      </c>
      <c r="B79" s="822" t="s">
        <v>587</v>
      </c>
      <c r="C79" s="825" t="s">
        <v>605</v>
      </c>
      <c r="D79" s="839" t="s">
        <v>606</v>
      </c>
      <c r="E79" s="825" t="s">
        <v>4031</v>
      </c>
      <c r="F79" s="839" t="s">
        <v>4032</v>
      </c>
      <c r="G79" s="825" t="s">
        <v>4189</v>
      </c>
      <c r="H79" s="825" t="s">
        <v>4190</v>
      </c>
      <c r="I79" s="831">
        <v>14.489999771118164</v>
      </c>
      <c r="J79" s="831">
        <v>30</v>
      </c>
      <c r="K79" s="832">
        <v>434.70001220703125</v>
      </c>
    </row>
    <row r="80" spans="1:11" ht="14.45" customHeight="1" x14ac:dyDescent="0.2">
      <c r="A80" s="821" t="s">
        <v>586</v>
      </c>
      <c r="B80" s="822" t="s">
        <v>587</v>
      </c>
      <c r="C80" s="825" t="s">
        <v>605</v>
      </c>
      <c r="D80" s="839" t="s">
        <v>606</v>
      </c>
      <c r="E80" s="825" t="s">
        <v>4031</v>
      </c>
      <c r="F80" s="839" t="s">
        <v>4032</v>
      </c>
      <c r="G80" s="825" t="s">
        <v>4187</v>
      </c>
      <c r="H80" s="825" t="s">
        <v>4191</v>
      </c>
      <c r="I80" s="831">
        <v>314.8900146484375</v>
      </c>
      <c r="J80" s="831">
        <v>3</v>
      </c>
      <c r="K80" s="832">
        <v>944.66998291015625</v>
      </c>
    </row>
    <row r="81" spans="1:11" ht="14.45" customHeight="1" x14ac:dyDescent="0.2">
      <c r="A81" s="821" t="s">
        <v>586</v>
      </c>
      <c r="B81" s="822" t="s">
        <v>587</v>
      </c>
      <c r="C81" s="825" t="s">
        <v>605</v>
      </c>
      <c r="D81" s="839" t="s">
        <v>606</v>
      </c>
      <c r="E81" s="825" t="s">
        <v>4031</v>
      </c>
      <c r="F81" s="839" t="s">
        <v>4032</v>
      </c>
      <c r="G81" s="825" t="s">
        <v>4192</v>
      </c>
      <c r="H81" s="825" t="s">
        <v>4193</v>
      </c>
      <c r="I81" s="831">
        <v>2.5399999618530273</v>
      </c>
      <c r="J81" s="831">
        <v>70</v>
      </c>
      <c r="K81" s="832">
        <v>177.80000305175781</v>
      </c>
    </row>
    <row r="82" spans="1:11" ht="14.45" customHeight="1" x14ac:dyDescent="0.2">
      <c r="A82" s="821" t="s">
        <v>586</v>
      </c>
      <c r="B82" s="822" t="s">
        <v>587</v>
      </c>
      <c r="C82" s="825" t="s">
        <v>605</v>
      </c>
      <c r="D82" s="839" t="s">
        <v>606</v>
      </c>
      <c r="E82" s="825" t="s">
        <v>4031</v>
      </c>
      <c r="F82" s="839" t="s">
        <v>4032</v>
      </c>
      <c r="G82" s="825" t="s">
        <v>4194</v>
      </c>
      <c r="H82" s="825" t="s">
        <v>4195</v>
      </c>
      <c r="I82" s="831">
        <v>790.87875366210938</v>
      </c>
      <c r="J82" s="831">
        <v>13</v>
      </c>
      <c r="K82" s="832">
        <v>10281.430053710938</v>
      </c>
    </row>
    <row r="83" spans="1:11" ht="14.45" customHeight="1" x14ac:dyDescent="0.2">
      <c r="A83" s="821" t="s">
        <v>586</v>
      </c>
      <c r="B83" s="822" t="s">
        <v>587</v>
      </c>
      <c r="C83" s="825" t="s">
        <v>605</v>
      </c>
      <c r="D83" s="839" t="s">
        <v>606</v>
      </c>
      <c r="E83" s="825" t="s">
        <v>4031</v>
      </c>
      <c r="F83" s="839" t="s">
        <v>4032</v>
      </c>
      <c r="G83" s="825" t="s">
        <v>4196</v>
      </c>
      <c r="H83" s="825" t="s">
        <v>4197</v>
      </c>
      <c r="I83" s="831">
        <v>770.41666666666663</v>
      </c>
      <c r="J83" s="831">
        <v>4</v>
      </c>
      <c r="K83" s="832">
        <v>3081.6199951171875</v>
      </c>
    </row>
    <row r="84" spans="1:11" ht="14.45" customHeight="1" x14ac:dyDescent="0.2">
      <c r="A84" s="821" t="s">
        <v>586</v>
      </c>
      <c r="B84" s="822" t="s">
        <v>587</v>
      </c>
      <c r="C84" s="825" t="s">
        <v>605</v>
      </c>
      <c r="D84" s="839" t="s">
        <v>606</v>
      </c>
      <c r="E84" s="825" t="s">
        <v>4031</v>
      </c>
      <c r="F84" s="839" t="s">
        <v>4032</v>
      </c>
      <c r="G84" s="825" t="s">
        <v>4198</v>
      </c>
      <c r="H84" s="825" t="s">
        <v>4199</v>
      </c>
      <c r="I84" s="831">
        <v>355.35000610351563</v>
      </c>
      <c r="J84" s="831">
        <v>14</v>
      </c>
      <c r="K84" s="832">
        <v>4974.900146484375</v>
      </c>
    </row>
    <row r="85" spans="1:11" ht="14.45" customHeight="1" x14ac:dyDescent="0.2">
      <c r="A85" s="821" t="s">
        <v>586</v>
      </c>
      <c r="B85" s="822" t="s">
        <v>587</v>
      </c>
      <c r="C85" s="825" t="s">
        <v>605</v>
      </c>
      <c r="D85" s="839" t="s">
        <v>606</v>
      </c>
      <c r="E85" s="825" t="s">
        <v>4031</v>
      </c>
      <c r="F85" s="839" t="s">
        <v>4032</v>
      </c>
      <c r="G85" s="825" t="s">
        <v>4200</v>
      </c>
      <c r="H85" s="825" t="s">
        <v>4201</v>
      </c>
      <c r="I85" s="831">
        <v>51.430000305175781</v>
      </c>
      <c r="J85" s="831">
        <v>100</v>
      </c>
      <c r="K85" s="832">
        <v>5143.139892578125</v>
      </c>
    </row>
    <row r="86" spans="1:11" ht="14.45" customHeight="1" x14ac:dyDescent="0.2">
      <c r="A86" s="821" t="s">
        <v>586</v>
      </c>
      <c r="B86" s="822" t="s">
        <v>587</v>
      </c>
      <c r="C86" s="825" t="s">
        <v>605</v>
      </c>
      <c r="D86" s="839" t="s">
        <v>606</v>
      </c>
      <c r="E86" s="825" t="s">
        <v>4031</v>
      </c>
      <c r="F86" s="839" t="s">
        <v>4032</v>
      </c>
      <c r="G86" s="825" t="s">
        <v>4202</v>
      </c>
      <c r="H86" s="825" t="s">
        <v>4203</v>
      </c>
      <c r="I86" s="831">
        <v>145.53999328613281</v>
      </c>
      <c r="J86" s="831">
        <v>30</v>
      </c>
      <c r="K86" s="832">
        <v>4366.259765625</v>
      </c>
    </row>
    <row r="87" spans="1:11" ht="14.45" customHeight="1" x14ac:dyDescent="0.2">
      <c r="A87" s="821" t="s">
        <v>586</v>
      </c>
      <c r="B87" s="822" t="s">
        <v>587</v>
      </c>
      <c r="C87" s="825" t="s">
        <v>605</v>
      </c>
      <c r="D87" s="839" t="s">
        <v>606</v>
      </c>
      <c r="E87" s="825" t="s">
        <v>4031</v>
      </c>
      <c r="F87" s="839" t="s">
        <v>4032</v>
      </c>
      <c r="G87" s="825" t="s">
        <v>4204</v>
      </c>
      <c r="H87" s="825" t="s">
        <v>4205</v>
      </c>
      <c r="I87" s="831">
        <v>352.27999877929688</v>
      </c>
      <c r="J87" s="831">
        <v>48</v>
      </c>
      <c r="K87" s="832">
        <v>16909.599609375</v>
      </c>
    </row>
    <row r="88" spans="1:11" ht="14.45" customHeight="1" x14ac:dyDescent="0.2">
      <c r="A88" s="821" t="s">
        <v>586</v>
      </c>
      <c r="B88" s="822" t="s">
        <v>587</v>
      </c>
      <c r="C88" s="825" t="s">
        <v>605</v>
      </c>
      <c r="D88" s="839" t="s">
        <v>606</v>
      </c>
      <c r="E88" s="825" t="s">
        <v>4031</v>
      </c>
      <c r="F88" s="839" t="s">
        <v>4032</v>
      </c>
      <c r="G88" s="825" t="s">
        <v>4206</v>
      </c>
      <c r="H88" s="825" t="s">
        <v>4207</v>
      </c>
      <c r="I88" s="831">
        <v>18.399999618530273</v>
      </c>
      <c r="J88" s="831">
        <v>150</v>
      </c>
      <c r="K88" s="832">
        <v>2760</v>
      </c>
    </row>
    <row r="89" spans="1:11" ht="14.45" customHeight="1" x14ac:dyDescent="0.2">
      <c r="A89" s="821" t="s">
        <v>586</v>
      </c>
      <c r="B89" s="822" t="s">
        <v>587</v>
      </c>
      <c r="C89" s="825" t="s">
        <v>605</v>
      </c>
      <c r="D89" s="839" t="s">
        <v>606</v>
      </c>
      <c r="E89" s="825" t="s">
        <v>4031</v>
      </c>
      <c r="F89" s="839" t="s">
        <v>4032</v>
      </c>
      <c r="G89" s="825" t="s">
        <v>4208</v>
      </c>
      <c r="H89" s="825" t="s">
        <v>4209</v>
      </c>
      <c r="I89" s="831">
        <v>22.148999595642088</v>
      </c>
      <c r="J89" s="831">
        <v>675</v>
      </c>
      <c r="K89" s="832">
        <v>14950.25</v>
      </c>
    </row>
    <row r="90" spans="1:11" ht="14.45" customHeight="1" x14ac:dyDescent="0.2">
      <c r="A90" s="821" t="s">
        <v>586</v>
      </c>
      <c r="B90" s="822" t="s">
        <v>587</v>
      </c>
      <c r="C90" s="825" t="s">
        <v>605</v>
      </c>
      <c r="D90" s="839" t="s">
        <v>606</v>
      </c>
      <c r="E90" s="825" t="s">
        <v>4031</v>
      </c>
      <c r="F90" s="839" t="s">
        <v>4032</v>
      </c>
      <c r="G90" s="825" t="s">
        <v>4210</v>
      </c>
      <c r="H90" s="825" t="s">
        <v>4211</v>
      </c>
      <c r="I90" s="831">
        <v>30.173333485921223</v>
      </c>
      <c r="J90" s="831">
        <v>300</v>
      </c>
      <c r="K90" s="832">
        <v>9051.75</v>
      </c>
    </row>
    <row r="91" spans="1:11" ht="14.45" customHeight="1" x14ac:dyDescent="0.2">
      <c r="A91" s="821" t="s">
        <v>586</v>
      </c>
      <c r="B91" s="822" t="s">
        <v>587</v>
      </c>
      <c r="C91" s="825" t="s">
        <v>605</v>
      </c>
      <c r="D91" s="839" t="s">
        <v>606</v>
      </c>
      <c r="E91" s="825" t="s">
        <v>4031</v>
      </c>
      <c r="F91" s="839" t="s">
        <v>4032</v>
      </c>
      <c r="G91" s="825" t="s">
        <v>4212</v>
      </c>
      <c r="H91" s="825" t="s">
        <v>4213</v>
      </c>
      <c r="I91" s="831">
        <v>361.10000610351563</v>
      </c>
      <c r="J91" s="831">
        <v>6</v>
      </c>
      <c r="K91" s="832">
        <v>2166.60009765625</v>
      </c>
    </row>
    <row r="92" spans="1:11" ht="14.45" customHeight="1" x14ac:dyDescent="0.2">
      <c r="A92" s="821" t="s">
        <v>586</v>
      </c>
      <c r="B92" s="822" t="s">
        <v>587</v>
      </c>
      <c r="C92" s="825" t="s">
        <v>605</v>
      </c>
      <c r="D92" s="839" t="s">
        <v>606</v>
      </c>
      <c r="E92" s="825" t="s">
        <v>4031</v>
      </c>
      <c r="F92" s="839" t="s">
        <v>4032</v>
      </c>
      <c r="G92" s="825" t="s">
        <v>4214</v>
      </c>
      <c r="H92" s="825" t="s">
        <v>4215</v>
      </c>
      <c r="I92" s="831">
        <v>5.2750000953674316</v>
      </c>
      <c r="J92" s="831">
        <v>50</v>
      </c>
      <c r="K92" s="832">
        <v>263.70000457763672</v>
      </c>
    </row>
    <row r="93" spans="1:11" ht="14.45" customHeight="1" x14ac:dyDescent="0.2">
      <c r="A93" s="821" t="s">
        <v>586</v>
      </c>
      <c r="B93" s="822" t="s">
        <v>587</v>
      </c>
      <c r="C93" s="825" t="s">
        <v>605</v>
      </c>
      <c r="D93" s="839" t="s">
        <v>606</v>
      </c>
      <c r="E93" s="825" t="s">
        <v>4031</v>
      </c>
      <c r="F93" s="839" t="s">
        <v>4032</v>
      </c>
      <c r="G93" s="825" t="s">
        <v>4216</v>
      </c>
      <c r="H93" s="825" t="s">
        <v>4217</v>
      </c>
      <c r="I93" s="831">
        <v>16.329999923706055</v>
      </c>
      <c r="J93" s="831">
        <v>50</v>
      </c>
      <c r="K93" s="832">
        <v>816.5</v>
      </c>
    </row>
    <row r="94" spans="1:11" ht="14.45" customHeight="1" x14ac:dyDescent="0.2">
      <c r="A94" s="821" t="s">
        <v>586</v>
      </c>
      <c r="B94" s="822" t="s">
        <v>587</v>
      </c>
      <c r="C94" s="825" t="s">
        <v>605</v>
      </c>
      <c r="D94" s="839" t="s">
        <v>606</v>
      </c>
      <c r="E94" s="825" t="s">
        <v>4031</v>
      </c>
      <c r="F94" s="839" t="s">
        <v>4032</v>
      </c>
      <c r="G94" s="825" t="s">
        <v>4218</v>
      </c>
      <c r="H94" s="825" t="s">
        <v>4219</v>
      </c>
      <c r="I94" s="831">
        <v>33.799999237060547</v>
      </c>
      <c r="J94" s="831">
        <v>40</v>
      </c>
      <c r="K94" s="832">
        <v>1351.93994140625</v>
      </c>
    </row>
    <row r="95" spans="1:11" ht="14.45" customHeight="1" x14ac:dyDescent="0.2">
      <c r="A95" s="821" t="s">
        <v>586</v>
      </c>
      <c r="B95" s="822" t="s">
        <v>587</v>
      </c>
      <c r="C95" s="825" t="s">
        <v>605</v>
      </c>
      <c r="D95" s="839" t="s">
        <v>606</v>
      </c>
      <c r="E95" s="825" t="s">
        <v>4031</v>
      </c>
      <c r="F95" s="839" t="s">
        <v>4032</v>
      </c>
      <c r="G95" s="825" t="s">
        <v>4220</v>
      </c>
      <c r="H95" s="825" t="s">
        <v>4221</v>
      </c>
      <c r="I95" s="831">
        <v>214.58000183105469</v>
      </c>
      <c r="J95" s="831">
        <v>18</v>
      </c>
      <c r="K95" s="832">
        <v>3862.4400177001953</v>
      </c>
    </row>
    <row r="96" spans="1:11" ht="14.45" customHeight="1" x14ac:dyDescent="0.2">
      <c r="A96" s="821" t="s">
        <v>586</v>
      </c>
      <c r="B96" s="822" t="s">
        <v>587</v>
      </c>
      <c r="C96" s="825" t="s">
        <v>605</v>
      </c>
      <c r="D96" s="839" t="s">
        <v>606</v>
      </c>
      <c r="E96" s="825" t="s">
        <v>4031</v>
      </c>
      <c r="F96" s="839" t="s">
        <v>4032</v>
      </c>
      <c r="G96" s="825" t="s">
        <v>4222</v>
      </c>
      <c r="H96" s="825" t="s">
        <v>4223</v>
      </c>
      <c r="I96" s="831">
        <v>599.1500244140625</v>
      </c>
      <c r="J96" s="831">
        <v>3</v>
      </c>
      <c r="K96" s="832">
        <v>1797.4500732421875</v>
      </c>
    </row>
    <row r="97" spans="1:11" ht="14.45" customHeight="1" x14ac:dyDescent="0.2">
      <c r="A97" s="821" t="s">
        <v>586</v>
      </c>
      <c r="B97" s="822" t="s">
        <v>587</v>
      </c>
      <c r="C97" s="825" t="s">
        <v>605</v>
      </c>
      <c r="D97" s="839" t="s">
        <v>606</v>
      </c>
      <c r="E97" s="825" t="s">
        <v>4031</v>
      </c>
      <c r="F97" s="839" t="s">
        <v>4032</v>
      </c>
      <c r="G97" s="825" t="s">
        <v>4224</v>
      </c>
      <c r="H97" s="825" t="s">
        <v>4225</v>
      </c>
      <c r="I97" s="831">
        <v>322</v>
      </c>
      <c r="J97" s="831">
        <v>6</v>
      </c>
      <c r="K97" s="832">
        <v>1932</v>
      </c>
    </row>
    <row r="98" spans="1:11" ht="14.45" customHeight="1" x14ac:dyDescent="0.2">
      <c r="A98" s="821" t="s">
        <v>586</v>
      </c>
      <c r="B98" s="822" t="s">
        <v>587</v>
      </c>
      <c r="C98" s="825" t="s">
        <v>605</v>
      </c>
      <c r="D98" s="839" t="s">
        <v>606</v>
      </c>
      <c r="E98" s="825" t="s">
        <v>4031</v>
      </c>
      <c r="F98" s="839" t="s">
        <v>4032</v>
      </c>
      <c r="G98" s="825" t="s">
        <v>4226</v>
      </c>
      <c r="H98" s="825" t="s">
        <v>4227</v>
      </c>
      <c r="I98" s="831">
        <v>129.25999450683594</v>
      </c>
      <c r="J98" s="831">
        <v>25</v>
      </c>
      <c r="K98" s="832">
        <v>3231.5</v>
      </c>
    </row>
    <row r="99" spans="1:11" ht="14.45" customHeight="1" x14ac:dyDescent="0.2">
      <c r="A99" s="821" t="s">
        <v>586</v>
      </c>
      <c r="B99" s="822" t="s">
        <v>587</v>
      </c>
      <c r="C99" s="825" t="s">
        <v>605</v>
      </c>
      <c r="D99" s="839" t="s">
        <v>606</v>
      </c>
      <c r="E99" s="825" t="s">
        <v>4031</v>
      </c>
      <c r="F99" s="839" t="s">
        <v>4032</v>
      </c>
      <c r="G99" s="825" t="s">
        <v>4228</v>
      </c>
      <c r="H99" s="825" t="s">
        <v>4229</v>
      </c>
      <c r="I99" s="831">
        <v>310.5</v>
      </c>
      <c r="J99" s="831">
        <v>45</v>
      </c>
      <c r="K99" s="832">
        <v>13972.5</v>
      </c>
    </row>
    <row r="100" spans="1:11" ht="14.45" customHeight="1" x14ac:dyDescent="0.2">
      <c r="A100" s="821" t="s">
        <v>586</v>
      </c>
      <c r="B100" s="822" t="s">
        <v>587</v>
      </c>
      <c r="C100" s="825" t="s">
        <v>605</v>
      </c>
      <c r="D100" s="839" t="s">
        <v>606</v>
      </c>
      <c r="E100" s="825" t="s">
        <v>4031</v>
      </c>
      <c r="F100" s="839" t="s">
        <v>4032</v>
      </c>
      <c r="G100" s="825" t="s">
        <v>4230</v>
      </c>
      <c r="H100" s="825" t="s">
        <v>4231</v>
      </c>
      <c r="I100" s="831">
        <v>419.75</v>
      </c>
      <c r="J100" s="831">
        <v>25</v>
      </c>
      <c r="K100" s="832">
        <v>10493.75</v>
      </c>
    </row>
    <row r="101" spans="1:11" ht="14.45" customHeight="1" x14ac:dyDescent="0.2">
      <c r="A101" s="821" t="s">
        <v>586</v>
      </c>
      <c r="B101" s="822" t="s">
        <v>587</v>
      </c>
      <c r="C101" s="825" t="s">
        <v>605</v>
      </c>
      <c r="D101" s="839" t="s">
        <v>606</v>
      </c>
      <c r="E101" s="825" t="s">
        <v>4031</v>
      </c>
      <c r="F101" s="839" t="s">
        <v>4032</v>
      </c>
      <c r="G101" s="825" t="s">
        <v>4232</v>
      </c>
      <c r="H101" s="825" t="s">
        <v>4233</v>
      </c>
      <c r="I101" s="831">
        <v>209.75666809082031</v>
      </c>
      <c r="J101" s="831">
        <v>60</v>
      </c>
      <c r="K101" s="832">
        <v>12585.23974609375</v>
      </c>
    </row>
    <row r="102" spans="1:11" ht="14.45" customHeight="1" x14ac:dyDescent="0.2">
      <c r="A102" s="821" t="s">
        <v>586</v>
      </c>
      <c r="B102" s="822" t="s">
        <v>587</v>
      </c>
      <c r="C102" s="825" t="s">
        <v>605</v>
      </c>
      <c r="D102" s="839" t="s">
        <v>606</v>
      </c>
      <c r="E102" s="825" t="s">
        <v>4031</v>
      </c>
      <c r="F102" s="839" t="s">
        <v>4032</v>
      </c>
      <c r="G102" s="825" t="s">
        <v>4234</v>
      </c>
      <c r="H102" s="825" t="s">
        <v>4235</v>
      </c>
      <c r="I102" s="831">
        <v>182.52000427246094</v>
      </c>
      <c r="J102" s="831">
        <v>80</v>
      </c>
      <c r="K102" s="832">
        <v>14601.5</v>
      </c>
    </row>
    <row r="103" spans="1:11" ht="14.45" customHeight="1" x14ac:dyDescent="0.2">
      <c r="A103" s="821" t="s">
        <v>586</v>
      </c>
      <c r="B103" s="822" t="s">
        <v>587</v>
      </c>
      <c r="C103" s="825" t="s">
        <v>605</v>
      </c>
      <c r="D103" s="839" t="s">
        <v>606</v>
      </c>
      <c r="E103" s="825" t="s">
        <v>4031</v>
      </c>
      <c r="F103" s="839" t="s">
        <v>4032</v>
      </c>
      <c r="G103" s="825" t="s">
        <v>4236</v>
      </c>
      <c r="H103" s="825" t="s">
        <v>4237</v>
      </c>
      <c r="I103" s="831">
        <v>656.6400146484375</v>
      </c>
      <c r="J103" s="831">
        <v>1</v>
      </c>
      <c r="K103" s="832">
        <v>656.6400146484375</v>
      </c>
    </row>
    <row r="104" spans="1:11" ht="14.45" customHeight="1" x14ac:dyDescent="0.2">
      <c r="A104" s="821" t="s">
        <v>586</v>
      </c>
      <c r="B104" s="822" t="s">
        <v>587</v>
      </c>
      <c r="C104" s="825" t="s">
        <v>605</v>
      </c>
      <c r="D104" s="839" t="s">
        <v>606</v>
      </c>
      <c r="E104" s="825" t="s">
        <v>4031</v>
      </c>
      <c r="F104" s="839" t="s">
        <v>4032</v>
      </c>
      <c r="G104" s="825" t="s">
        <v>4238</v>
      </c>
      <c r="H104" s="825" t="s">
        <v>4239</v>
      </c>
      <c r="I104" s="831">
        <v>107.59999847412109</v>
      </c>
      <c r="J104" s="831">
        <v>10</v>
      </c>
      <c r="K104" s="832">
        <v>1076</v>
      </c>
    </row>
    <row r="105" spans="1:11" ht="14.45" customHeight="1" x14ac:dyDescent="0.2">
      <c r="A105" s="821" t="s">
        <v>586</v>
      </c>
      <c r="B105" s="822" t="s">
        <v>587</v>
      </c>
      <c r="C105" s="825" t="s">
        <v>605</v>
      </c>
      <c r="D105" s="839" t="s">
        <v>606</v>
      </c>
      <c r="E105" s="825" t="s">
        <v>4031</v>
      </c>
      <c r="F105" s="839" t="s">
        <v>4032</v>
      </c>
      <c r="G105" s="825" t="s">
        <v>4240</v>
      </c>
      <c r="H105" s="825" t="s">
        <v>4241</v>
      </c>
      <c r="I105" s="831">
        <v>5.8400001525878906</v>
      </c>
      <c r="J105" s="831">
        <v>600</v>
      </c>
      <c r="K105" s="832">
        <v>3504</v>
      </c>
    </row>
    <row r="106" spans="1:11" ht="14.45" customHeight="1" x14ac:dyDescent="0.2">
      <c r="A106" s="821" t="s">
        <v>586</v>
      </c>
      <c r="B106" s="822" t="s">
        <v>587</v>
      </c>
      <c r="C106" s="825" t="s">
        <v>605</v>
      </c>
      <c r="D106" s="839" t="s">
        <v>606</v>
      </c>
      <c r="E106" s="825" t="s">
        <v>4031</v>
      </c>
      <c r="F106" s="839" t="s">
        <v>4032</v>
      </c>
      <c r="G106" s="825" t="s">
        <v>4242</v>
      </c>
      <c r="H106" s="825" t="s">
        <v>4243</v>
      </c>
      <c r="I106" s="831">
        <v>14.122142791748047</v>
      </c>
      <c r="J106" s="831">
        <v>1100</v>
      </c>
      <c r="K106" s="832">
        <v>15533.5</v>
      </c>
    </row>
    <row r="107" spans="1:11" ht="14.45" customHeight="1" x14ac:dyDescent="0.2">
      <c r="A107" s="821" t="s">
        <v>586</v>
      </c>
      <c r="B107" s="822" t="s">
        <v>587</v>
      </c>
      <c r="C107" s="825" t="s">
        <v>605</v>
      </c>
      <c r="D107" s="839" t="s">
        <v>606</v>
      </c>
      <c r="E107" s="825" t="s">
        <v>4031</v>
      </c>
      <c r="F107" s="839" t="s">
        <v>4032</v>
      </c>
      <c r="G107" s="825" t="s">
        <v>4244</v>
      </c>
      <c r="H107" s="825" t="s">
        <v>4245</v>
      </c>
      <c r="I107" s="831">
        <v>22.940000534057617</v>
      </c>
      <c r="J107" s="831">
        <v>100</v>
      </c>
      <c r="K107" s="832">
        <v>2294</v>
      </c>
    </row>
    <row r="108" spans="1:11" ht="14.45" customHeight="1" x14ac:dyDescent="0.2">
      <c r="A108" s="821" t="s">
        <v>586</v>
      </c>
      <c r="B108" s="822" t="s">
        <v>587</v>
      </c>
      <c r="C108" s="825" t="s">
        <v>605</v>
      </c>
      <c r="D108" s="839" t="s">
        <v>606</v>
      </c>
      <c r="E108" s="825" t="s">
        <v>4031</v>
      </c>
      <c r="F108" s="839" t="s">
        <v>4032</v>
      </c>
      <c r="G108" s="825" t="s">
        <v>4244</v>
      </c>
      <c r="H108" s="825" t="s">
        <v>4246</v>
      </c>
      <c r="I108" s="831">
        <v>22.950000762939453</v>
      </c>
      <c r="J108" s="831">
        <v>100</v>
      </c>
      <c r="K108" s="832">
        <v>2295</v>
      </c>
    </row>
    <row r="109" spans="1:11" ht="14.45" customHeight="1" x14ac:dyDescent="0.2">
      <c r="A109" s="821" t="s">
        <v>586</v>
      </c>
      <c r="B109" s="822" t="s">
        <v>587</v>
      </c>
      <c r="C109" s="825" t="s">
        <v>605</v>
      </c>
      <c r="D109" s="839" t="s">
        <v>606</v>
      </c>
      <c r="E109" s="825" t="s">
        <v>4031</v>
      </c>
      <c r="F109" s="839" t="s">
        <v>4032</v>
      </c>
      <c r="G109" s="825" t="s">
        <v>4247</v>
      </c>
      <c r="H109" s="825" t="s">
        <v>4248</v>
      </c>
      <c r="I109" s="831">
        <v>14.609999656677246</v>
      </c>
      <c r="J109" s="831">
        <v>350</v>
      </c>
      <c r="K109" s="832">
        <v>5113.35986328125</v>
      </c>
    </row>
    <row r="110" spans="1:11" ht="14.45" customHeight="1" x14ac:dyDescent="0.2">
      <c r="A110" s="821" t="s">
        <v>586</v>
      </c>
      <c r="B110" s="822" t="s">
        <v>587</v>
      </c>
      <c r="C110" s="825" t="s">
        <v>605</v>
      </c>
      <c r="D110" s="839" t="s">
        <v>606</v>
      </c>
      <c r="E110" s="825" t="s">
        <v>4031</v>
      </c>
      <c r="F110" s="839" t="s">
        <v>4032</v>
      </c>
      <c r="G110" s="825" t="s">
        <v>4249</v>
      </c>
      <c r="H110" s="825" t="s">
        <v>4250</v>
      </c>
      <c r="I110" s="831">
        <v>238.94332885742188</v>
      </c>
      <c r="J110" s="831">
        <v>75</v>
      </c>
      <c r="K110" s="832">
        <v>17920.56982421875</v>
      </c>
    </row>
    <row r="111" spans="1:11" ht="14.45" customHeight="1" x14ac:dyDescent="0.2">
      <c r="A111" s="821" t="s">
        <v>586</v>
      </c>
      <c r="B111" s="822" t="s">
        <v>587</v>
      </c>
      <c r="C111" s="825" t="s">
        <v>605</v>
      </c>
      <c r="D111" s="839" t="s">
        <v>606</v>
      </c>
      <c r="E111" s="825" t="s">
        <v>4031</v>
      </c>
      <c r="F111" s="839" t="s">
        <v>4032</v>
      </c>
      <c r="G111" s="825" t="s">
        <v>4251</v>
      </c>
      <c r="H111" s="825" t="s">
        <v>4252</v>
      </c>
      <c r="I111" s="831">
        <v>239.22133382161459</v>
      </c>
      <c r="J111" s="831">
        <v>675</v>
      </c>
      <c r="K111" s="832">
        <v>161605.720703125</v>
      </c>
    </row>
    <row r="112" spans="1:11" ht="14.45" customHeight="1" x14ac:dyDescent="0.2">
      <c r="A112" s="821" t="s">
        <v>586</v>
      </c>
      <c r="B112" s="822" t="s">
        <v>587</v>
      </c>
      <c r="C112" s="825" t="s">
        <v>605</v>
      </c>
      <c r="D112" s="839" t="s">
        <v>606</v>
      </c>
      <c r="E112" s="825" t="s">
        <v>4031</v>
      </c>
      <c r="F112" s="839" t="s">
        <v>4032</v>
      </c>
      <c r="G112" s="825" t="s">
        <v>4253</v>
      </c>
      <c r="H112" s="825" t="s">
        <v>4254</v>
      </c>
      <c r="I112" s="831">
        <v>253</v>
      </c>
      <c r="J112" s="831">
        <v>2</v>
      </c>
      <c r="K112" s="832">
        <v>506</v>
      </c>
    </row>
    <row r="113" spans="1:11" ht="14.45" customHeight="1" x14ac:dyDescent="0.2">
      <c r="A113" s="821" t="s">
        <v>586</v>
      </c>
      <c r="B113" s="822" t="s">
        <v>587</v>
      </c>
      <c r="C113" s="825" t="s">
        <v>605</v>
      </c>
      <c r="D113" s="839" t="s">
        <v>606</v>
      </c>
      <c r="E113" s="825" t="s">
        <v>4031</v>
      </c>
      <c r="F113" s="839" t="s">
        <v>4032</v>
      </c>
      <c r="G113" s="825" t="s">
        <v>4255</v>
      </c>
      <c r="H113" s="825" t="s">
        <v>4256</v>
      </c>
      <c r="I113" s="831">
        <v>1.3799999952316284</v>
      </c>
      <c r="J113" s="831">
        <v>1050</v>
      </c>
      <c r="K113" s="832">
        <v>1449</v>
      </c>
    </row>
    <row r="114" spans="1:11" ht="14.45" customHeight="1" x14ac:dyDescent="0.2">
      <c r="A114" s="821" t="s">
        <v>586</v>
      </c>
      <c r="B114" s="822" t="s">
        <v>587</v>
      </c>
      <c r="C114" s="825" t="s">
        <v>605</v>
      </c>
      <c r="D114" s="839" t="s">
        <v>606</v>
      </c>
      <c r="E114" s="825" t="s">
        <v>4031</v>
      </c>
      <c r="F114" s="839" t="s">
        <v>4032</v>
      </c>
      <c r="G114" s="825" t="s">
        <v>4257</v>
      </c>
      <c r="H114" s="825" t="s">
        <v>4258</v>
      </c>
      <c r="I114" s="831">
        <v>0.85583335161209106</v>
      </c>
      <c r="J114" s="831">
        <v>5200</v>
      </c>
      <c r="K114" s="832">
        <v>4449</v>
      </c>
    </row>
    <row r="115" spans="1:11" ht="14.45" customHeight="1" x14ac:dyDescent="0.2">
      <c r="A115" s="821" t="s">
        <v>586</v>
      </c>
      <c r="B115" s="822" t="s">
        <v>587</v>
      </c>
      <c r="C115" s="825" t="s">
        <v>605</v>
      </c>
      <c r="D115" s="839" t="s">
        <v>606</v>
      </c>
      <c r="E115" s="825" t="s">
        <v>4031</v>
      </c>
      <c r="F115" s="839" t="s">
        <v>4032</v>
      </c>
      <c r="G115" s="825" t="s">
        <v>4037</v>
      </c>
      <c r="H115" s="825" t="s">
        <v>4038</v>
      </c>
      <c r="I115" s="831">
        <v>1.5176470419939827</v>
      </c>
      <c r="J115" s="831">
        <v>4450</v>
      </c>
      <c r="K115" s="832">
        <v>6752</v>
      </c>
    </row>
    <row r="116" spans="1:11" ht="14.45" customHeight="1" x14ac:dyDescent="0.2">
      <c r="A116" s="821" t="s">
        <v>586</v>
      </c>
      <c r="B116" s="822" t="s">
        <v>587</v>
      </c>
      <c r="C116" s="825" t="s">
        <v>605</v>
      </c>
      <c r="D116" s="839" t="s">
        <v>606</v>
      </c>
      <c r="E116" s="825" t="s">
        <v>4031</v>
      </c>
      <c r="F116" s="839" t="s">
        <v>4032</v>
      </c>
      <c r="G116" s="825" t="s">
        <v>4259</v>
      </c>
      <c r="H116" s="825" t="s">
        <v>4260</v>
      </c>
      <c r="I116" s="831">
        <v>2.0639999389648436</v>
      </c>
      <c r="J116" s="831">
        <v>2000</v>
      </c>
      <c r="K116" s="832">
        <v>4129</v>
      </c>
    </row>
    <row r="117" spans="1:11" ht="14.45" customHeight="1" x14ac:dyDescent="0.2">
      <c r="A117" s="821" t="s">
        <v>586</v>
      </c>
      <c r="B117" s="822" t="s">
        <v>587</v>
      </c>
      <c r="C117" s="825" t="s">
        <v>605</v>
      </c>
      <c r="D117" s="839" t="s">
        <v>606</v>
      </c>
      <c r="E117" s="825" t="s">
        <v>4031</v>
      </c>
      <c r="F117" s="839" t="s">
        <v>4032</v>
      </c>
      <c r="G117" s="825" t="s">
        <v>4261</v>
      </c>
      <c r="H117" s="825" t="s">
        <v>4262</v>
      </c>
      <c r="I117" s="831">
        <v>14.868333180745443</v>
      </c>
      <c r="J117" s="831">
        <v>288</v>
      </c>
      <c r="K117" s="832">
        <v>4281.6800537109375</v>
      </c>
    </row>
    <row r="118" spans="1:11" ht="14.45" customHeight="1" x14ac:dyDescent="0.2">
      <c r="A118" s="821" t="s">
        <v>586</v>
      </c>
      <c r="B118" s="822" t="s">
        <v>587</v>
      </c>
      <c r="C118" s="825" t="s">
        <v>605</v>
      </c>
      <c r="D118" s="839" t="s">
        <v>606</v>
      </c>
      <c r="E118" s="825" t="s">
        <v>4031</v>
      </c>
      <c r="F118" s="839" t="s">
        <v>4032</v>
      </c>
      <c r="G118" s="825" t="s">
        <v>4263</v>
      </c>
      <c r="H118" s="825" t="s">
        <v>4264</v>
      </c>
      <c r="I118" s="831">
        <v>26.709999084472656</v>
      </c>
      <c r="J118" s="831">
        <v>96</v>
      </c>
      <c r="K118" s="832">
        <v>2564.0199584960938</v>
      </c>
    </row>
    <row r="119" spans="1:11" ht="14.45" customHeight="1" x14ac:dyDescent="0.2">
      <c r="A119" s="821" t="s">
        <v>586</v>
      </c>
      <c r="B119" s="822" t="s">
        <v>587</v>
      </c>
      <c r="C119" s="825" t="s">
        <v>605</v>
      </c>
      <c r="D119" s="839" t="s">
        <v>606</v>
      </c>
      <c r="E119" s="825" t="s">
        <v>4031</v>
      </c>
      <c r="F119" s="839" t="s">
        <v>4032</v>
      </c>
      <c r="G119" s="825" t="s">
        <v>4265</v>
      </c>
      <c r="H119" s="825" t="s">
        <v>4266</v>
      </c>
      <c r="I119" s="831">
        <v>25.700000762939453</v>
      </c>
      <c r="J119" s="831">
        <v>60</v>
      </c>
      <c r="K119" s="832">
        <v>1542.1500244140625</v>
      </c>
    </row>
    <row r="120" spans="1:11" ht="14.45" customHeight="1" x14ac:dyDescent="0.2">
      <c r="A120" s="821" t="s">
        <v>586</v>
      </c>
      <c r="B120" s="822" t="s">
        <v>587</v>
      </c>
      <c r="C120" s="825" t="s">
        <v>605</v>
      </c>
      <c r="D120" s="839" t="s">
        <v>606</v>
      </c>
      <c r="E120" s="825" t="s">
        <v>4031</v>
      </c>
      <c r="F120" s="839" t="s">
        <v>4032</v>
      </c>
      <c r="G120" s="825" t="s">
        <v>4267</v>
      </c>
      <c r="H120" s="825" t="s">
        <v>4268</v>
      </c>
      <c r="I120" s="831">
        <v>9.2940000534057621</v>
      </c>
      <c r="J120" s="831">
        <v>400</v>
      </c>
      <c r="K120" s="832">
        <v>3717</v>
      </c>
    </row>
    <row r="121" spans="1:11" ht="14.45" customHeight="1" x14ac:dyDescent="0.2">
      <c r="A121" s="821" t="s">
        <v>586</v>
      </c>
      <c r="B121" s="822" t="s">
        <v>587</v>
      </c>
      <c r="C121" s="825" t="s">
        <v>605</v>
      </c>
      <c r="D121" s="839" t="s">
        <v>606</v>
      </c>
      <c r="E121" s="825" t="s">
        <v>4031</v>
      </c>
      <c r="F121" s="839" t="s">
        <v>4032</v>
      </c>
      <c r="G121" s="825" t="s">
        <v>4269</v>
      </c>
      <c r="H121" s="825" t="s">
        <v>4270</v>
      </c>
      <c r="I121" s="831">
        <v>91.449996948242188</v>
      </c>
      <c r="J121" s="831">
        <v>12</v>
      </c>
      <c r="K121" s="832">
        <v>1097.3800048828125</v>
      </c>
    </row>
    <row r="122" spans="1:11" ht="14.45" customHeight="1" x14ac:dyDescent="0.2">
      <c r="A122" s="821" t="s">
        <v>586</v>
      </c>
      <c r="B122" s="822" t="s">
        <v>587</v>
      </c>
      <c r="C122" s="825" t="s">
        <v>605</v>
      </c>
      <c r="D122" s="839" t="s">
        <v>606</v>
      </c>
      <c r="E122" s="825" t="s">
        <v>4031</v>
      </c>
      <c r="F122" s="839" t="s">
        <v>4032</v>
      </c>
      <c r="G122" s="825" t="s">
        <v>4271</v>
      </c>
      <c r="H122" s="825" t="s">
        <v>4272</v>
      </c>
      <c r="I122" s="831">
        <v>7.4233333269755049</v>
      </c>
      <c r="J122" s="831">
        <v>72</v>
      </c>
      <c r="K122" s="832">
        <v>534.47999572753906</v>
      </c>
    </row>
    <row r="123" spans="1:11" ht="14.45" customHeight="1" x14ac:dyDescent="0.2">
      <c r="A123" s="821" t="s">
        <v>586</v>
      </c>
      <c r="B123" s="822" t="s">
        <v>587</v>
      </c>
      <c r="C123" s="825" t="s">
        <v>605</v>
      </c>
      <c r="D123" s="839" t="s">
        <v>606</v>
      </c>
      <c r="E123" s="825" t="s">
        <v>4031</v>
      </c>
      <c r="F123" s="839" t="s">
        <v>4032</v>
      </c>
      <c r="G123" s="825" t="s">
        <v>4273</v>
      </c>
      <c r="H123" s="825" t="s">
        <v>4274</v>
      </c>
      <c r="I123" s="831">
        <v>14.355714116777692</v>
      </c>
      <c r="J123" s="831">
        <v>180</v>
      </c>
      <c r="K123" s="832">
        <v>2584.080078125</v>
      </c>
    </row>
    <row r="124" spans="1:11" ht="14.45" customHeight="1" x14ac:dyDescent="0.2">
      <c r="A124" s="821" t="s">
        <v>586</v>
      </c>
      <c r="B124" s="822" t="s">
        <v>587</v>
      </c>
      <c r="C124" s="825" t="s">
        <v>605</v>
      </c>
      <c r="D124" s="839" t="s">
        <v>606</v>
      </c>
      <c r="E124" s="825" t="s">
        <v>4031</v>
      </c>
      <c r="F124" s="839" t="s">
        <v>4032</v>
      </c>
      <c r="G124" s="825" t="s">
        <v>4275</v>
      </c>
      <c r="H124" s="825" t="s">
        <v>4276</v>
      </c>
      <c r="I124" s="831">
        <v>15.029999732971191</v>
      </c>
      <c r="J124" s="831">
        <v>25</v>
      </c>
      <c r="K124" s="832">
        <v>375.64999485015869</v>
      </c>
    </row>
    <row r="125" spans="1:11" ht="14.45" customHeight="1" x14ac:dyDescent="0.2">
      <c r="A125" s="821" t="s">
        <v>586</v>
      </c>
      <c r="B125" s="822" t="s">
        <v>587</v>
      </c>
      <c r="C125" s="825" t="s">
        <v>605</v>
      </c>
      <c r="D125" s="839" t="s">
        <v>606</v>
      </c>
      <c r="E125" s="825" t="s">
        <v>4031</v>
      </c>
      <c r="F125" s="839" t="s">
        <v>4032</v>
      </c>
      <c r="G125" s="825" t="s">
        <v>4277</v>
      </c>
      <c r="H125" s="825" t="s">
        <v>4278</v>
      </c>
      <c r="I125" s="831">
        <v>98.379997253417969</v>
      </c>
      <c r="J125" s="831">
        <v>15</v>
      </c>
      <c r="K125" s="832">
        <v>1475.6999816894531</v>
      </c>
    </row>
    <row r="126" spans="1:11" ht="14.45" customHeight="1" x14ac:dyDescent="0.2">
      <c r="A126" s="821" t="s">
        <v>586</v>
      </c>
      <c r="B126" s="822" t="s">
        <v>587</v>
      </c>
      <c r="C126" s="825" t="s">
        <v>605</v>
      </c>
      <c r="D126" s="839" t="s">
        <v>606</v>
      </c>
      <c r="E126" s="825" t="s">
        <v>4031</v>
      </c>
      <c r="F126" s="839" t="s">
        <v>4032</v>
      </c>
      <c r="G126" s="825" t="s">
        <v>4279</v>
      </c>
      <c r="H126" s="825" t="s">
        <v>4280</v>
      </c>
      <c r="I126" s="831">
        <v>0.37999999523162842</v>
      </c>
      <c r="J126" s="831">
        <v>100</v>
      </c>
      <c r="K126" s="832">
        <v>38</v>
      </c>
    </row>
    <row r="127" spans="1:11" ht="14.45" customHeight="1" x14ac:dyDescent="0.2">
      <c r="A127" s="821" t="s">
        <v>586</v>
      </c>
      <c r="B127" s="822" t="s">
        <v>587</v>
      </c>
      <c r="C127" s="825" t="s">
        <v>605</v>
      </c>
      <c r="D127" s="839" t="s">
        <v>606</v>
      </c>
      <c r="E127" s="825" t="s">
        <v>4031</v>
      </c>
      <c r="F127" s="839" t="s">
        <v>4032</v>
      </c>
      <c r="G127" s="825" t="s">
        <v>4281</v>
      </c>
      <c r="H127" s="825" t="s">
        <v>4282</v>
      </c>
      <c r="I127" s="831">
        <v>13.079999923706055</v>
      </c>
      <c r="J127" s="831">
        <v>114</v>
      </c>
      <c r="K127" s="832">
        <v>1491.1200256347656</v>
      </c>
    </row>
    <row r="128" spans="1:11" ht="14.45" customHeight="1" x14ac:dyDescent="0.2">
      <c r="A128" s="821" t="s">
        <v>586</v>
      </c>
      <c r="B128" s="822" t="s">
        <v>587</v>
      </c>
      <c r="C128" s="825" t="s">
        <v>605</v>
      </c>
      <c r="D128" s="839" t="s">
        <v>606</v>
      </c>
      <c r="E128" s="825" t="s">
        <v>4031</v>
      </c>
      <c r="F128" s="839" t="s">
        <v>4032</v>
      </c>
      <c r="G128" s="825" t="s">
        <v>4283</v>
      </c>
      <c r="H128" s="825" t="s">
        <v>4284</v>
      </c>
      <c r="I128" s="831">
        <v>11.609999656677246</v>
      </c>
      <c r="J128" s="831">
        <v>24</v>
      </c>
      <c r="K128" s="832">
        <v>278.67999267578125</v>
      </c>
    </row>
    <row r="129" spans="1:11" ht="14.45" customHeight="1" x14ac:dyDescent="0.2">
      <c r="A129" s="821" t="s">
        <v>586</v>
      </c>
      <c r="B129" s="822" t="s">
        <v>587</v>
      </c>
      <c r="C129" s="825" t="s">
        <v>605</v>
      </c>
      <c r="D129" s="839" t="s">
        <v>606</v>
      </c>
      <c r="E129" s="825" t="s">
        <v>4031</v>
      </c>
      <c r="F129" s="839" t="s">
        <v>4032</v>
      </c>
      <c r="G129" s="825" t="s">
        <v>4285</v>
      </c>
      <c r="H129" s="825" t="s">
        <v>4286</v>
      </c>
      <c r="I129" s="831">
        <v>20.382499694824219</v>
      </c>
      <c r="J129" s="831">
        <v>72</v>
      </c>
      <c r="K129" s="832">
        <v>1468.1500091552734</v>
      </c>
    </row>
    <row r="130" spans="1:11" ht="14.45" customHeight="1" x14ac:dyDescent="0.2">
      <c r="A130" s="821" t="s">
        <v>586</v>
      </c>
      <c r="B130" s="822" t="s">
        <v>587</v>
      </c>
      <c r="C130" s="825" t="s">
        <v>605</v>
      </c>
      <c r="D130" s="839" t="s">
        <v>606</v>
      </c>
      <c r="E130" s="825" t="s">
        <v>4031</v>
      </c>
      <c r="F130" s="839" t="s">
        <v>4032</v>
      </c>
      <c r="G130" s="825" t="s">
        <v>4287</v>
      </c>
      <c r="H130" s="825" t="s">
        <v>4288</v>
      </c>
      <c r="I130" s="831">
        <v>25.559999465942383</v>
      </c>
      <c r="J130" s="831">
        <v>72</v>
      </c>
      <c r="K130" s="832">
        <v>1840.2100219726563</v>
      </c>
    </row>
    <row r="131" spans="1:11" ht="14.45" customHeight="1" x14ac:dyDescent="0.2">
      <c r="A131" s="821" t="s">
        <v>586</v>
      </c>
      <c r="B131" s="822" t="s">
        <v>587</v>
      </c>
      <c r="C131" s="825" t="s">
        <v>605</v>
      </c>
      <c r="D131" s="839" t="s">
        <v>606</v>
      </c>
      <c r="E131" s="825" t="s">
        <v>4031</v>
      </c>
      <c r="F131" s="839" t="s">
        <v>4032</v>
      </c>
      <c r="G131" s="825" t="s">
        <v>4289</v>
      </c>
      <c r="H131" s="825" t="s">
        <v>4290</v>
      </c>
      <c r="I131" s="831">
        <v>8.8883336385091152</v>
      </c>
      <c r="J131" s="831">
        <v>232</v>
      </c>
      <c r="K131" s="832">
        <v>2061.9800033569336</v>
      </c>
    </row>
    <row r="132" spans="1:11" ht="14.45" customHeight="1" x14ac:dyDescent="0.2">
      <c r="A132" s="821" t="s">
        <v>586</v>
      </c>
      <c r="B132" s="822" t="s">
        <v>587</v>
      </c>
      <c r="C132" s="825" t="s">
        <v>605</v>
      </c>
      <c r="D132" s="839" t="s">
        <v>606</v>
      </c>
      <c r="E132" s="825" t="s">
        <v>4031</v>
      </c>
      <c r="F132" s="839" t="s">
        <v>4032</v>
      </c>
      <c r="G132" s="825" t="s">
        <v>4291</v>
      </c>
      <c r="H132" s="825" t="s">
        <v>4292</v>
      </c>
      <c r="I132" s="831">
        <v>13.630000114440918</v>
      </c>
      <c r="J132" s="831">
        <v>20</v>
      </c>
      <c r="K132" s="832">
        <v>272.60000610351563</v>
      </c>
    </row>
    <row r="133" spans="1:11" ht="14.45" customHeight="1" x14ac:dyDescent="0.2">
      <c r="A133" s="821" t="s">
        <v>586</v>
      </c>
      <c r="B133" s="822" t="s">
        <v>587</v>
      </c>
      <c r="C133" s="825" t="s">
        <v>605</v>
      </c>
      <c r="D133" s="839" t="s">
        <v>606</v>
      </c>
      <c r="E133" s="825" t="s">
        <v>4031</v>
      </c>
      <c r="F133" s="839" t="s">
        <v>4032</v>
      </c>
      <c r="G133" s="825" t="s">
        <v>4293</v>
      </c>
      <c r="H133" s="825" t="s">
        <v>4294</v>
      </c>
      <c r="I133" s="831">
        <v>3.369999885559082</v>
      </c>
      <c r="J133" s="831">
        <v>500</v>
      </c>
      <c r="K133" s="832">
        <v>1685</v>
      </c>
    </row>
    <row r="134" spans="1:11" ht="14.45" customHeight="1" x14ac:dyDescent="0.2">
      <c r="A134" s="821" t="s">
        <v>586</v>
      </c>
      <c r="B134" s="822" t="s">
        <v>587</v>
      </c>
      <c r="C134" s="825" t="s">
        <v>605</v>
      </c>
      <c r="D134" s="839" t="s">
        <v>606</v>
      </c>
      <c r="E134" s="825" t="s">
        <v>4031</v>
      </c>
      <c r="F134" s="839" t="s">
        <v>4032</v>
      </c>
      <c r="G134" s="825" t="s">
        <v>4295</v>
      </c>
      <c r="H134" s="825" t="s">
        <v>4296</v>
      </c>
      <c r="I134" s="831">
        <v>4.0850000381469727</v>
      </c>
      <c r="J134" s="831">
        <v>400</v>
      </c>
      <c r="K134" s="832">
        <v>1634</v>
      </c>
    </row>
    <row r="135" spans="1:11" ht="14.45" customHeight="1" x14ac:dyDescent="0.2">
      <c r="A135" s="821" t="s">
        <v>586</v>
      </c>
      <c r="B135" s="822" t="s">
        <v>587</v>
      </c>
      <c r="C135" s="825" t="s">
        <v>605</v>
      </c>
      <c r="D135" s="839" t="s">
        <v>606</v>
      </c>
      <c r="E135" s="825" t="s">
        <v>4031</v>
      </c>
      <c r="F135" s="839" t="s">
        <v>4032</v>
      </c>
      <c r="G135" s="825" t="s">
        <v>4297</v>
      </c>
      <c r="H135" s="825" t="s">
        <v>4298</v>
      </c>
      <c r="I135" s="831">
        <v>2.5199999809265137</v>
      </c>
      <c r="J135" s="831">
        <v>50</v>
      </c>
      <c r="K135" s="832">
        <v>126</v>
      </c>
    </row>
    <row r="136" spans="1:11" ht="14.45" customHeight="1" x14ac:dyDescent="0.2">
      <c r="A136" s="821" t="s">
        <v>586</v>
      </c>
      <c r="B136" s="822" t="s">
        <v>587</v>
      </c>
      <c r="C136" s="825" t="s">
        <v>605</v>
      </c>
      <c r="D136" s="839" t="s">
        <v>606</v>
      </c>
      <c r="E136" s="825" t="s">
        <v>4031</v>
      </c>
      <c r="F136" s="839" t="s">
        <v>4032</v>
      </c>
      <c r="G136" s="825" t="s">
        <v>4299</v>
      </c>
      <c r="H136" s="825" t="s">
        <v>4300</v>
      </c>
      <c r="I136" s="831">
        <v>4.1100001335144043</v>
      </c>
      <c r="J136" s="831">
        <v>60</v>
      </c>
      <c r="K136" s="832">
        <v>246.60000610351563</v>
      </c>
    </row>
    <row r="137" spans="1:11" ht="14.45" customHeight="1" x14ac:dyDescent="0.2">
      <c r="A137" s="821" t="s">
        <v>586</v>
      </c>
      <c r="B137" s="822" t="s">
        <v>587</v>
      </c>
      <c r="C137" s="825" t="s">
        <v>605</v>
      </c>
      <c r="D137" s="839" t="s">
        <v>606</v>
      </c>
      <c r="E137" s="825" t="s">
        <v>4031</v>
      </c>
      <c r="F137" s="839" t="s">
        <v>4032</v>
      </c>
      <c r="G137" s="825" t="s">
        <v>4301</v>
      </c>
      <c r="H137" s="825" t="s">
        <v>4302</v>
      </c>
      <c r="I137" s="831">
        <v>7.0799999237060547</v>
      </c>
      <c r="J137" s="831">
        <v>2</v>
      </c>
      <c r="K137" s="832">
        <v>14.159999847412109</v>
      </c>
    </row>
    <row r="138" spans="1:11" ht="14.45" customHeight="1" x14ac:dyDescent="0.2">
      <c r="A138" s="821" t="s">
        <v>586</v>
      </c>
      <c r="B138" s="822" t="s">
        <v>587</v>
      </c>
      <c r="C138" s="825" t="s">
        <v>605</v>
      </c>
      <c r="D138" s="839" t="s">
        <v>606</v>
      </c>
      <c r="E138" s="825" t="s">
        <v>4031</v>
      </c>
      <c r="F138" s="839" t="s">
        <v>4032</v>
      </c>
      <c r="G138" s="825" t="s">
        <v>4303</v>
      </c>
      <c r="H138" s="825" t="s">
        <v>4304</v>
      </c>
      <c r="I138" s="831">
        <v>8.3299999237060547</v>
      </c>
      <c r="J138" s="831">
        <v>1</v>
      </c>
      <c r="K138" s="832">
        <v>8.3299999237060547</v>
      </c>
    </row>
    <row r="139" spans="1:11" ht="14.45" customHeight="1" x14ac:dyDescent="0.2">
      <c r="A139" s="821" t="s">
        <v>586</v>
      </c>
      <c r="B139" s="822" t="s">
        <v>587</v>
      </c>
      <c r="C139" s="825" t="s">
        <v>605</v>
      </c>
      <c r="D139" s="839" t="s">
        <v>606</v>
      </c>
      <c r="E139" s="825" t="s">
        <v>4031</v>
      </c>
      <c r="F139" s="839" t="s">
        <v>4032</v>
      </c>
      <c r="G139" s="825" t="s">
        <v>4305</v>
      </c>
      <c r="H139" s="825" t="s">
        <v>4306</v>
      </c>
      <c r="I139" s="831">
        <v>42.439998626708984</v>
      </c>
      <c r="J139" s="831">
        <v>16</v>
      </c>
      <c r="K139" s="832">
        <v>679.03998565673828</v>
      </c>
    </row>
    <row r="140" spans="1:11" ht="14.45" customHeight="1" x14ac:dyDescent="0.2">
      <c r="A140" s="821" t="s">
        <v>586</v>
      </c>
      <c r="B140" s="822" t="s">
        <v>587</v>
      </c>
      <c r="C140" s="825" t="s">
        <v>605</v>
      </c>
      <c r="D140" s="839" t="s">
        <v>606</v>
      </c>
      <c r="E140" s="825" t="s">
        <v>4031</v>
      </c>
      <c r="F140" s="839" t="s">
        <v>4032</v>
      </c>
      <c r="G140" s="825" t="s">
        <v>4307</v>
      </c>
      <c r="H140" s="825" t="s">
        <v>4308</v>
      </c>
      <c r="I140" s="831">
        <v>105.45999908447266</v>
      </c>
      <c r="J140" s="831">
        <v>1</v>
      </c>
      <c r="K140" s="832">
        <v>105.45999908447266</v>
      </c>
    </row>
    <row r="141" spans="1:11" ht="14.45" customHeight="1" x14ac:dyDescent="0.2">
      <c r="A141" s="821" t="s">
        <v>586</v>
      </c>
      <c r="B141" s="822" t="s">
        <v>587</v>
      </c>
      <c r="C141" s="825" t="s">
        <v>605</v>
      </c>
      <c r="D141" s="839" t="s">
        <v>606</v>
      </c>
      <c r="E141" s="825" t="s">
        <v>4031</v>
      </c>
      <c r="F141" s="839" t="s">
        <v>4032</v>
      </c>
      <c r="G141" s="825" t="s">
        <v>4309</v>
      </c>
      <c r="H141" s="825" t="s">
        <v>4310</v>
      </c>
      <c r="I141" s="831">
        <v>19.969999313354492</v>
      </c>
      <c r="J141" s="831">
        <v>1</v>
      </c>
      <c r="K141" s="832">
        <v>19.969999313354492</v>
      </c>
    </row>
    <row r="142" spans="1:11" ht="14.45" customHeight="1" x14ac:dyDescent="0.2">
      <c r="A142" s="821" t="s">
        <v>586</v>
      </c>
      <c r="B142" s="822" t="s">
        <v>587</v>
      </c>
      <c r="C142" s="825" t="s">
        <v>605</v>
      </c>
      <c r="D142" s="839" t="s">
        <v>606</v>
      </c>
      <c r="E142" s="825" t="s">
        <v>4031</v>
      </c>
      <c r="F142" s="839" t="s">
        <v>4032</v>
      </c>
      <c r="G142" s="825" t="s">
        <v>4311</v>
      </c>
      <c r="H142" s="825" t="s">
        <v>4312</v>
      </c>
      <c r="I142" s="831">
        <v>339.54998779296875</v>
      </c>
      <c r="J142" s="831">
        <v>30</v>
      </c>
      <c r="K142" s="832">
        <v>10186.4697265625</v>
      </c>
    </row>
    <row r="143" spans="1:11" ht="14.45" customHeight="1" x14ac:dyDescent="0.2">
      <c r="A143" s="821" t="s">
        <v>586</v>
      </c>
      <c r="B143" s="822" t="s">
        <v>587</v>
      </c>
      <c r="C143" s="825" t="s">
        <v>605</v>
      </c>
      <c r="D143" s="839" t="s">
        <v>606</v>
      </c>
      <c r="E143" s="825" t="s">
        <v>4031</v>
      </c>
      <c r="F143" s="839" t="s">
        <v>4032</v>
      </c>
      <c r="G143" s="825" t="s">
        <v>4313</v>
      </c>
      <c r="H143" s="825" t="s">
        <v>4314</v>
      </c>
      <c r="I143" s="831">
        <v>42.630001068115234</v>
      </c>
      <c r="J143" s="831">
        <v>254</v>
      </c>
      <c r="K143" s="832">
        <v>10828.02001953125</v>
      </c>
    </row>
    <row r="144" spans="1:11" ht="14.45" customHeight="1" x14ac:dyDescent="0.2">
      <c r="A144" s="821" t="s">
        <v>586</v>
      </c>
      <c r="B144" s="822" t="s">
        <v>587</v>
      </c>
      <c r="C144" s="825" t="s">
        <v>605</v>
      </c>
      <c r="D144" s="839" t="s">
        <v>606</v>
      </c>
      <c r="E144" s="825" t="s">
        <v>4031</v>
      </c>
      <c r="F144" s="839" t="s">
        <v>4032</v>
      </c>
      <c r="G144" s="825" t="s">
        <v>4315</v>
      </c>
      <c r="H144" s="825" t="s">
        <v>4316</v>
      </c>
      <c r="I144" s="831">
        <v>32.794000244140626</v>
      </c>
      <c r="J144" s="831">
        <v>242</v>
      </c>
      <c r="K144" s="832">
        <v>7936.0899658203125</v>
      </c>
    </row>
    <row r="145" spans="1:11" ht="14.45" customHeight="1" x14ac:dyDescent="0.2">
      <c r="A145" s="821" t="s">
        <v>586</v>
      </c>
      <c r="B145" s="822" t="s">
        <v>587</v>
      </c>
      <c r="C145" s="825" t="s">
        <v>605</v>
      </c>
      <c r="D145" s="839" t="s">
        <v>606</v>
      </c>
      <c r="E145" s="825" t="s">
        <v>4031</v>
      </c>
      <c r="F145" s="839" t="s">
        <v>4032</v>
      </c>
      <c r="G145" s="825" t="s">
        <v>4317</v>
      </c>
      <c r="H145" s="825" t="s">
        <v>4318</v>
      </c>
      <c r="I145" s="831">
        <v>12.02400016784668</v>
      </c>
      <c r="J145" s="831">
        <v>1304</v>
      </c>
      <c r="K145" s="832">
        <v>15680.219970703125</v>
      </c>
    </row>
    <row r="146" spans="1:11" ht="14.45" customHeight="1" x14ac:dyDescent="0.2">
      <c r="A146" s="821" t="s">
        <v>586</v>
      </c>
      <c r="B146" s="822" t="s">
        <v>587</v>
      </c>
      <c r="C146" s="825" t="s">
        <v>605</v>
      </c>
      <c r="D146" s="839" t="s">
        <v>606</v>
      </c>
      <c r="E146" s="825" t="s">
        <v>4031</v>
      </c>
      <c r="F146" s="839" t="s">
        <v>4032</v>
      </c>
      <c r="G146" s="825" t="s">
        <v>4319</v>
      </c>
      <c r="H146" s="825" t="s">
        <v>4320</v>
      </c>
      <c r="I146" s="831">
        <v>76.177999877929693</v>
      </c>
      <c r="J146" s="831">
        <v>280</v>
      </c>
      <c r="K146" s="832">
        <v>21329.280029296875</v>
      </c>
    </row>
    <row r="147" spans="1:11" ht="14.45" customHeight="1" x14ac:dyDescent="0.2">
      <c r="A147" s="821" t="s">
        <v>586</v>
      </c>
      <c r="B147" s="822" t="s">
        <v>587</v>
      </c>
      <c r="C147" s="825" t="s">
        <v>605</v>
      </c>
      <c r="D147" s="839" t="s">
        <v>606</v>
      </c>
      <c r="E147" s="825" t="s">
        <v>4031</v>
      </c>
      <c r="F147" s="839" t="s">
        <v>4032</v>
      </c>
      <c r="G147" s="825" t="s">
        <v>4319</v>
      </c>
      <c r="H147" s="825" t="s">
        <v>4321</v>
      </c>
      <c r="I147" s="831">
        <v>79.980003356933594</v>
      </c>
      <c r="J147" s="831">
        <v>240</v>
      </c>
      <c r="K147" s="832">
        <v>19195.81005859375</v>
      </c>
    </row>
    <row r="148" spans="1:11" ht="14.45" customHeight="1" x14ac:dyDescent="0.2">
      <c r="A148" s="821" t="s">
        <v>586</v>
      </c>
      <c r="B148" s="822" t="s">
        <v>587</v>
      </c>
      <c r="C148" s="825" t="s">
        <v>605</v>
      </c>
      <c r="D148" s="839" t="s">
        <v>606</v>
      </c>
      <c r="E148" s="825" t="s">
        <v>4031</v>
      </c>
      <c r="F148" s="839" t="s">
        <v>4032</v>
      </c>
      <c r="G148" s="825" t="s">
        <v>4041</v>
      </c>
      <c r="H148" s="825" t="s">
        <v>4042</v>
      </c>
      <c r="I148" s="831">
        <v>0.7812499962747097</v>
      </c>
      <c r="J148" s="831">
        <v>42000</v>
      </c>
      <c r="K148" s="832">
        <v>32685</v>
      </c>
    </row>
    <row r="149" spans="1:11" ht="14.45" customHeight="1" x14ac:dyDescent="0.2">
      <c r="A149" s="821" t="s">
        <v>586</v>
      </c>
      <c r="B149" s="822" t="s">
        <v>587</v>
      </c>
      <c r="C149" s="825" t="s">
        <v>605</v>
      </c>
      <c r="D149" s="839" t="s">
        <v>606</v>
      </c>
      <c r="E149" s="825" t="s">
        <v>4031</v>
      </c>
      <c r="F149" s="839" t="s">
        <v>4032</v>
      </c>
      <c r="G149" s="825" t="s">
        <v>4322</v>
      </c>
      <c r="H149" s="825" t="s">
        <v>4323</v>
      </c>
      <c r="I149" s="831">
        <v>3.9450000524520874</v>
      </c>
      <c r="J149" s="831">
        <v>19500</v>
      </c>
      <c r="K149" s="832">
        <v>76927.200805664063</v>
      </c>
    </row>
    <row r="150" spans="1:11" ht="14.45" customHeight="1" x14ac:dyDescent="0.2">
      <c r="A150" s="821" t="s">
        <v>586</v>
      </c>
      <c r="B150" s="822" t="s">
        <v>587</v>
      </c>
      <c r="C150" s="825" t="s">
        <v>605</v>
      </c>
      <c r="D150" s="839" t="s">
        <v>606</v>
      </c>
      <c r="E150" s="825" t="s">
        <v>4031</v>
      </c>
      <c r="F150" s="839" t="s">
        <v>4032</v>
      </c>
      <c r="G150" s="825" t="s">
        <v>4324</v>
      </c>
      <c r="H150" s="825" t="s">
        <v>4325</v>
      </c>
      <c r="I150" s="831">
        <v>1.2100000381469727</v>
      </c>
      <c r="J150" s="831">
        <v>2000</v>
      </c>
      <c r="K150" s="832">
        <v>2420</v>
      </c>
    </row>
    <row r="151" spans="1:11" ht="14.45" customHeight="1" x14ac:dyDescent="0.2">
      <c r="A151" s="821" t="s">
        <v>586</v>
      </c>
      <c r="B151" s="822" t="s">
        <v>587</v>
      </c>
      <c r="C151" s="825" t="s">
        <v>605</v>
      </c>
      <c r="D151" s="839" t="s">
        <v>606</v>
      </c>
      <c r="E151" s="825" t="s">
        <v>4031</v>
      </c>
      <c r="F151" s="839" t="s">
        <v>4032</v>
      </c>
      <c r="G151" s="825" t="s">
        <v>4326</v>
      </c>
      <c r="H151" s="825" t="s">
        <v>4327</v>
      </c>
      <c r="I151" s="831">
        <v>31.422500133514404</v>
      </c>
      <c r="J151" s="831">
        <v>22</v>
      </c>
      <c r="K151" s="832">
        <v>691.32000923156738</v>
      </c>
    </row>
    <row r="152" spans="1:11" ht="14.45" customHeight="1" x14ac:dyDescent="0.2">
      <c r="A152" s="821" t="s">
        <v>586</v>
      </c>
      <c r="B152" s="822" t="s">
        <v>587</v>
      </c>
      <c r="C152" s="825" t="s">
        <v>605</v>
      </c>
      <c r="D152" s="839" t="s">
        <v>606</v>
      </c>
      <c r="E152" s="825" t="s">
        <v>4031</v>
      </c>
      <c r="F152" s="839" t="s">
        <v>4032</v>
      </c>
      <c r="G152" s="825" t="s">
        <v>4328</v>
      </c>
      <c r="H152" s="825" t="s">
        <v>4329</v>
      </c>
      <c r="I152" s="831">
        <v>30.779231438269981</v>
      </c>
      <c r="J152" s="831">
        <v>1086</v>
      </c>
      <c r="K152" s="832">
        <v>33426.079284667969</v>
      </c>
    </row>
    <row r="153" spans="1:11" ht="14.45" customHeight="1" x14ac:dyDescent="0.2">
      <c r="A153" s="821" t="s">
        <v>586</v>
      </c>
      <c r="B153" s="822" t="s">
        <v>587</v>
      </c>
      <c r="C153" s="825" t="s">
        <v>605</v>
      </c>
      <c r="D153" s="839" t="s">
        <v>606</v>
      </c>
      <c r="E153" s="825" t="s">
        <v>4043</v>
      </c>
      <c r="F153" s="839" t="s">
        <v>4044</v>
      </c>
      <c r="G153" s="825" t="s">
        <v>4330</v>
      </c>
      <c r="H153" s="825" t="s">
        <v>4331</v>
      </c>
      <c r="I153" s="831">
        <v>692.5999755859375</v>
      </c>
      <c r="J153" s="831">
        <v>15</v>
      </c>
      <c r="K153" s="832">
        <v>10389.06005859375</v>
      </c>
    </row>
    <row r="154" spans="1:11" ht="14.45" customHeight="1" x14ac:dyDescent="0.2">
      <c r="A154" s="821" t="s">
        <v>586</v>
      </c>
      <c r="B154" s="822" t="s">
        <v>587</v>
      </c>
      <c r="C154" s="825" t="s">
        <v>605</v>
      </c>
      <c r="D154" s="839" t="s">
        <v>606</v>
      </c>
      <c r="E154" s="825" t="s">
        <v>4043</v>
      </c>
      <c r="F154" s="839" t="s">
        <v>4044</v>
      </c>
      <c r="G154" s="825" t="s">
        <v>4332</v>
      </c>
      <c r="H154" s="825" t="s">
        <v>4333</v>
      </c>
      <c r="I154" s="831">
        <v>330.32998657226563</v>
      </c>
      <c r="J154" s="831">
        <v>36</v>
      </c>
      <c r="K154" s="832">
        <v>11891.880126953125</v>
      </c>
    </row>
    <row r="155" spans="1:11" ht="14.45" customHeight="1" x14ac:dyDescent="0.2">
      <c r="A155" s="821" t="s">
        <v>586</v>
      </c>
      <c r="B155" s="822" t="s">
        <v>587</v>
      </c>
      <c r="C155" s="825" t="s">
        <v>605</v>
      </c>
      <c r="D155" s="839" t="s">
        <v>606</v>
      </c>
      <c r="E155" s="825" t="s">
        <v>4043</v>
      </c>
      <c r="F155" s="839" t="s">
        <v>4044</v>
      </c>
      <c r="G155" s="825" t="s">
        <v>4334</v>
      </c>
      <c r="H155" s="825" t="s">
        <v>4335</v>
      </c>
      <c r="I155" s="831">
        <v>2.0459999561309816</v>
      </c>
      <c r="J155" s="831">
        <v>1700</v>
      </c>
      <c r="K155" s="832">
        <v>3477</v>
      </c>
    </row>
    <row r="156" spans="1:11" ht="14.45" customHeight="1" x14ac:dyDescent="0.2">
      <c r="A156" s="821" t="s">
        <v>586</v>
      </c>
      <c r="B156" s="822" t="s">
        <v>587</v>
      </c>
      <c r="C156" s="825" t="s">
        <v>605</v>
      </c>
      <c r="D156" s="839" t="s">
        <v>606</v>
      </c>
      <c r="E156" s="825" t="s">
        <v>4043</v>
      </c>
      <c r="F156" s="839" t="s">
        <v>4044</v>
      </c>
      <c r="G156" s="825" t="s">
        <v>4336</v>
      </c>
      <c r="H156" s="825" t="s">
        <v>4337</v>
      </c>
      <c r="I156" s="831">
        <v>326.70001220703125</v>
      </c>
      <c r="J156" s="831">
        <v>5</v>
      </c>
      <c r="K156" s="832">
        <v>1633.5</v>
      </c>
    </row>
    <row r="157" spans="1:11" ht="14.45" customHeight="1" x14ac:dyDescent="0.2">
      <c r="A157" s="821" t="s">
        <v>586</v>
      </c>
      <c r="B157" s="822" t="s">
        <v>587</v>
      </c>
      <c r="C157" s="825" t="s">
        <v>605</v>
      </c>
      <c r="D157" s="839" t="s">
        <v>606</v>
      </c>
      <c r="E157" s="825" t="s">
        <v>4043</v>
      </c>
      <c r="F157" s="839" t="s">
        <v>4044</v>
      </c>
      <c r="G157" s="825" t="s">
        <v>4338</v>
      </c>
      <c r="H157" s="825" t="s">
        <v>4339</v>
      </c>
      <c r="I157" s="831">
        <v>175</v>
      </c>
      <c r="J157" s="831">
        <v>290</v>
      </c>
      <c r="K157" s="832">
        <v>50750</v>
      </c>
    </row>
    <row r="158" spans="1:11" ht="14.45" customHeight="1" x14ac:dyDescent="0.2">
      <c r="A158" s="821" t="s">
        <v>586</v>
      </c>
      <c r="B158" s="822" t="s">
        <v>587</v>
      </c>
      <c r="C158" s="825" t="s">
        <v>605</v>
      </c>
      <c r="D158" s="839" t="s">
        <v>606</v>
      </c>
      <c r="E158" s="825" t="s">
        <v>4043</v>
      </c>
      <c r="F158" s="839" t="s">
        <v>4044</v>
      </c>
      <c r="G158" s="825" t="s">
        <v>4340</v>
      </c>
      <c r="H158" s="825" t="s">
        <v>4341</v>
      </c>
      <c r="I158" s="831">
        <v>47.189998626708984</v>
      </c>
      <c r="J158" s="831">
        <v>40</v>
      </c>
      <c r="K158" s="832">
        <v>1887.5999755859375</v>
      </c>
    </row>
    <row r="159" spans="1:11" ht="14.45" customHeight="1" x14ac:dyDescent="0.2">
      <c r="A159" s="821" t="s">
        <v>586</v>
      </c>
      <c r="B159" s="822" t="s">
        <v>587</v>
      </c>
      <c r="C159" s="825" t="s">
        <v>605</v>
      </c>
      <c r="D159" s="839" t="s">
        <v>606</v>
      </c>
      <c r="E159" s="825" t="s">
        <v>4043</v>
      </c>
      <c r="F159" s="839" t="s">
        <v>4044</v>
      </c>
      <c r="G159" s="825" t="s">
        <v>4342</v>
      </c>
      <c r="H159" s="825" t="s">
        <v>4343</v>
      </c>
      <c r="I159" s="831">
        <v>2.9028572354997908</v>
      </c>
      <c r="J159" s="831">
        <v>800</v>
      </c>
      <c r="K159" s="832">
        <v>2322</v>
      </c>
    </row>
    <row r="160" spans="1:11" ht="14.45" customHeight="1" x14ac:dyDescent="0.2">
      <c r="A160" s="821" t="s">
        <v>586</v>
      </c>
      <c r="B160" s="822" t="s">
        <v>587</v>
      </c>
      <c r="C160" s="825" t="s">
        <v>605</v>
      </c>
      <c r="D160" s="839" t="s">
        <v>606</v>
      </c>
      <c r="E160" s="825" t="s">
        <v>4043</v>
      </c>
      <c r="F160" s="839" t="s">
        <v>4044</v>
      </c>
      <c r="G160" s="825" t="s">
        <v>4344</v>
      </c>
      <c r="H160" s="825" t="s">
        <v>4345</v>
      </c>
      <c r="I160" s="831">
        <v>2.90571437563215</v>
      </c>
      <c r="J160" s="831">
        <v>700</v>
      </c>
      <c r="K160" s="832">
        <v>2034</v>
      </c>
    </row>
    <row r="161" spans="1:11" ht="14.45" customHeight="1" x14ac:dyDescent="0.2">
      <c r="A161" s="821" t="s">
        <v>586</v>
      </c>
      <c r="B161" s="822" t="s">
        <v>587</v>
      </c>
      <c r="C161" s="825" t="s">
        <v>605</v>
      </c>
      <c r="D161" s="839" t="s">
        <v>606</v>
      </c>
      <c r="E161" s="825" t="s">
        <v>4043</v>
      </c>
      <c r="F161" s="839" t="s">
        <v>4044</v>
      </c>
      <c r="G161" s="825" t="s">
        <v>4346</v>
      </c>
      <c r="H161" s="825" t="s">
        <v>4347</v>
      </c>
      <c r="I161" s="831">
        <v>2.9000000953674316</v>
      </c>
      <c r="J161" s="831">
        <v>100</v>
      </c>
      <c r="K161" s="832">
        <v>290.20001220703125</v>
      </c>
    </row>
    <row r="162" spans="1:11" ht="14.45" customHeight="1" x14ac:dyDescent="0.2">
      <c r="A162" s="821" t="s">
        <v>586</v>
      </c>
      <c r="B162" s="822" t="s">
        <v>587</v>
      </c>
      <c r="C162" s="825" t="s">
        <v>605</v>
      </c>
      <c r="D162" s="839" t="s">
        <v>606</v>
      </c>
      <c r="E162" s="825" t="s">
        <v>4043</v>
      </c>
      <c r="F162" s="839" t="s">
        <v>4044</v>
      </c>
      <c r="G162" s="825" t="s">
        <v>4348</v>
      </c>
      <c r="H162" s="825" t="s">
        <v>4349</v>
      </c>
      <c r="I162" s="831">
        <v>948.6400146484375</v>
      </c>
      <c r="J162" s="831">
        <v>15</v>
      </c>
      <c r="K162" s="832">
        <v>14229.6005859375</v>
      </c>
    </row>
    <row r="163" spans="1:11" ht="14.45" customHeight="1" x14ac:dyDescent="0.2">
      <c r="A163" s="821" t="s">
        <v>586</v>
      </c>
      <c r="B163" s="822" t="s">
        <v>587</v>
      </c>
      <c r="C163" s="825" t="s">
        <v>605</v>
      </c>
      <c r="D163" s="839" t="s">
        <v>606</v>
      </c>
      <c r="E163" s="825" t="s">
        <v>4043</v>
      </c>
      <c r="F163" s="839" t="s">
        <v>4044</v>
      </c>
      <c r="G163" s="825" t="s">
        <v>4350</v>
      </c>
      <c r="H163" s="825" t="s">
        <v>4351</v>
      </c>
      <c r="I163" s="831">
        <v>13.810000419616699</v>
      </c>
      <c r="J163" s="831">
        <v>30</v>
      </c>
      <c r="K163" s="832">
        <v>414.17999267578125</v>
      </c>
    </row>
    <row r="164" spans="1:11" ht="14.45" customHeight="1" x14ac:dyDescent="0.2">
      <c r="A164" s="821" t="s">
        <v>586</v>
      </c>
      <c r="B164" s="822" t="s">
        <v>587</v>
      </c>
      <c r="C164" s="825" t="s">
        <v>605</v>
      </c>
      <c r="D164" s="839" t="s">
        <v>606</v>
      </c>
      <c r="E164" s="825" t="s">
        <v>4043</v>
      </c>
      <c r="F164" s="839" t="s">
        <v>4044</v>
      </c>
      <c r="G164" s="825" t="s">
        <v>4352</v>
      </c>
      <c r="H164" s="825" t="s">
        <v>4353</v>
      </c>
      <c r="I164" s="831">
        <v>6.2950000762939453</v>
      </c>
      <c r="J164" s="831">
        <v>160</v>
      </c>
      <c r="K164" s="832">
        <v>1007.0000219345093</v>
      </c>
    </row>
    <row r="165" spans="1:11" ht="14.45" customHeight="1" x14ac:dyDescent="0.2">
      <c r="A165" s="821" t="s">
        <v>586</v>
      </c>
      <c r="B165" s="822" t="s">
        <v>587</v>
      </c>
      <c r="C165" s="825" t="s">
        <v>605</v>
      </c>
      <c r="D165" s="839" t="s">
        <v>606</v>
      </c>
      <c r="E165" s="825" t="s">
        <v>4043</v>
      </c>
      <c r="F165" s="839" t="s">
        <v>4044</v>
      </c>
      <c r="G165" s="825" t="s">
        <v>4354</v>
      </c>
      <c r="H165" s="825" t="s">
        <v>4355</v>
      </c>
      <c r="I165" s="831">
        <v>2.3549998998641968</v>
      </c>
      <c r="J165" s="831">
        <v>550</v>
      </c>
      <c r="K165" s="832">
        <v>1293</v>
      </c>
    </row>
    <row r="166" spans="1:11" ht="14.45" customHeight="1" x14ac:dyDescent="0.2">
      <c r="A166" s="821" t="s">
        <v>586</v>
      </c>
      <c r="B166" s="822" t="s">
        <v>587</v>
      </c>
      <c r="C166" s="825" t="s">
        <v>605</v>
      </c>
      <c r="D166" s="839" t="s">
        <v>606</v>
      </c>
      <c r="E166" s="825" t="s">
        <v>4043</v>
      </c>
      <c r="F166" s="839" t="s">
        <v>4044</v>
      </c>
      <c r="G166" s="825" t="s">
        <v>4356</v>
      </c>
      <c r="H166" s="825" t="s">
        <v>4357</v>
      </c>
      <c r="I166" s="831">
        <v>2.3599998950958252</v>
      </c>
      <c r="J166" s="831">
        <v>2000</v>
      </c>
      <c r="K166" s="832">
        <v>4720</v>
      </c>
    </row>
    <row r="167" spans="1:11" ht="14.45" customHeight="1" x14ac:dyDescent="0.2">
      <c r="A167" s="821" t="s">
        <v>586</v>
      </c>
      <c r="B167" s="822" t="s">
        <v>587</v>
      </c>
      <c r="C167" s="825" t="s">
        <v>605</v>
      </c>
      <c r="D167" s="839" t="s">
        <v>606</v>
      </c>
      <c r="E167" s="825" t="s">
        <v>4043</v>
      </c>
      <c r="F167" s="839" t="s">
        <v>4044</v>
      </c>
      <c r="G167" s="825" t="s">
        <v>4358</v>
      </c>
      <c r="H167" s="825" t="s">
        <v>4359</v>
      </c>
      <c r="I167" s="831">
        <v>2.3599998950958252</v>
      </c>
      <c r="J167" s="831">
        <v>3150</v>
      </c>
      <c r="K167" s="832">
        <v>7434</v>
      </c>
    </row>
    <row r="168" spans="1:11" ht="14.45" customHeight="1" x14ac:dyDescent="0.2">
      <c r="A168" s="821" t="s">
        <v>586</v>
      </c>
      <c r="B168" s="822" t="s">
        <v>587</v>
      </c>
      <c r="C168" s="825" t="s">
        <v>605</v>
      </c>
      <c r="D168" s="839" t="s">
        <v>606</v>
      </c>
      <c r="E168" s="825" t="s">
        <v>4043</v>
      </c>
      <c r="F168" s="839" t="s">
        <v>4044</v>
      </c>
      <c r="G168" s="825" t="s">
        <v>4360</v>
      </c>
      <c r="H168" s="825" t="s">
        <v>4361</v>
      </c>
      <c r="I168" s="831">
        <v>2.3599998950958252</v>
      </c>
      <c r="J168" s="831">
        <v>1100</v>
      </c>
      <c r="K168" s="832">
        <v>2596</v>
      </c>
    </row>
    <row r="169" spans="1:11" ht="14.45" customHeight="1" x14ac:dyDescent="0.2">
      <c r="A169" s="821" t="s">
        <v>586</v>
      </c>
      <c r="B169" s="822" t="s">
        <v>587</v>
      </c>
      <c r="C169" s="825" t="s">
        <v>605</v>
      </c>
      <c r="D169" s="839" t="s">
        <v>606</v>
      </c>
      <c r="E169" s="825" t="s">
        <v>4043</v>
      </c>
      <c r="F169" s="839" t="s">
        <v>4044</v>
      </c>
      <c r="G169" s="825" t="s">
        <v>4362</v>
      </c>
      <c r="H169" s="825" t="s">
        <v>4363</v>
      </c>
      <c r="I169" s="831">
        <v>1.1999999731779098E-2</v>
      </c>
      <c r="J169" s="831">
        <v>3600</v>
      </c>
      <c r="K169" s="832">
        <v>43</v>
      </c>
    </row>
    <row r="170" spans="1:11" ht="14.45" customHeight="1" x14ac:dyDescent="0.2">
      <c r="A170" s="821" t="s">
        <v>586</v>
      </c>
      <c r="B170" s="822" t="s">
        <v>587</v>
      </c>
      <c r="C170" s="825" t="s">
        <v>605</v>
      </c>
      <c r="D170" s="839" t="s">
        <v>606</v>
      </c>
      <c r="E170" s="825" t="s">
        <v>4043</v>
      </c>
      <c r="F170" s="839" t="s">
        <v>4044</v>
      </c>
      <c r="G170" s="825" t="s">
        <v>4364</v>
      </c>
      <c r="H170" s="825" t="s">
        <v>4365</v>
      </c>
      <c r="I170" s="831">
        <v>610.44499715169275</v>
      </c>
      <c r="J170" s="831">
        <v>21</v>
      </c>
      <c r="K170" s="832">
        <v>12737.670288085938</v>
      </c>
    </row>
    <row r="171" spans="1:11" ht="14.45" customHeight="1" x14ac:dyDescent="0.2">
      <c r="A171" s="821" t="s">
        <v>586</v>
      </c>
      <c r="B171" s="822" t="s">
        <v>587</v>
      </c>
      <c r="C171" s="825" t="s">
        <v>605</v>
      </c>
      <c r="D171" s="839" t="s">
        <v>606</v>
      </c>
      <c r="E171" s="825" t="s">
        <v>4043</v>
      </c>
      <c r="F171" s="839" t="s">
        <v>4044</v>
      </c>
      <c r="G171" s="825" t="s">
        <v>4366</v>
      </c>
      <c r="H171" s="825" t="s">
        <v>4367</v>
      </c>
      <c r="I171" s="831">
        <v>1.7799999713897705</v>
      </c>
      <c r="J171" s="831">
        <v>17900</v>
      </c>
      <c r="K171" s="832">
        <v>31862</v>
      </c>
    </row>
    <row r="172" spans="1:11" ht="14.45" customHeight="1" x14ac:dyDescent="0.2">
      <c r="A172" s="821" t="s">
        <v>586</v>
      </c>
      <c r="B172" s="822" t="s">
        <v>587</v>
      </c>
      <c r="C172" s="825" t="s">
        <v>605</v>
      </c>
      <c r="D172" s="839" t="s">
        <v>606</v>
      </c>
      <c r="E172" s="825" t="s">
        <v>4043</v>
      </c>
      <c r="F172" s="839" t="s">
        <v>4044</v>
      </c>
      <c r="G172" s="825" t="s">
        <v>4368</v>
      </c>
      <c r="H172" s="825" t="s">
        <v>4369</v>
      </c>
      <c r="I172" s="831">
        <v>18.680000305175781</v>
      </c>
      <c r="J172" s="831">
        <v>100</v>
      </c>
      <c r="K172" s="832">
        <v>1868.239990234375</v>
      </c>
    </row>
    <row r="173" spans="1:11" ht="14.45" customHeight="1" x14ac:dyDescent="0.2">
      <c r="A173" s="821" t="s">
        <v>586</v>
      </c>
      <c r="B173" s="822" t="s">
        <v>587</v>
      </c>
      <c r="C173" s="825" t="s">
        <v>605</v>
      </c>
      <c r="D173" s="839" t="s">
        <v>606</v>
      </c>
      <c r="E173" s="825" t="s">
        <v>4043</v>
      </c>
      <c r="F173" s="839" t="s">
        <v>4044</v>
      </c>
      <c r="G173" s="825" t="s">
        <v>4370</v>
      </c>
      <c r="H173" s="825" t="s">
        <v>4371</v>
      </c>
      <c r="I173" s="831">
        <v>11.489999771118164</v>
      </c>
      <c r="J173" s="831">
        <v>220</v>
      </c>
      <c r="K173" s="832">
        <v>2527.8000030517578</v>
      </c>
    </row>
    <row r="174" spans="1:11" ht="14.45" customHeight="1" x14ac:dyDescent="0.2">
      <c r="A174" s="821" t="s">
        <v>586</v>
      </c>
      <c r="B174" s="822" t="s">
        <v>587</v>
      </c>
      <c r="C174" s="825" t="s">
        <v>605</v>
      </c>
      <c r="D174" s="839" t="s">
        <v>606</v>
      </c>
      <c r="E174" s="825" t="s">
        <v>4043</v>
      </c>
      <c r="F174" s="839" t="s">
        <v>4044</v>
      </c>
      <c r="G174" s="825" t="s">
        <v>4370</v>
      </c>
      <c r="H174" s="825" t="s">
        <v>4372</v>
      </c>
      <c r="I174" s="831">
        <v>11.489999771118164</v>
      </c>
      <c r="J174" s="831">
        <v>100</v>
      </c>
      <c r="K174" s="832">
        <v>1149</v>
      </c>
    </row>
    <row r="175" spans="1:11" ht="14.45" customHeight="1" x14ac:dyDescent="0.2">
      <c r="A175" s="821" t="s">
        <v>586</v>
      </c>
      <c r="B175" s="822" t="s">
        <v>587</v>
      </c>
      <c r="C175" s="825" t="s">
        <v>605</v>
      </c>
      <c r="D175" s="839" t="s">
        <v>606</v>
      </c>
      <c r="E175" s="825" t="s">
        <v>4043</v>
      </c>
      <c r="F175" s="839" t="s">
        <v>4044</v>
      </c>
      <c r="G175" s="825" t="s">
        <v>4373</v>
      </c>
      <c r="H175" s="825" t="s">
        <v>4374</v>
      </c>
      <c r="I175" s="831">
        <v>48</v>
      </c>
      <c r="J175" s="831">
        <v>10</v>
      </c>
      <c r="K175" s="832">
        <v>480.010009765625</v>
      </c>
    </row>
    <row r="176" spans="1:11" ht="14.45" customHeight="1" x14ac:dyDescent="0.2">
      <c r="A176" s="821" t="s">
        <v>586</v>
      </c>
      <c r="B176" s="822" t="s">
        <v>587</v>
      </c>
      <c r="C176" s="825" t="s">
        <v>605</v>
      </c>
      <c r="D176" s="839" t="s">
        <v>606</v>
      </c>
      <c r="E176" s="825" t="s">
        <v>4043</v>
      </c>
      <c r="F176" s="839" t="s">
        <v>4044</v>
      </c>
      <c r="G176" s="825" t="s">
        <v>4375</v>
      </c>
      <c r="H176" s="825" t="s">
        <v>4376</v>
      </c>
      <c r="I176" s="831">
        <v>21.219999313354492</v>
      </c>
      <c r="J176" s="831">
        <v>275</v>
      </c>
      <c r="K176" s="832">
        <v>5835.5</v>
      </c>
    </row>
    <row r="177" spans="1:11" ht="14.45" customHeight="1" x14ac:dyDescent="0.2">
      <c r="A177" s="821" t="s">
        <v>586</v>
      </c>
      <c r="B177" s="822" t="s">
        <v>587</v>
      </c>
      <c r="C177" s="825" t="s">
        <v>605</v>
      </c>
      <c r="D177" s="839" t="s">
        <v>606</v>
      </c>
      <c r="E177" s="825" t="s">
        <v>4043</v>
      </c>
      <c r="F177" s="839" t="s">
        <v>4044</v>
      </c>
      <c r="G177" s="825" t="s">
        <v>4377</v>
      </c>
      <c r="H177" s="825" t="s">
        <v>4378</v>
      </c>
      <c r="I177" s="831">
        <v>11.699999809265137</v>
      </c>
      <c r="J177" s="831">
        <v>100</v>
      </c>
      <c r="K177" s="832">
        <v>1170.0699462890625</v>
      </c>
    </row>
    <row r="178" spans="1:11" ht="14.45" customHeight="1" x14ac:dyDescent="0.2">
      <c r="A178" s="821" t="s">
        <v>586</v>
      </c>
      <c r="B178" s="822" t="s">
        <v>587</v>
      </c>
      <c r="C178" s="825" t="s">
        <v>605</v>
      </c>
      <c r="D178" s="839" t="s">
        <v>606</v>
      </c>
      <c r="E178" s="825" t="s">
        <v>4043</v>
      </c>
      <c r="F178" s="839" t="s">
        <v>4044</v>
      </c>
      <c r="G178" s="825" t="s">
        <v>4379</v>
      </c>
      <c r="H178" s="825" t="s">
        <v>4380</v>
      </c>
      <c r="I178" s="831">
        <v>11.25</v>
      </c>
      <c r="J178" s="831">
        <v>100</v>
      </c>
      <c r="K178" s="832">
        <v>1125</v>
      </c>
    </row>
    <row r="179" spans="1:11" ht="14.45" customHeight="1" x14ac:dyDescent="0.2">
      <c r="A179" s="821" t="s">
        <v>586</v>
      </c>
      <c r="B179" s="822" t="s">
        <v>587</v>
      </c>
      <c r="C179" s="825" t="s">
        <v>605</v>
      </c>
      <c r="D179" s="839" t="s">
        <v>606</v>
      </c>
      <c r="E179" s="825" t="s">
        <v>4043</v>
      </c>
      <c r="F179" s="839" t="s">
        <v>4044</v>
      </c>
      <c r="G179" s="825" t="s">
        <v>4381</v>
      </c>
      <c r="H179" s="825" t="s">
        <v>4382</v>
      </c>
      <c r="I179" s="831">
        <v>45.495000839233398</v>
      </c>
      <c r="J179" s="831">
        <v>540</v>
      </c>
      <c r="K179" s="832">
        <v>24567.999877929688</v>
      </c>
    </row>
    <row r="180" spans="1:11" ht="14.45" customHeight="1" x14ac:dyDescent="0.2">
      <c r="A180" s="821" t="s">
        <v>586</v>
      </c>
      <c r="B180" s="822" t="s">
        <v>587</v>
      </c>
      <c r="C180" s="825" t="s">
        <v>605</v>
      </c>
      <c r="D180" s="839" t="s">
        <v>606</v>
      </c>
      <c r="E180" s="825" t="s">
        <v>4043</v>
      </c>
      <c r="F180" s="839" t="s">
        <v>4044</v>
      </c>
      <c r="G180" s="825" t="s">
        <v>4383</v>
      </c>
      <c r="H180" s="825" t="s">
        <v>4384</v>
      </c>
      <c r="I180" s="831">
        <v>11.144000053405762</v>
      </c>
      <c r="J180" s="831">
        <v>6800</v>
      </c>
      <c r="K180" s="832">
        <v>75773</v>
      </c>
    </row>
    <row r="181" spans="1:11" ht="14.45" customHeight="1" x14ac:dyDescent="0.2">
      <c r="A181" s="821" t="s">
        <v>586</v>
      </c>
      <c r="B181" s="822" t="s">
        <v>587</v>
      </c>
      <c r="C181" s="825" t="s">
        <v>605</v>
      </c>
      <c r="D181" s="839" t="s">
        <v>606</v>
      </c>
      <c r="E181" s="825" t="s">
        <v>4043</v>
      </c>
      <c r="F181" s="839" t="s">
        <v>4044</v>
      </c>
      <c r="G181" s="825" t="s">
        <v>4385</v>
      </c>
      <c r="H181" s="825" t="s">
        <v>4386</v>
      </c>
      <c r="I181" s="831">
        <v>85.379997253417969</v>
      </c>
      <c r="J181" s="831">
        <v>25</v>
      </c>
      <c r="K181" s="832">
        <v>2134.43994140625</v>
      </c>
    </row>
    <row r="182" spans="1:11" ht="14.45" customHeight="1" x14ac:dyDescent="0.2">
      <c r="A182" s="821" t="s">
        <v>586</v>
      </c>
      <c r="B182" s="822" t="s">
        <v>587</v>
      </c>
      <c r="C182" s="825" t="s">
        <v>605</v>
      </c>
      <c r="D182" s="839" t="s">
        <v>606</v>
      </c>
      <c r="E182" s="825" t="s">
        <v>4043</v>
      </c>
      <c r="F182" s="839" t="s">
        <v>4044</v>
      </c>
      <c r="G182" s="825" t="s">
        <v>4387</v>
      </c>
      <c r="H182" s="825" t="s">
        <v>4388</v>
      </c>
      <c r="I182" s="831">
        <v>40.861428941999165</v>
      </c>
      <c r="J182" s="831">
        <v>320</v>
      </c>
      <c r="K182" s="832">
        <v>13075.600402832031</v>
      </c>
    </row>
    <row r="183" spans="1:11" ht="14.45" customHeight="1" x14ac:dyDescent="0.2">
      <c r="A183" s="821" t="s">
        <v>586</v>
      </c>
      <c r="B183" s="822" t="s">
        <v>587</v>
      </c>
      <c r="C183" s="825" t="s">
        <v>605</v>
      </c>
      <c r="D183" s="839" t="s">
        <v>606</v>
      </c>
      <c r="E183" s="825" t="s">
        <v>4043</v>
      </c>
      <c r="F183" s="839" t="s">
        <v>4044</v>
      </c>
      <c r="G183" s="825" t="s">
        <v>4389</v>
      </c>
      <c r="H183" s="825" t="s">
        <v>4390</v>
      </c>
      <c r="I183" s="831">
        <v>78.650001525878906</v>
      </c>
      <c r="J183" s="831">
        <v>2</v>
      </c>
      <c r="K183" s="832">
        <v>157.30000305175781</v>
      </c>
    </row>
    <row r="184" spans="1:11" ht="14.45" customHeight="1" x14ac:dyDescent="0.2">
      <c r="A184" s="821" t="s">
        <v>586</v>
      </c>
      <c r="B184" s="822" t="s">
        <v>587</v>
      </c>
      <c r="C184" s="825" t="s">
        <v>605</v>
      </c>
      <c r="D184" s="839" t="s">
        <v>606</v>
      </c>
      <c r="E184" s="825" t="s">
        <v>4043</v>
      </c>
      <c r="F184" s="839" t="s">
        <v>4044</v>
      </c>
      <c r="G184" s="825" t="s">
        <v>4391</v>
      </c>
      <c r="H184" s="825" t="s">
        <v>4392</v>
      </c>
      <c r="I184" s="831">
        <v>16.353333791097004</v>
      </c>
      <c r="J184" s="831">
        <v>430</v>
      </c>
      <c r="K184" s="832">
        <v>7031.5</v>
      </c>
    </row>
    <row r="185" spans="1:11" ht="14.45" customHeight="1" x14ac:dyDescent="0.2">
      <c r="A185" s="821" t="s">
        <v>586</v>
      </c>
      <c r="B185" s="822" t="s">
        <v>587</v>
      </c>
      <c r="C185" s="825" t="s">
        <v>605</v>
      </c>
      <c r="D185" s="839" t="s">
        <v>606</v>
      </c>
      <c r="E185" s="825" t="s">
        <v>4043</v>
      </c>
      <c r="F185" s="839" t="s">
        <v>4044</v>
      </c>
      <c r="G185" s="825" t="s">
        <v>4393</v>
      </c>
      <c r="H185" s="825" t="s">
        <v>4394</v>
      </c>
      <c r="I185" s="831">
        <v>5.2640001296997072</v>
      </c>
      <c r="J185" s="831">
        <v>4800</v>
      </c>
      <c r="K185" s="832">
        <v>25266</v>
      </c>
    </row>
    <row r="186" spans="1:11" ht="14.45" customHeight="1" x14ac:dyDescent="0.2">
      <c r="A186" s="821" t="s">
        <v>586</v>
      </c>
      <c r="B186" s="822" t="s">
        <v>587</v>
      </c>
      <c r="C186" s="825" t="s">
        <v>605</v>
      </c>
      <c r="D186" s="839" t="s">
        <v>606</v>
      </c>
      <c r="E186" s="825" t="s">
        <v>4043</v>
      </c>
      <c r="F186" s="839" t="s">
        <v>4044</v>
      </c>
      <c r="G186" s="825" t="s">
        <v>4045</v>
      </c>
      <c r="H186" s="825" t="s">
        <v>4046</v>
      </c>
      <c r="I186" s="831">
        <v>3.4853333473205566</v>
      </c>
      <c r="J186" s="831">
        <v>5900</v>
      </c>
      <c r="K186" s="832">
        <v>20565</v>
      </c>
    </row>
    <row r="187" spans="1:11" ht="14.45" customHeight="1" x14ac:dyDescent="0.2">
      <c r="A187" s="821" t="s">
        <v>586</v>
      </c>
      <c r="B187" s="822" t="s">
        <v>587</v>
      </c>
      <c r="C187" s="825" t="s">
        <v>605</v>
      </c>
      <c r="D187" s="839" t="s">
        <v>606</v>
      </c>
      <c r="E187" s="825" t="s">
        <v>4043</v>
      </c>
      <c r="F187" s="839" t="s">
        <v>4044</v>
      </c>
      <c r="G187" s="825" t="s">
        <v>4395</v>
      </c>
      <c r="H187" s="825" t="s">
        <v>4396</v>
      </c>
      <c r="I187" s="831">
        <v>17.667500019073486</v>
      </c>
      <c r="J187" s="831">
        <v>1250</v>
      </c>
      <c r="K187" s="832">
        <v>22085</v>
      </c>
    </row>
    <row r="188" spans="1:11" ht="14.45" customHeight="1" x14ac:dyDescent="0.2">
      <c r="A188" s="821" t="s">
        <v>586</v>
      </c>
      <c r="B188" s="822" t="s">
        <v>587</v>
      </c>
      <c r="C188" s="825" t="s">
        <v>605</v>
      </c>
      <c r="D188" s="839" t="s">
        <v>606</v>
      </c>
      <c r="E188" s="825" t="s">
        <v>4043</v>
      </c>
      <c r="F188" s="839" t="s">
        <v>4044</v>
      </c>
      <c r="G188" s="825" t="s">
        <v>4397</v>
      </c>
      <c r="H188" s="825" t="s">
        <v>4398</v>
      </c>
      <c r="I188" s="831">
        <v>24.409999847412109</v>
      </c>
      <c r="J188" s="831">
        <v>100</v>
      </c>
      <c r="K188" s="832">
        <v>2440.580078125</v>
      </c>
    </row>
    <row r="189" spans="1:11" ht="14.45" customHeight="1" x14ac:dyDescent="0.2">
      <c r="A189" s="821" t="s">
        <v>586</v>
      </c>
      <c r="B189" s="822" t="s">
        <v>587</v>
      </c>
      <c r="C189" s="825" t="s">
        <v>605</v>
      </c>
      <c r="D189" s="839" t="s">
        <v>606</v>
      </c>
      <c r="E189" s="825" t="s">
        <v>4043</v>
      </c>
      <c r="F189" s="839" t="s">
        <v>4044</v>
      </c>
      <c r="G189" s="825" t="s">
        <v>4399</v>
      </c>
      <c r="H189" s="825" t="s">
        <v>4400</v>
      </c>
      <c r="I189" s="831">
        <v>17.909999847412109</v>
      </c>
      <c r="J189" s="831">
        <v>10</v>
      </c>
      <c r="K189" s="832">
        <v>179.10000610351563</v>
      </c>
    </row>
    <row r="190" spans="1:11" ht="14.45" customHeight="1" x14ac:dyDescent="0.2">
      <c r="A190" s="821" t="s">
        <v>586</v>
      </c>
      <c r="B190" s="822" t="s">
        <v>587</v>
      </c>
      <c r="C190" s="825" t="s">
        <v>605</v>
      </c>
      <c r="D190" s="839" t="s">
        <v>606</v>
      </c>
      <c r="E190" s="825" t="s">
        <v>4043</v>
      </c>
      <c r="F190" s="839" t="s">
        <v>4044</v>
      </c>
      <c r="G190" s="825" t="s">
        <v>4401</v>
      </c>
      <c r="H190" s="825" t="s">
        <v>4402</v>
      </c>
      <c r="I190" s="831">
        <v>17.899999618530273</v>
      </c>
      <c r="J190" s="831">
        <v>10</v>
      </c>
      <c r="K190" s="832">
        <v>179</v>
      </c>
    </row>
    <row r="191" spans="1:11" ht="14.45" customHeight="1" x14ac:dyDescent="0.2">
      <c r="A191" s="821" t="s">
        <v>586</v>
      </c>
      <c r="B191" s="822" t="s">
        <v>587</v>
      </c>
      <c r="C191" s="825" t="s">
        <v>605</v>
      </c>
      <c r="D191" s="839" t="s">
        <v>606</v>
      </c>
      <c r="E191" s="825" t="s">
        <v>4043</v>
      </c>
      <c r="F191" s="839" t="s">
        <v>4044</v>
      </c>
      <c r="G191" s="825" t="s">
        <v>4403</v>
      </c>
      <c r="H191" s="825" t="s">
        <v>4404</v>
      </c>
      <c r="I191" s="831">
        <v>17.909999847412109</v>
      </c>
      <c r="J191" s="831">
        <v>60</v>
      </c>
      <c r="K191" s="832">
        <v>1074.6000366210938</v>
      </c>
    </row>
    <row r="192" spans="1:11" ht="14.45" customHeight="1" x14ac:dyDescent="0.2">
      <c r="A192" s="821" t="s">
        <v>586</v>
      </c>
      <c r="B192" s="822" t="s">
        <v>587</v>
      </c>
      <c r="C192" s="825" t="s">
        <v>605</v>
      </c>
      <c r="D192" s="839" t="s">
        <v>606</v>
      </c>
      <c r="E192" s="825" t="s">
        <v>4043</v>
      </c>
      <c r="F192" s="839" t="s">
        <v>4044</v>
      </c>
      <c r="G192" s="825" t="s">
        <v>4405</v>
      </c>
      <c r="H192" s="825" t="s">
        <v>4406</v>
      </c>
      <c r="I192" s="831">
        <v>171.82000732421875</v>
      </c>
      <c r="J192" s="831">
        <v>30</v>
      </c>
      <c r="K192" s="832">
        <v>5154.599853515625</v>
      </c>
    </row>
    <row r="193" spans="1:11" ht="14.45" customHeight="1" x14ac:dyDescent="0.2">
      <c r="A193" s="821" t="s">
        <v>586</v>
      </c>
      <c r="B193" s="822" t="s">
        <v>587</v>
      </c>
      <c r="C193" s="825" t="s">
        <v>605</v>
      </c>
      <c r="D193" s="839" t="s">
        <v>606</v>
      </c>
      <c r="E193" s="825" t="s">
        <v>4043</v>
      </c>
      <c r="F193" s="839" t="s">
        <v>4044</v>
      </c>
      <c r="G193" s="825" t="s">
        <v>4407</v>
      </c>
      <c r="H193" s="825" t="s">
        <v>4408</v>
      </c>
      <c r="I193" s="831">
        <v>171.82000732421875</v>
      </c>
      <c r="J193" s="831">
        <v>70</v>
      </c>
      <c r="K193" s="832">
        <v>12027.399658203125</v>
      </c>
    </row>
    <row r="194" spans="1:11" ht="14.45" customHeight="1" x14ac:dyDescent="0.2">
      <c r="A194" s="821" t="s">
        <v>586</v>
      </c>
      <c r="B194" s="822" t="s">
        <v>587</v>
      </c>
      <c r="C194" s="825" t="s">
        <v>605</v>
      </c>
      <c r="D194" s="839" t="s">
        <v>606</v>
      </c>
      <c r="E194" s="825" t="s">
        <v>4043</v>
      </c>
      <c r="F194" s="839" t="s">
        <v>4044</v>
      </c>
      <c r="G194" s="825" t="s">
        <v>4409</v>
      </c>
      <c r="H194" s="825" t="s">
        <v>4410</v>
      </c>
      <c r="I194" s="831">
        <v>171.82000732421875</v>
      </c>
      <c r="J194" s="831">
        <v>90</v>
      </c>
      <c r="K194" s="832">
        <v>15463.799560546875</v>
      </c>
    </row>
    <row r="195" spans="1:11" ht="14.45" customHeight="1" x14ac:dyDescent="0.2">
      <c r="A195" s="821" t="s">
        <v>586</v>
      </c>
      <c r="B195" s="822" t="s">
        <v>587</v>
      </c>
      <c r="C195" s="825" t="s">
        <v>605</v>
      </c>
      <c r="D195" s="839" t="s">
        <v>606</v>
      </c>
      <c r="E195" s="825" t="s">
        <v>4043</v>
      </c>
      <c r="F195" s="839" t="s">
        <v>4044</v>
      </c>
      <c r="G195" s="825" t="s">
        <v>4411</v>
      </c>
      <c r="H195" s="825" t="s">
        <v>4412</v>
      </c>
      <c r="I195" s="831">
        <v>17.909999847412109</v>
      </c>
      <c r="J195" s="831">
        <v>20</v>
      </c>
      <c r="K195" s="832">
        <v>358.16000366210938</v>
      </c>
    </row>
    <row r="196" spans="1:11" ht="14.45" customHeight="1" x14ac:dyDescent="0.2">
      <c r="A196" s="821" t="s">
        <v>586</v>
      </c>
      <c r="B196" s="822" t="s">
        <v>587</v>
      </c>
      <c r="C196" s="825" t="s">
        <v>605</v>
      </c>
      <c r="D196" s="839" t="s">
        <v>606</v>
      </c>
      <c r="E196" s="825" t="s">
        <v>4043</v>
      </c>
      <c r="F196" s="839" t="s">
        <v>4044</v>
      </c>
      <c r="G196" s="825" t="s">
        <v>4413</v>
      </c>
      <c r="H196" s="825" t="s">
        <v>4414</v>
      </c>
      <c r="I196" s="831">
        <v>750.20001220703125</v>
      </c>
      <c r="J196" s="831">
        <v>60</v>
      </c>
      <c r="K196" s="832">
        <v>45012</v>
      </c>
    </row>
    <row r="197" spans="1:11" ht="14.45" customHeight="1" x14ac:dyDescent="0.2">
      <c r="A197" s="821" t="s">
        <v>586</v>
      </c>
      <c r="B197" s="822" t="s">
        <v>587</v>
      </c>
      <c r="C197" s="825" t="s">
        <v>605</v>
      </c>
      <c r="D197" s="839" t="s">
        <v>606</v>
      </c>
      <c r="E197" s="825" t="s">
        <v>4043</v>
      </c>
      <c r="F197" s="839" t="s">
        <v>4044</v>
      </c>
      <c r="G197" s="825" t="s">
        <v>4415</v>
      </c>
      <c r="H197" s="825" t="s">
        <v>4416</v>
      </c>
      <c r="I197" s="831">
        <v>750.20001220703125</v>
      </c>
      <c r="J197" s="831">
        <v>195</v>
      </c>
      <c r="K197" s="832">
        <v>146289.00024414063</v>
      </c>
    </row>
    <row r="198" spans="1:11" ht="14.45" customHeight="1" x14ac:dyDescent="0.2">
      <c r="A198" s="821" t="s">
        <v>586</v>
      </c>
      <c r="B198" s="822" t="s">
        <v>587</v>
      </c>
      <c r="C198" s="825" t="s">
        <v>605</v>
      </c>
      <c r="D198" s="839" t="s">
        <v>606</v>
      </c>
      <c r="E198" s="825" t="s">
        <v>4043</v>
      </c>
      <c r="F198" s="839" t="s">
        <v>4044</v>
      </c>
      <c r="G198" s="825" t="s">
        <v>4417</v>
      </c>
      <c r="H198" s="825" t="s">
        <v>4418</v>
      </c>
      <c r="I198" s="831">
        <v>484.04000854492188</v>
      </c>
      <c r="J198" s="831">
        <v>10</v>
      </c>
      <c r="K198" s="832">
        <v>4840.35009765625</v>
      </c>
    </row>
    <row r="199" spans="1:11" ht="14.45" customHeight="1" x14ac:dyDescent="0.2">
      <c r="A199" s="821" t="s">
        <v>586</v>
      </c>
      <c r="B199" s="822" t="s">
        <v>587</v>
      </c>
      <c r="C199" s="825" t="s">
        <v>605</v>
      </c>
      <c r="D199" s="839" t="s">
        <v>606</v>
      </c>
      <c r="E199" s="825" t="s">
        <v>4043</v>
      </c>
      <c r="F199" s="839" t="s">
        <v>4044</v>
      </c>
      <c r="G199" s="825" t="s">
        <v>4419</v>
      </c>
      <c r="H199" s="825" t="s">
        <v>4420</v>
      </c>
      <c r="I199" s="831">
        <v>676.20001220703125</v>
      </c>
      <c r="J199" s="831">
        <v>8</v>
      </c>
      <c r="K199" s="832">
        <v>5409.60009765625</v>
      </c>
    </row>
    <row r="200" spans="1:11" ht="14.45" customHeight="1" x14ac:dyDescent="0.2">
      <c r="A200" s="821" t="s">
        <v>586</v>
      </c>
      <c r="B200" s="822" t="s">
        <v>587</v>
      </c>
      <c r="C200" s="825" t="s">
        <v>605</v>
      </c>
      <c r="D200" s="839" t="s">
        <v>606</v>
      </c>
      <c r="E200" s="825" t="s">
        <v>4043</v>
      </c>
      <c r="F200" s="839" t="s">
        <v>4044</v>
      </c>
      <c r="G200" s="825" t="s">
        <v>4421</v>
      </c>
      <c r="H200" s="825" t="s">
        <v>4422</v>
      </c>
      <c r="I200" s="831">
        <v>646.760009765625</v>
      </c>
      <c r="J200" s="831">
        <v>6</v>
      </c>
      <c r="K200" s="832">
        <v>3880.56005859375</v>
      </c>
    </row>
    <row r="201" spans="1:11" ht="14.45" customHeight="1" x14ac:dyDescent="0.2">
      <c r="A201" s="821" t="s">
        <v>586</v>
      </c>
      <c r="B201" s="822" t="s">
        <v>587</v>
      </c>
      <c r="C201" s="825" t="s">
        <v>605</v>
      </c>
      <c r="D201" s="839" t="s">
        <v>606</v>
      </c>
      <c r="E201" s="825" t="s">
        <v>4043</v>
      </c>
      <c r="F201" s="839" t="s">
        <v>4044</v>
      </c>
      <c r="G201" s="825" t="s">
        <v>4423</v>
      </c>
      <c r="H201" s="825" t="s">
        <v>4424</v>
      </c>
      <c r="I201" s="831">
        <v>484.03500366210938</v>
      </c>
      <c r="J201" s="831">
        <v>16</v>
      </c>
      <c r="K201" s="832">
        <v>7744.4902038574219</v>
      </c>
    </row>
    <row r="202" spans="1:11" ht="14.45" customHeight="1" x14ac:dyDescent="0.2">
      <c r="A202" s="821" t="s">
        <v>586</v>
      </c>
      <c r="B202" s="822" t="s">
        <v>587</v>
      </c>
      <c r="C202" s="825" t="s">
        <v>605</v>
      </c>
      <c r="D202" s="839" t="s">
        <v>606</v>
      </c>
      <c r="E202" s="825" t="s">
        <v>4043</v>
      </c>
      <c r="F202" s="839" t="s">
        <v>4044</v>
      </c>
      <c r="G202" s="825" t="s">
        <v>4425</v>
      </c>
      <c r="H202" s="825" t="s">
        <v>4426</v>
      </c>
      <c r="I202" s="831">
        <v>527.96499633789063</v>
      </c>
      <c r="J202" s="831">
        <v>40</v>
      </c>
      <c r="K202" s="832">
        <v>21118.6005859375</v>
      </c>
    </row>
    <row r="203" spans="1:11" ht="14.45" customHeight="1" x14ac:dyDescent="0.2">
      <c r="A203" s="821" t="s">
        <v>586</v>
      </c>
      <c r="B203" s="822" t="s">
        <v>587</v>
      </c>
      <c r="C203" s="825" t="s">
        <v>605</v>
      </c>
      <c r="D203" s="839" t="s">
        <v>606</v>
      </c>
      <c r="E203" s="825" t="s">
        <v>4043</v>
      </c>
      <c r="F203" s="839" t="s">
        <v>4044</v>
      </c>
      <c r="G203" s="825" t="s">
        <v>4427</v>
      </c>
      <c r="H203" s="825" t="s">
        <v>4428</v>
      </c>
      <c r="I203" s="831">
        <v>646.760009765625</v>
      </c>
      <c r="J203" s="831">
        <v>18</v>
      </c>
      <c r="K203" s="832">
        <v>11641.68017578125</v>
      </c>
    </row>
    <row r="204" spans="1:11" ht="14.45" customHeight="1" x14ac:dyDescent="0.2">
      <c r="A204" s="821" t="s">
        <v>586</v>
      </c>
      <c r="B204" s="822" t="s">
        <v>587</v>
      </c>
      <c r="C204" s="825" t="s">
        <v>605</v>
      </c>
      <c r="D204" s="839" t="s">
        <v>606</v>
      </c>
      <c r="E204" s="825" t="s">
        <v>4043</v>
      </c>
      <c r="F204" s="839" t="s">
        <v>4044</v>
      </c>
      <c r="G204" s="825" t="s">
        <v>4429</v>
      </c>
      <c r="H204" s="825" t="s">
        <v>4430</v>
      </c>
      <c r="I204" s="831">
        <v>4307.669921875</v>
      </c>
      <c r="J204" s="831">
        <v>5</v>
      </c>
      <c r="K204" s="832">
        <v>21538.349609375</v>
      </c>
    </row>
    <row r="205" spans="1:11" ht="14.45" customHeight="1" x14ac:dyDescent="0.2">
      <c r="A205" s="821" t="s">
        <v>586</v>
      </c>
      <c r="B205" s="822" t="s">
        <v>587</v>
      </c>
      <c r="C205" s="825" t="s">
        <v>605</v>
      </c>
      <c r="D205" s="839" t="s">
        <v>606</v>
      </c>
      <c r="E205" s="825" t="s">
        <v>4043</v>
      </c>
      <c r="F205" s="839" t="s">
        <v>4044</v>
      </c>
      <c r="G205" s="825" t="s">
        <v>4431</v>
      </c>
      <c r="H205" s="825" t="s">
        <v>4432</v>
      </c>
      <c r="I205" s="831">
        <v>527.96250915527344</v>
      </c>
      <c r="J205" s="831">
        <v>40</v>
      </c>
      <c r="K205" s="832">
        <v>21118.50048828125</v>
      </c>
    </row>
    <row r="206" spans="1:11" ht="14.45" customHeight="1" x14ac:dyDescent="0.2">
      <c r="A206" s="821" t="s">
        <v>586</v>
      </c>
      <c r="B206" s="822" t="s">
        <v>587</v>
      </c>
      <c r="C206" s="825" t="s">
        <v>605</v>
      </c>
      <c r="D206" s="839" t="s">
        <v>606</v>
      </c>
      <c r="E206" s="825" t="s">
        <v>4043</v>
      </c>
      <c r="F206" s="839" t="s">
        <v>4044</v>
      </c>
      <c r="G206" s="825" t="s">
        <v>4433</v>
      </c>
      <c r="H206" s="825" t="s">
        <v>4434</v>
      </c>
      <c r="I206" s="831">
        <v>527.96499633789063</v>
      </c>
      <c r="J206" s="831">
        <v>40</v>
      </c>
      <c r="K206" s="832">
        <v>21118.6005859375</v>
      </c>
    </row>
    <row r="207" spans="1:11" ht="14.45" customHeight="1" x14ac:dyDescent="0.2">
      <c r="A207" s="821" t="s">
        <v>586</v>
      </c>
      <c r="B207" s="822" t="s">
        <v>587</v>
      </c>
      <c r="C207" s="825" t="s">
        <v>605</v>
      </c>
      <c r="D207" s="839" t="s">
        <v>606</v>
      </c>
      <c r="E207" s="825" t="s">
        <v>4043</v>
      </c>
      <c r="F207" s="839" t="s">
        <v>4044</v>
      </c>
      <c r="G207" s="825" t="s">
        <v>4435</v>
      </c>
      <c r="H207" s="825" t="s">
        <v>4436</v>
      </c>
      <c r="I207" s="831">
        <v>646.760009765625</v>
      </c>
      <c r="J207" s="831">
        <v>6</v>
      </c>
      <c r="K207" s="832">
        <v>3880.56005859375</v>
      </c>
    </row>
    <row r="208" spans="1:11" ht="14.45" customHeight="1" x14ac:dyDescent="0.2">
      <c r="A208" s="821" t="s">
        <v>586</v>
      </c>
      <c r="B208" s="822" t="s">
        <v>587</v>
      </c>
      <c r="C208" s="825" t="s">
        <v>605</v>
      </c>
      <c r="D208" s="839" t="s">
        <v>606</v>
      </c>
      <c r="E208" s="825" t="s">
        <v>4043</v>
      </c>
      <c r="F208" s="839" t="s">
        <v>4044</v>
      </c>
      <c r="G208" s="825" t="s">
        <v>4437</v>
      </c>
      <c r="H208" s="825" t="s">
        <v>4438</v>
      </c>
      <c r="I208" s="831">
        <v>21.899999618530273</v>
      </c>
      <c r="J208" s="831">
        <v>50</v>
      </c>
      <c r="K208" s="832">
        <v>1095.0500183105469</v>
      </c>
    </row>
    <row r="209" spans="1:11" ht="14.45" customHeight="1" x14ac:dyDescent="0.2">
      <c r="A209" s="821" t="s">
        <v>586</v>
      </c>
      <c r="B209" s="822" t="s">
        <v>587</v>
      </c>
      <c r="C209" s="825" t="s">
        <v>605</v>
      </c>
      <c r="D209" s="839" t="s">
        <v>606</v>
      </c>
      <c r="E209" s="825" t="s">
        <v>4043</v>
      </c>
      <c r="F209" s="839" t="s">
        <v>4044</v>
      </c>
      <c r="G209" s="825" t="s">
        <v>4439</v>
      </c>
      <c r="H209" s="825" t="s">
        <v>4440</v>
      </c>
      <c r="I209" s="831">
        <v>21.899999618530273</v>
      </c>
      <c r="J209" s="831">
        <v>50</v>
      </c>
      <c r="K209" s="832">
        <v>1095.050048828125</v>
      </c>
    </row>
    <row r="210" spans="1:11" ht="14.45" customHeight="1" x14ac:dyDescent="0.2">
      <c r="A210" s="821" t="s">
        <v>586</v>
      </c>
      <c r="B210" s="822" t="s">
        <v>587</v>
      </c>
      <c r="C210" s="825" t="s">
        <v>605</v>
      </c>
      <c r="D210" s="839" t="s">
        <v>606</v>
      </c>
      <c r="E210" s="825" t="s">
        <v>4043</v>
      </c>
      <c r="F210" s="839" t="s">
        <v>4044</v>
      </c>
      <c r="G210" s="825" t="s">
        <v>4441</v>
      </c>
      <c r="H210" s="825" t="s">
        <v>4442</v>
      </c>
      <c r="I210" s="831">
        <v>90.75</v>
      </c>
      <c r="J210" s="831">
        <v>200</v>
      </c>
      <c r="K210" s="832">
        <v>18150</v>
      </c>
    </row>
    <row r="211" spans="1:11" ht="14.45" customHeight="1" x14ac:dyDescent="0.2">
      <c r="A211" s="821" t="s">
        <v>586</v>
      </c>
      <c r="B211" s="822" t="s">
        <v>587</v>
      </c>
      <c r="C211" s="825" t="s">
        <v>605</v>
      </c>
      <c r="D211" s="839" t="s">
        <v>606</v>
      </c>
      <c r="E211" s="825" t="s">
        <v>4043</v>
      </c>
      <c r="F211" s="839" t="s">
        <v>4044</v>
      </c>
      <c r="G211" s="825" t="s">
        <v>4443</v>
      </c>
      <c r="H211" s="825" t="s">
        <v>4444</v>
      </c>
      <c r="I211" s="831">
        <v>90.75</v>
      </c>
      <c r="J211" s="831">
        <v>100</v>
      </c>
      <c r="K211" s="832">
        <v>9075</v>
      </c>
    </row>
    <row r="212" spans="1:11" ht="14.45" customHeight="1" x14ac:dyDescent="0.2">
      <c r="A212" s="821" t="s">
        <v>586</v>
      </c>
      <c r="B212" s="822" t="s">
        <v>587</v>
      </c>
      <c r="C212" s="825" t="s">
        <v>605</v>
      </c>
      <c r="D212" s="839" t="s">
        <v>606</v>
      </c>
      <c r="E212" s="825" t="s">
        <v>4043</v>
      </c>
      <c r="F212" s="839" t="s">
        <v>4044</v>
      </c>
      <c r="G212" s="825" t="s">
        <v>4445</v>
      </c>
      <c r="H212" s="825" t="s">
        <v>4446</v>
      </c>
      <c r="I212" s="831">
        <v>17.979999542236328</v>
      </c>
      <c r="J212" s="831">
        <v>50</v>
      </c>
      <c r="K212" s="832">
        <v>899</v>
      </c>
    </row>
    <row r="213" spans="1:11" ht="14.45" customHeight="1" x14ac:dyDescent="0.2">
      <c r="A213" s="821" t="s">
        <v>586</v>
      </c>
      <c r="B213" s="822" t="s">
        <v>587</v>
      </c>
      <c r="C213" s="825" t="s">
        <v>605</v>
      </c>
      <c r="D213" s="839" t="s">
        <v>606</v>
      </c>
      <c r="E213" s="825" t="s">
        <v>4043</v>
      </c>
      <c r="F213" s="839" t="s">
        <v>4044</v>
      </c>
      <c r="G213" s="825" t="s">
        <v>4447</v>
      </c>
      <c r="H213" s="825" t="s">
        <v>4448</v>
      </c>
      <c r="I213" s="831">
        <v>22.989999771118164</v>
      </c>
      <c r="J213" s="831">
        <v>80</v>
      </c>
      <c r="K213" s="832">
        <v>1839.199951171875</v>
      </c>
    </row>
    <row r="214" spans="1:11" ht="14.45" customHeight="1" x14ac:dyDescent="0.2">
      <c r="A214" s="821" t="s">
        <v>586</v>
      </c>
      <c r="B214" s="822" t="s">
        <v>587</v>
      </c>
      <c r="C214" s="825" t="s">
        <v>605</v>
      </c>
      <c r="D214" s="839" t="s">
        <v>606</v>
      </c>
      <c r="E214" s="825" t="s">
        <v>4043</v>
      </c>
      <c r="F214" s="839" t="s">
        <v>4044</v>
      </c>
      <c r="G214" s="825" t="s">
        <v>4449</v>
      </c>
      <c r="H214" s="825" t="s">
        <v>4450</v>
      </c>
      <c r="I214" s="831">
        <v>22.989999771118164</v>
      </c>
      <c r="J214" s="831">
        <v>170</v>
      </c>
      <c r="K214" s="832">
        <v>3908.2999572753906</v>
      </c>
    </row>
    <row r="215" spans="1:11" ht="14.45" customHeight="1" x14ac:dyDescent="0.2">
      <c r="A215" s="821" t="s">
        <v>586</v>
      </c>
      <c r="B215" s="822" t="s">
        <v>587</v>
      </c>
      <c r="C215" s="825" t="s">
        <v>605</v>
      </c>
      <c r="D215" s="839" t="s">
        <v>606</v>
      </c>
      <c r="E215" s="825" t="s">
        <v>4043</v>
      </c>
      <c r="F215" s="839" t="s">
        <v>4044</v>
      </c>
      <c r="G215" s="825" t="s">
        <v>4451</v>
      </c>
      <c r="H215" s="825" t="s">
        <v>4452</v>
      </c>
      <c r="I215" s="831">
        <v>22.989999771118164</v>
      </c>
      <c r="J215" s="831">
        <v>110</v>
      </c>
      <c r="K215" s="832">
        <v>2528.8999328613281</v>
      </c>
    </row>
    <row r="216" spans="1:11" ht="14.45" customHeight="1" x14ac:dyDescent="0.2">
      <c r="A216" s="821" t="s">
        <v>586</v>
      </c>
      <c r="B216" s="822" t="s">
        <v>587</v>
      </c>
      <c r="C216" s="825" t="s">
        <v>605</v>
      </c>
      <c r="D216" s="839" t="s">
        <v>606</v>
      </c>
      <c r="E216" s="825" t="s">
        <v>4043</v>
      </c>
      <c r="F216" s="839" t="s">
        <v>4044</v>
      </c>
      <c r="G216" s="825" t="s">
        <v>4453</v>
      </c>
      <c r="H216" s="825" t="s">
        <v>4454</v>
      </c>
      <c r="I216" s="831">
        <v>22.989999771118164</v>
      </c>
      <c r="J216" s="831">
        <v>20</v>
      </c>
      <c r="K216" s="832">
        <v>459.79998779296875</v>
      </c>
    </row>
    <row r="217" spans="1:11" ht="14.45" customHeight="1" x14ac:dyDescent="0.2">
      <c r="A217" s="821" t="s">
        <v>586</v>
      </c>
      <c r="B217" s="822" t="s">
        <v>587</v>
      </c>
      <c r="C217" s="825" t="s">
        <v>605</v>
      </c>
      <c r="D217" s="839" t="s">
        <v>606</v>
      </c>
      <c r="E217" s="825" t="s">
        <v>4043</v>
      </c>
      <c r="F217" s="839" t="s">
        <v>4044</v>
      </c>
      <c r="G217" s="825" t="s">
        <v>4455</v>
      </c>
      <c r="H217" s="825" t="s">
        <v>4456</v>
      </c>
      <c r="I217" s="831">
        <v>22.75</v>
      </c>
      <c r="J217" s="831">
        <v>24</v>
      </c>
      <c r="K217" s="832">
        <v>545.95001220703125</v>
      </c>
    </row>
    <row r="218" spans="1:11" ht="14.45" customHeight="1" x14ac:dyDescent="0.2">
      <c r="A218" s="821" t="s">
        <v>586</v>
      </c>
      <c r="B218" s="822" t="s">
        <v>587</v>
      </c>
      <c r="C218" s="825" t="s">
        <v>605</v>
      </c>
      <c r="D218" s="839" t="s">
        <v>606</v>
      </c>
      <c r="E218" s="825" t="s">
        <v>4043</v>
      </c>
      <c r="F218" s="839" t="s">
        <v>4044</v>
      </c>
      <c r="G218" s="825" t="s">
        <v>4457</v>
      </c>
      <c r="H218" s="825" t="s">
        <v>4458</v>
      </c>
      <c r="I218" s="831">
        <v>4.028571605682373</v>
      </c>
      <c r="J218" s="831">
        <v>5050</v>
      </c>
      <c r="K218" s="832">
        <v>20346</v>
      </c>
    </row>
    <row r="219" spans="1:11" ht="14.45" customHeight="1" x14ac:dyDescent="0.2">
      <c r="A219" s="821" t="s">
        <v>586</v>
      </c>
      <c r="B219" s="822" t="s">
        <v>587</v>
      </c>
      <c r="C219" s="825" t="s">
        <v>605</v>
      </c>
      <c r="D219" s="839" t="s">
        <v>606</v>
      </c>
      <c r="E219" s="825" t="s">
        <v>4043</v>
      </c>
      <c r="F219" s="839" t="s">
        <v>4044</v>
      </c>
      <c r="G219" s="825" t="s">
        <v>4459</v>
      </c>
      <c r="H219" s="825" t="s">
        <v>4460</v>
      </c>
      <c r="I219" s="831">
        <v>232.32000732421875</v>
      </c>
      <c r="J219" s="831">
        <v>20</v>
      </c>
      <c r="K219" s="832">
        <v>4646.39990234375</v>
      </c>
    </row>
    <row r="220" spans="1:11" ht="14.45" customHeight="1" x14ac:dyDescent="0.2">
      <c r="A220" s="821" t="s">
        <v>586</v>
      </c>
      <c r="B220" s="822" t="s">
        <v>587</v>
      </c>
      <c r="C220" s="825" t="s">
        <v>605</v>
      </c>
      <c r="D220" s="839" t="s">
        <v>606</v>
      </c>
      <c r="E220" s="825" t="s">
        <v>4043</v>
      </c>
      <c r="F220" s="839" t="s">
        <v>4044</v>
      </c>
      <c r="G220" s="825" t="s">
        <v>4461</v>
      </c>
      <c r="H220" s="825" t="s">
        <v>4462</v>
      </c>
      <c r="I220" s="831">
        <v>232.32000732421875</v>
      </c>
      <c r="J220" s="831">
        <v>20</v>
      </c>
      <c r="K220" s="832">
        <v>4646.39990234375</v>
      </c>
    </row>
    <row r="221" spans="1:11" ht="14.45" customHeight="1" x14ac:dyDescent="0.2">
      <c r="A221" s="821" t="s">
        <v>586</v>
      </c>
      <c r="B221" s="822" t="s">
        <v>587</v>
      </c>
      <c r="C221" s="825" t="s">
        <v>605</v>
      </c>
      <c r="D221" s="839" t="s">
        <v>606</v>
      </c>
      <c r="E221" s="825" t="s">
        <v>4043</v>
      </c>
      <c r="F221" s="839" t="s">
        <v>4044</v>
      </c>
      <c r="G221" s="825" t="s">
        <v>4463</v>
      </c>
      <c r="H221" s="825" t="s">
        <v>4464</v>
      </c>
      <c r="I221" s="831">
        <v>12.100000381469727</v>
      </c>
      <c r="J221" s="831">
        <v>1200</v>
      </c>
      <c r="K221" s="832">
        <v>14520</v>
      </c>
    </row>
    <row r="222" spans="1:11" ht="14.45" customHeight="1" x14ac:dyDescent="0.2">
      <c r="A222" s="821" t="s">
        <v>586</v>
      </c>
      <c r="B222" s="822" t="s">
        <v>587</v>
      </c>
      <c r="C222" s="825" t="s">
        <v>605</v>
      </c>
      <c r="D222" s="839" t="s">
        <v>606</v>
      </c>
      <c r="E222" s="825" t="s">
        <v>4043</v>
      </c>
      <c r="F222" s="839" t="s">
        <v>4044</v>
      </c>
      <c r="G222" s="825" t="s">
        <v>4465</v>
      </c>
      <c r="H222" s="825" t="s">
        <v>4466</v>
      </c>
      <c r="I222" s="831">
        <v>11.052500128746033</v>
      </c>
      <c r="J222" s="831">
        <v>4050</v>
      </c>
      <c r="K222" s="832">
        <v>45109.290802001953</v>
      </c>
    </row>
    <row r="223" spans="1:11" ht="14.45" customHeight="1" x14ac:dyDescent="0.2">
      <c r="A223" s="821" t="s">
        <v>586</v>
      </c>
      <c r="B223" s="822" t="s">
        <v>587</v>
      </c>
      <c r="C223" s="825" t="s">
        <v>605</v>
      </c>
      <c r="D223" s="839" t="s">
        <v>606</v>
      </c>
      <c r="E223" s="825" t="s">
        <v>4043</v>
      </c>
      <c r="F223" s="839" t="s">
        <v>4044</v>
      </c>
      <c r="G223" s="825" t="s">
        <v>4467</v>
      </c>
      <c r="H223" s="825" t="s">
        <v>4468</v>
      </c>
      <c r="I223" s="831">
        <v>7.8673332850138342</v>
      </c>
      <c r="J223" s="831">
        <v>11500</v>
      </c>
      <c r="K223" s="832">
        <v>90470</v>
      </c>
    </row>
    <row r="224" spans="1:11" ht="14.45" customHeight="1" x14ac:dyDescent="0.2">
      <c r="A224" s="821" t="s">
        <v>586</v>
      </c>
      <c r="B224" s="822" t="s">
        <v>587</v>
      </c>
      <c r="C224" s="825" t="s">
        <v>605</v>
      </c>
      <c r="D224" s="839" t="s">
        <v>606</v>
      </c>
      <c r="E224" s="825" t="s">
        <v>4043</v>
      </c>
      <c r="F224" s="839" t="s">
        <v>4044</v>
      </c>
      <c r="G224" s="825" t="s">
        <v>4469</v>
      </c>
      <c r="H224" s="825" t="s">
        <v>4470</v>
      </c>
      <c r="I224" s="831">
        <v>10.069999694824219</v>
      </c>
      <c r="J224" s="831">
        <v>30</v>
      </c>
      <c r="K224" s="832">
        <v>302.10000610351563</v>
      </c>
    </row>
    <row r="225" spans="1:11" ht="14.45" customHeight="1" x14ac:dyDescent="0.2">
      <c r="A225" s="821" t="s">
        <v>586</v>
      </c>
      <c r="B225" s="822" t="s">
        <v>587</v>
      </c>
      <c r="C225" s="825" t="s">
        <v>605</v>
      </c>
      <c r="D225" s="839" t="s">
        <v>606</v>
      </c>
      <c r="E225" s="825" t="s">
        <v>4043</v>
      </c>
      <c r="F225" s="839" t="s">
        <v>4044</v>
      </c>
      <c r="G225" s="825" t="s">
        <v>4471</v>
      </c>
      <c r="H225" s="825" t="s">
        <v>4472</v>
      </c>
      <c r="I225" s="831">
        <v>10.079999923706055</v>
      </c>
      <c r="J225" s="831">
        <v>60</v>
      </c>
      <c r="K225" s="832">
        <v>604.79998779296875</v>
      </c>
    </row>
    <row r="226" spans="1:11" ht="14.45" customHeight="1" x14ac:dyDescent="0.2">
      <c r="A226" s="821" t="s">
        <v>586</v>
      </c>
      <c r="B226" s="822" t="s">
        <v>587</v>
      </c>
      <c r="C226" s="825" t="s">
        <v>605</v>
      </c>
      <c r="D226" s="839" t="s">
        <v>606</v>
      </c>
      <c r="E226" s="825" t="s">
        <v>4043</v>
      </c>
      <c r="F226" s="839" t="s">
        <v>4044</v>
      </c>
      <c r="G226" s="825" t="s">
        <v>4473</v>
      </c>
      <c r="H226" s="825" t="s">
        <v>4474</v>
      </c>
      <c r="I226" s="831">
        <v>10.131428582327706</v>
      </c>
      <c r="J226" s="831">
        <v>780</v>
      </c>
      <c r="K226" s="832">
        <v>7901.550048828125</v>
      </c>
    </row>
    <row r="227" spans="1:11" ht="14.45" customHeight="1" x14ac:dyDescent="0.2">
      <c r="A227" s="821" t="s">
        <v>586</v>
      </c>
      <c r="B227" s="822" t="s">
        <v>587</v>
      </c>
      <c r="C227" s="825" t="s">
        <v>605</v>
      </c>
      <c r="D227" s="839" t="s">
        <v>606</v>
      </c>
      <c r="E227" s="825" t="s">
        <v>4043</v>
      </c>
      <c r="F227" s="839" t="s">
        <v>4044</v>
      </c>
      <c r="G227" s="825" t="s">
        <v>4475</v>
      </c>
      <c r="H227" s="825" t="s">
        <v>4476</v>
      </c>
      <c r="I227" s="831">
        <v>2.2999999523162842</v>
      </c>
      <c r="J227" s="831">
        <v>100</v>
      </c>
      <c r="K227" s="832">
        <v>230</v>
      </c>
    </row>
    <row r="228" spans="1:11" ht="14.45" customHeight="1" x14ac:dyDescent="0.2">
      <c r="A228" s="821" t="s">
        <v>586</v>
      </c>
      <c r="B228" s="822" t="s">
        <v>587</v>
      </c>
      <c r="C228" s="825" t="s">
        <v>605</v>
      </c>
      <c r="D228" s="839" t="s">
        <v>606</v>
      </c>
      <c r="E228" s="825" t="s">
        <v>4043</v>
      </c>
      <c r="F228" s="839" t="s">
        <v>4044</v>
      </c>
      <c r="G228" s="825" t="s">
        <v>4477</v>
      </c>
      <c r="H228" s="825" t="s">
        <v>4478</v>
      </c>
      <c r="I228" s="831">
        <v>2.2100000381469727</v>
      </c>
      <c r="J228" s="831">
        <v>100</v>
      </c>
      <c r="K228" s="832">
        <v>221</v>
      </c>
    </row>
    <row r="229" spans="1:11" ht="14.45" customHeight="1" x14ac:dyDescent="0.2">
      <c r="A229" s="821" t="s">
        <v>586</v>
      </c>
      <c r="B229" s="822" t="s">
        <v>587</v>
      </c>
      <c r="C229" s="825" t="s">
        <v>605</v>
      </c>
      <c r="D229" s="839" t="s">
        <v>606</v>
      </c>
      <c r="E229" s="825" t="s">
        <v>4043</v>
      </c>
      <c r="F229" s="839" t="s">
        <v>4044</v>
      </c>
      <c r="G229" s="825" t="s">
        <v>4479</v>
      </c>
      <c r="H229" s="825" t="s">
        <v>4480</v>
      </c>
      <c r="I229" s="831">
        <v>3.1492308653317966</v>
      </c>
      <c r="J229" s="831">
        <v>500</v>
      </c>
      <c r="K229" s="832">
        <v>1574.5</v>
      </c>
    </row>
    <row r="230" spans="1:11" ht="14.45" customHeight="1" x14ac:dyDescent="0.2">
      <c r="A230" s="821" t="s">
        <v>586</v>
      </c>
      <c r="B230" s="822" t="s">
        <v>587</v>
      </c>
      <c r="C230" s="825" t="s">
        <v>605</v>
      </c>
      <c r="D230" s="839" t="s">
        <v>606</v>
      </c>
      <c r="E230" s="825" t="s">
        <v>4043</v>
      </c>
      <c r="F230" s="839" t="s">
        <v>4044</v>
      </c>
      <c r="G230" s="825" t="s">
        <v>4481</v>
      </c>
      <c r="H230" s="825" t="s">
        <v>4482</v>
      </c>
      <c r="I230" s="831">
        <v>205.69999694824219</v>
      </c>
      <c r="J230" s="831">
        <v>6</v>
      </c>
      <c r="K230" s="832">
        <v>1234.199951171875</v>
      </c>
    </row>
    <row r="231" spans="1:11" ht="14.45" customHeight="1" x14ac:dyDescent="0.2">
      <c r="A231" s="821" t="s">
        <v>586</v>
      </c>
      <c r="B231" s="822" t="s">
        <v>587</v>
      </c>
      <c r="C231" s="825" t="s">
        <v>605</v>
      </c>
      <c r="D231" s="839" t="s">
        <v>606</v>
      </c>
      <c r="E231" s="825" t="s">
        <v>4043</v>
      </c>
      <c r="F231" s="839" t="s">
        <v>4044</v>
      </c>
      <c r="G231" s="825" t="s">
        <v>4475</v>
      </c>
      <c r="H231" s="825" t="s">
        <v>4483</v>
      </c>
      <c r="I231" s="831">
        <v>2.2899999618530273</v>
      </c>
      <c r="J231" s="831">
        <v>100</v>
      </c>
      <c r="K231" s="832">
        <v>229</v>
      </c>
    </row>
    <row r="232" spans="1:11" ht="14.45" customHeight="1" x14ac:dyDescent="0.2">
      <c r="A232" s="821" t="s">
        <v>586</v>
      </c>
      <c r="B232" s="822" t="s">
        <v>587</v>
      </c>
      <c r="C232" s="825" t="s">
        <v>605</v>
      </c>
      <c r="D232" s="839" t="s">
        <v>606</v>
      </c>
      <c r="E232" s="825" t="s">
        <v>4043</v>
      </c>
      <c r="F232" s="839" t="s">
        <v>4044</v>
      </c>
      <c r="G232" s="825" t="s">
        <v>4484</v>
      </c>
      <c r="H232" s="825" t="s">
        <v>4485</v>
      </c>
      <c r="I232" s="831">
        <v>756.27001953125</v>
      </c>
      <c r="J232" s="831">
        <v>20</v>
      </c>
      <c r="K232" s="832">
        <v>15125.400390625</v>
      </c>
    </row>
    <row r="233" spans="1:11" ht="14.45" customHeight="1" x14ac:dyDescent="0.2">
      <c r="A233" s="821" t="s">
        <v>586</v>
      </c>
      <c r="B233" s="822" t="s">
        <v>587</v>
      </c>
      <c r="C233" s="825" t="s">
        <v>605</v>
      </c>
      <c r="D233" s="839" t="s">
        <v>606</v>
      </c>
      <c r="E233" s="825" t="s">
        <v>4043</v>
      </c>
      <c r="F233" s="839" t="s">
        <v>4044</v>
      </c>
      <c r="G233" s="825" t="s">
        <v>4486</v>
      </c>
      <c r="H233" s="825" t="s">
        <v>4487</v>
      </c>
      <c r="I233" s="831">
        <v>80.575000762939453</v>
      </c>
      <c r="J233" s="831">
        <v>640</v>
      </c>
      <c r="K233" s="832">
        <v>51568.7998046875</v>
      </c>
    </row>
    <row r="234" spans="1:11" ht="14.45" customHeight="1" x14ac:dyDescent="0.2">
      <c r="A234" s="821" t="s">
        <v>586</v>
      </c>
      <c r="B234" s="822" t="s">
        <v>587</v>
      </c>
      <c r="C234" s="825" t="s">
        <v>605</v>
      </c>
      <c r="D234" s="839" t="s">
        <v>606</v>
      </c>
      <c r="E234" s="825" t="s">
        <v>4043</v>
      </c>
      <c r="F234" s="839" t="s">
        <v>4044</v>
      </c>
      <c r="G234" s="825" t="s">
        <v>4488</v>
      </c>
      <c r="H234" s="825" t="s">
        <v>4489</v>
      </c>
      <c r="I234" s="831">
        <v>105.02999877929688</v>
      </c>
      <c r="J234" s="831">
        <v>20</v>
      </c>
      <c r="K234" s="832">
        <v>2100.56005859375</v>
      </c>
    </row>
    <row r="235" spans="1:11" ht="14.45" customHeight="1" x14ac:dyDescent="0.2">
      <c r="A235" s="821" t="s">
        <v>586</v>
      </c>
      <c r="B235" s="822" t="s">
        <v>587</v>
      </c>
      <c r="C235" s="825" t="s">
        <v>605</v>
      </c>
      <c r="D235" s="839" t="s">
        <v>606</v>
      </c>
      <c r="E235" s="825" t="s">
        <v>4043</v>
      </c>
      <c r="F235" s="839" t="s">
        <v>4044</v>
      </c>
      <c r="G235" s="825" t="s">
        <v>4490</v>
      </c>
      <c r="H235" s="825" t="s">
        <v>4491</v>
      </c>
      <c r="I235" s="831">
        <v>133.10000610351563</v>
      </c>
      <c r="J235" s="831">
        <v>10</v>
      </c>
      <c r="K235" s="832">
        <v>1331</v>
      </c>
    </row>
    <row r="236" spans="1:11" ht="14.45" customHeight="1" x14ac:dyDescent="0.2">
      <c r="A236" s="821" t="s">
        <v>586</v>
      </c>
      <c r="B236" s="822" t="s">
        <v>587</v>
      </c>
      <c r="C236" s="825" t="s">
        <v>605</v>
      </c>
      <c r="D236" s="839" t="s">
        <v>606</v>
      </c>
      <c r="E236" s="825" t="s">
        <v>4043</v>
      </c>
      <c r="F236" s="839" t="s">
        <v>4044</v>
      </c>
      <c r="G236" s="825" t="s">
        <v>4492</v>
      </c>
      <c r="H236" s="825" t="s">
        <v>4493</v>
      </c>
      <c r="I236" s="831">
        <v>105.02999877929688</v>
      </c>
      <c r="J236" s="831">
        <v>30</v>
      </c>
      <c r="K236" s="832">
        <v>3150.840087890625</v>
      </c>
    </row>
    <row r="237" spans="1:11" ht="14.45" customHeight="1" x14ac:dyDescent="0.2">
      <c r="A237" s="821" t="s">
        <v>586</v>
      </c>
      <c r="B237" s="822" t="s">
        <v>587</v>
      </c>
      <c r="C237" s="825" t="s">
        <v>605</v>
      </c>
      <c r="D237" s="839" t="s">
        <v>606</v>
      </c>
      <c r="E237" s="825" t="s">
        <v>4043</v>
      </c>
      <c r="F237" s="839" t="s">
        <v>4044</v>
      </c>
      <c r="G237" s="825" t="s">
        <v>4494</v>
      </c>
      <c r="H237" s="825" t="s">
        <v>4495</v>
      </c>
      <c r="I237" s="831">
        <v>1113.199951171875</v>
      </c>
      <c r="J237" s="831">
        <v>10</v>
      </c>
      <c r="K237" s="832">
        <v>11132</v>
      </c>
    </row>
    <row r="238" spans="1:11" ht="14.45" customHeight="1" x14ac:dyDescent="0.2">
      <c r="A238" s="821" t="s">
        <v>586</v>
      </c>
      <c r="B238" s="822" t="s">
        <v>587</v>
      </c>
      <c r="C238" s="825" t="s">
        <v>605</v>
      </c>
      <c r="D238" s="839" t="s">
        <v>606</v>
      </c>
      <c r="E238" s="825" t="s">
        <v>4043</v>
      </c>
      <c r="F238" s="839" t="s">
        <v>4044</v>
      </c>
      <c r="G238" s="825" t="s">
        <v>4496</v>
      </c>
      <c r="H238" s="825" t="s">
        <v>4497</v>
      </c>
      <c r="I238" s="831">
        <v>0.25999999046325684</v>
      </c>
      <c r="J238" s="831">
        <v>1000</v>
      </c>
      <c r="K238" s="832">
        <v>260</v>
      </c>
    </row>
    <row r="239" spans="1:11" ht="14.45" customHeight="1" x14ac:dyDescent="0.2">
      <c r="A239" s="821" t="s">
        <v>586</v>
      </c>
      <c r="B239" s="822" t="s">
        <v>587</v>
      </c>
      <c r="C239" s="825" t="s">
        <v>605</v>
      </c>
      <c r="D239" s="839" t="s">
        <v>606</v>
      </c>
      <c r="E239" s="825" t="s">
        <v>4043</v>
      </c>
      <c r="F239" s="839" t="s">
        <v>4044</v>
      </c>
      <c r="G239" s="825" t="s">
        <v>4498</v>
      </c>
      <c r="H239" s="825" t="s">
        <v>4499</v>
      </c>
      <c r="I239" s="831">
        <v>549.34002685546875</v>
      </c>
      <c r="J239" s="831">
        <v>25</v>
      </c>
      <c r="K239" s="832">
        <v>13733.499755859375</v>
      </c>
    </row>
    <row r="240" spans="1:11" ht="14.45" customHeight="1" x14ac:dyDescent="0.2">
      <c r="A240" s="821" t="s">
        <v>586</v>
      </c>
      <c r="B240" s="822" t="s">
        <v>587</v>
      </c>
      <c r="C240" s="825" t="s">
        <v>605</v>
      </c>
      <c r="D240" s="839" t="s">
        <v>606</v>
      </c>
      <c r="E240" s="825" t="s">
        <v>4043</v>
      </c>
      <c r="F240" s="839" t="s">
        <v>4044</v>
      </c>
      <c r="G240" s="825" t="s">
        <v>4500</v>
      </c>
      <c r="H240" s="825" t="s">
        <v>4501</v>
      </c>
      <c r="I240" s="831">
        <v>549.34002685546875</v>
      </c>
      <c r="J240" s="831">
        <v>30</v>
      </c>
      <c r="K240" s="832">
        <v>16480.19970703125</v>
      </c>
    </row>
    <row r="241" spans="1:11" ht="14.45" customHeight="1" x14ac:dyDescent="0.2">
      <c r="A241" s="821" t="s">
        <v>586</v>
      </c>
      <c r="B241" s="822" t="s">
        <v>587</v>
      </c>
      <c r="C241" s="825" t="s">
        <v>605</v>
      </c>
      <c r="D241" s="839" t="s">
        <v>606</v>
      </c>
      <c r="E241" s="825" t="s">
        <v>4043</v>
      </c>
      <c r="F241" s="839" t="s">
        <v>4044</v>
      </c>
      <c r="G241" s="825" t="s">
        <v>4502</v>
      </c>
      <c r="H241" s="825" t="s">
        <v>4503</v>
      </c>
      <c r="I241" s="831">
        <v>41.5</v>
      </c>
      <c r="J241" s="831">
        <v>15</v>
      </c>
      <c r="K241" s="832">
        <v>622.54998779296875</v>
      </c>
    </row>
    <row r="242" spans="1:11" ht="14.45" customHeight="1" x14ac:dyDescent="0.2">
      <c r="A242" s="821" t="s">
        <v>586</v>
      </c>
      <c r="B242" s="822" t="s">
        <v>587</v>
      </c>
      <c r="C242" s="825" t="s">
        <v>605</v>
      </c>
      <c r="D242" s="839" t="s">
        <v>606</v>
      </c>
      <c r="E242" s="825" t="s">
        <v>4043</v>
      </c>
      <c r="F242" s="839" t="s">
        <v>4044</v>
      </c>
      <c r="G242" s="825" t="s">
        <v>4504</v>
      </c>
      <c r="H242" s="825" t="s">
        <v>4505</v>
      </c>
      <c r="I242" s="831">
        <v>1672.219970703125</v>
      </c>
      <c r="J242" s="831">
        <v>1</v>
      </c>
      <c r="K242" s="832">
        <v>1672.219970703125</v>
      </c>
    </row>
    <row r="243" spans="1:11" ht="14.45" customHeight="1" x14ac:dyDescent="0.2">
      <c r="A243" s="821" t="s">
        <v>586</v>
      </c>
      <c r="B243" s="822" t="s">
        <v>587</v>
      </c>
      <c r="C243" s="825" t="s">
        <v>605</v>
      </c>
      <c r="D243" s="839" t="s">
        <v>606</v>
      </c>
      <c r="E243" s="825" t="s">
        <v>4043</v>
      </c>
      <c r="F243" s="839" t="s">
        <v>4044</v>
      </c>
      <c r="G243" s="825" t="s">
        <v>4506</v>
      </c>
      <c r="H243" s="825" t="s">
        <v>4507</v>
      </c>
      <c r="I243" s="831">
        <v>4.9699997901916504</v>
      </c>
      <c r="J243" s="831">
        <v>50</v>
      </c>
      <c r="K243" s="832">
        <v>248.50000381469727</v>
      </c>
    </row>
    <row r="244" spans="1:11" ht="14.45" customHeight="1" x14ac:dyDescent="0.2">
      <c r="A244" s="821" t="s">
        <v>586</v>
      </c>
      <c r="B244" s="822" t="s">
        <v>587</v>
      </c>
      <c r="C244" s="825" t="s">
        <v>605</v>
      </c>
      <c r="D244" s="839" t="s">
        <v>606</v>
      </c>
      <c r="E244" s="825" t="s">
        <v>4043</v>
      </c>
      <c r="F244" s="839" t="s">
        <v>4044</v>
      </c>
      <c r="G244" s="825" t="s">
        <v>4508</v>
      </c>
      <c r="H244" s="825" t="s">
        <v>4509</v>
      </c>
      <c r="I244" s="831">
        <v>2017.06005859375</v>
      </c>
      <c r="J244" s="831">
        <v>3</v>
      </c>
      <c r="K244" s="832">
        <v>6051.169921875</v>
      </c>
    </row>
    <row r="245" spans="1:11" ht="14.45" customHeight="1" x14ac:dyDescent="0.2">
      <c r="A245" s="821" t="s">
        <v>586</v>
      </c>
      <c r="B245" s="822" t="s">
        <v>587</v>
      </c>
      <c r="C245" s="825" t="s">
        <v>605</v>
      </c>
      <c r="D245" s="839" t="s">
        <v>606</v>
      </c>
      <c r="E245" s="825" t="s">
        <v>4043</v>
      </c>
      <c r="F245" s="839" t="s">
        <v>4044</v>
      </c>
      <c r="G245" s="825" t="s">
        <v>4510</v>
      </c>
      <c r="H245" s="825" t="s">
        <v>4511</v>
      </c>
      <c r="I245" s="831">
        <v>1453.2900390625</v>
      </c>
      <c r="J245" s="831">
        <v>4</v>
      </c>
      <c r="K245" s="832">
        <v>5813.14013671875</v>
      </c>
    </row>
    <row r="246" spans="1:11" ht="14.45" customHeight="1" x14ac:dyDescent="0.2">
      <c r="A246" s="821" t="s">
        <v>586</v>
      </c>
      <c r="B246" s="822" t="s">
        <v>587</v>
      </c>
      <c r="C246" s="825" t="s">
        <v>605</v>
      </c>
      <c r="D246" s="839" t="s">
        <v>606</v>
      </c>
      <c r="E246" s="825" t="s">
        <v>4043</v>
      </c>
      <c r="F246" s="839" t="s">
        <v>4044</v>
      </c>
      <c r="G246" s="825" t="s">
        <v>4512</v>
      </c>
      <c r="H246" s="825" t="s">
        <v>4513</v>
      </c>
      <c r="I246" s="831">
        <v>2267.6201171875</v>
      </c>
      <c r="J246" s="831">
        <v>7</v>
      </c>
      <c r="K246" s="832">
        <v>15873.3701171875</v>
      </c>
    </row>
    <row r="247" spans="1:11" ht="14.45" customHeight="1" x14ac:dyDescent="0.2">
      <c r="A247" s="821" t="s">
        <v>586</v>
      </c>
      <c r="B247" s="822" t="s">
        <v>587</v>
      </c>
      <c r="C247" s="825" t="s">
        <v>605</v>
      </c>
      <c r="D247" s="839" t="s">
        <v>606</v>
      </c>
      <c r="E247" s="825" t="s">
        <v>4043</v>
      </c>
      <c r="F247" s="839" t="s">
        <v>4044</v>
      </c>
      <c r="G247" s="825" t="s">
        <v>4514</v>
      </c>
      <c r="H247" s="825" t="s">
        <v>4515</v>
      </c>
      <c r="I247" s="831">
        <v>13.310000419616699</v>
      </c>
      <c r="J247" s="831">
        <v>535</v>
      </c>
      <c r="K247" s="832">
        <v>7120.8499717712402</v>
      </c>
    </row>
    <row r="248" spans="1:11" ht="14.45" customHeight="1" x14ac:dyDescent="0.2">
      <c r="A248" s="821" t="s">
        <v>586</v>
      </c>
      <c r="B248" s="822" t="s">
        <v>587</v>
      </c>
      <c r="C248" s="825" t="s">
        <v>605</v>
      </c>
      <c r="D248" s="839" t="s">
        <v>606</v>
      </c>
      <c r="E248" s="825" t="s">
        <v>4043</v>
      </c>
      <c r="F248" s="839" t="s">
        <v>4044</v>
      </c>
      <c r="G248" s="825" t="s">
        <v>4516</v>
      </c>
      <c r="H248" s="825" t="s">
        <v>4517</v>
      </c>
      <c r="I248" s="831">
        <v>25.530000686645508</v>
      </c>
      <c r="J248" s="831">
        <v>756</v>
      </c>
      <c r="K248" s="832">
        <v>19300.680160522461</v>
      </c>
    </row>
    <row r="249" spans="1:11" ht="14.45" customHeight="1" x14ac:dyDescent="0.2">
      <c r="A249" s="821" t="s">
        <v>586</v>
      </c>
      <c r="B249" s="822" t="s">
        <v>587</v>
      </c>
      <c r="C249" s="825" t="s">
        <v>605</v>
      </c>
      <c r="D249" s="839" t="s">
        <v>606</v>
      </c>
      <c r="E249" s="825" t="s">
        <v>4043</v>
      </c>
      <c r="F249" s="839" t="s">
        <v>4044</v>
      </c>
      <c r="G249" s="825" t="s">
        <v>4518</v>
      </c>
      <c r="H249" s="825" t="s">
        <v>4519</v>
      </c>
      <c r="I249" s="831">
        <v>5.3250000476837158</v>
      </c>
      <c r="J249" s="831">
        <v>200</v>
      </c>
      <c r="K249" s="832">
        <v>1065</v>
      </c>
    </row>
    <row r="250" spans="1:11" ht="14.45" customHeight="1" x14ac:dyDescent="0.2">
      <c r="A250" s="821" t="s">
        <v>586</v>
      </c>
      <c r="B250" s="822" t="s">
        <v>587</v>
      </c>
      <c r="C250" s="825" t="s">
        <v>605</v>
      </c>
      <c r="D250" s="839" t="s">
        <v>606</v>
      </c>
      <c r="E250" s="825" t="s">
        <v>4043</v>
      </c>
      <c r="F250" s="839" t="s">
        <v>4044</v>
      </c>
      <c r="G250" s="825" t="s">
        <v>4520</v>
      </c>
      <c r="H250" s="825" t="s">
        <v>4521</v>
      </c>
      <c r="I250" s="831">
        <v>355.3800048828125</v>
      </c>
      <c r="J250" s="831">
        <v>10</v>
      </c>
      <c r="K250" s="832">
        <v>3553.77001953125</v>
      </c>
    </row>
    <row r="251" spans="1:11" ht="14.45" customHeight="1" x14ac:dyDescent="0.2">
      <c r="A251" s="821" t="s">
        <v>586</v>
      </c>
      <c r="B251" s="822" t="s">
        <v>587</v>
      </c>
      <c r="C251" s="825" t="s">
        <v>605</v>
      </c>
      <c r="D251" s="839" t="s">
        <v>606</v>
      </c>
      <c r="E251" s="825" t="s">
        <v>4043</v>
      </c>
      <c r="F251" s="839" t="s">
        <v>4044</v>
      </c>
      <c r="G251" s="825" t="s">
        <v>4522</v>
      </c>
      <c r="H251" s="825" t="s">
        <v>4523</v>
      </c>
      <c r="I251" s="831">
        <v>384.66000366210938</v>
      </c>
      <c r="J251" s="831">
        <v>10</v>
      </c>
      <c r="K251" s="832">
        <v>3846.570068359375</v>
      </c>
    </row>
    <row r="252" spans="1:11" ht="14.45" customHeight="1" x14ac:dyDescent="0.2">
      <c r="A252" s="821" t="s">
        <v>586</v>
      </c>
      <c r="B252" s="822" t="s">
        <v>587</v>
      </c>
      <c r="C252" s="825" t="s">
        <v>605</v>
      </c>
      <c r="D252" s="839" t="s">
        <v>606</v>
      </c>
      <c r="E252" s="825" t="s">
        <v>4043</v>
      </c>
      <c r="F252" s="839" t="s">
        <v>4044</v>
      </c>
      <c r="G252" s="825" t="s">
        <v>4524</v>
      </c>
      <c r="H252" s="825" t="s">
        <v>4525</v>
      </c>
      <c r="I252" s="831">
        <v>384.66000366210938</v>
      </c>
      <c r="J252" s="831">
        <v>3</v>
      </c>
      <c r="K252" s="832">
        <v>1153.97998046875</v>
      </c>
    </row>
    <row r="253" spans="1:11" ht="14.45" customHeight="1" x14ac:dyDescent="0.2">
      <c r="A253" s="821" t="s">
        <v>586</v>
      </c>
      <c r="B253" s="822" t="s">
        <v>587</v>
      </c>
      <c r="C253" s="825" t="s">
        <v>605</v>
      </c>
      <c r="D253" s="839" t="s">
        <v>606</v>
      </c>
      <c r="E253" s="825" t="s">
        <v>4043</v>
      </c>
      <c r="F253" s="839" t="s">
        <v>4044</v>
      </c>
      <c r="G253" s="825" t="s">
        <v>4526</v>
      </c>
      <c r="H253" s="825" t="s">
        <v>4527</v>
      </c>
      <c r="I253" s="831">
        <v>13.310000419616699</v>
      </c>
      <c r="J253" s="831">
        <v>4600</v>
      </c>
      <c r="K253" s="832">
        <v>61226</v>
      </c>
    </row>
    <row r="254" spans="1:11" ht="14.45" customHeight="1" x14ac:dyDescent="0.2">
      <c r="A254" s="821" t="s">
        <v>586</v>
      </c>
      <c r="B254" s="822" t="s">
        <v>587</v>
      </c>
      <c r="C254" s="825" t="s">
        <v>605</v>
      </c>
      <c r="D254" s="839" t="s">
        <v>606</v>
      </c>
      <c r="E254" s="825" t="s">
        <v>4043</v>
      </c>
      <c r="F254" s="839" t="s">
        <v>4044</v>
      </c>
      <c r="G254" s="825" t="s">
        <v>4528</v>
      </c>
      <c r="H254" s="825" t="s">
        <v>4529</v>
      </c>
      <c r="I254" s="831">
        <v>4.8000001907348633</v>
      </c>
      <c r="J254" s="831">
        <v>100</v>
      </c>
      <c r="K254" s="832">
        <v>480</v>
      </c>
    </row>
    <row r="255" spans="1:11" ht="14.45" customHeight="1" x14ac:dyDescent="0.2">
      <c r="A255" s="821" t="s">
        <v>586</v>
      </c>
      <c r="B255" s="822" t="s">
        <v>587</v>
      </c>
      <c r="C255" s="825" t="s">
        <v>605</v>
      </c>
      <c r="D255" s="839" t="s">
        <v>606</v>
      </c>
      <c r="E255" s="825" t="s">
        <v>4043</v>
      </c>
      <c r="F255" s="839" t="s">
        <v>4044</v>
      </c>
      <c r="G255" s="825" t="s">
        <v>4530</v>
      </c>
      <c r="H255" s="825" t="s">
        <v>4531</v>
      </c>
      <c r="I255" s="831">
        <v>57.257143838065012</v>
      </c>
      <c r="J255" s="831">
        <v>226</v>
      </c>
      <c r="K255" s="832">
        <v>13018.719909667969</v>
      </c>
    </row>
    <row r="256" spans="1:11" ht="14.45" customHeight="1" x14ac:dyDescent="0.2">
      <c r="A256" s="821" t="s">
        <v>586</v>
      </c>
      <c r="B256" s="822" t="s">
        <v>587</v>
      </c>
      <c r="C256" s="825" t="s">
        <v>605</v>
      </c>
      <c r="D256" s="839" t="s">
        <v>606</v>
      </c>
      <c r="E256" s="825" t="s">
        <v>4043</v>
      </c>
      <c r="F256" s="839" t="s">
        <v>4044</v>
      </c>
      <c r="G256" s="825" t="s">
        <v>4532</v>
      </c>
      <c r="H256" s="825" t="s">
        <v>4533</v>
      </c>
      <c r="I256" s="831">
        <v>20.331249952316284</v>
      </c>
      <c r="J256" s="831">
        <v>720</v>
      </c>
      <c r="K256" s="832">
        <v>14639.100006103516</v>
      </c>
    </row>
    <row r="257" spans="1:11" ht="14.45" customHeight="1" x14ac:dyDescent="0.2">
      <c r="A257" s="821" t="s">
        <v>586</v>
      </c>
      <c r="B257" s="822" t="s">
        <v>587</v>
      </c>
      <c r="C257" s="825" t="s">
        <v>605</v>
      </c>
      <c r="D257" s="839" t="s">
        <v>606</v>
      </c>
      <c r="E257" s="825" t="s">
        <v>4043</v>
      </c>
      <c r="F257" s="839" t="s">
        <v>4044</v>
      </c>
      <c r="G257" s="825" t="s">
        <v>4534</v>
      </c>
      <c r="H257" s="825" t="s">
        <v>4535</v>
      </c>
      <c r="I257" s="831">
        <v>1.5</v>
      </c>
      <c r="J257" s="831">
        <v>450</v>
      </c>
      <c r="K257" s="832">
        <v>675</v>
      </c>
    </row>
    <row r="258" spans="1:11" ht="14.45" customHeight="1" x14ac:dyDescent="0.2">
      <c r="A258" s="821" t="s">
        <v>586</v>
      </c>
      <c r="B258" s="822" t="s">
        <v>587</v>
      </c>
      <c r="C258" s="825" t="s">
        <v>605</v>
      </c>
      <c r="D258" s="839" t="s">
        <v>606</v>
      </c>
      <c r="E258" s="825" t="s">
        <v>4043</v>
      </c>
      <c r="F258" s="839" t="s">
        <v>4044</v>
      </c>
      <c r="G258" s="825" t="s">
        <v>4536</v>
      </c>
      <c r="H258" s="825" t="s">
        <v>4537</v>
      </c>
      <c r="I258" s="831">
        <v>9.1999998092651367</v>
      </c>
      <c r="J258" s="831">
        <v>1350</v>
      </c>
      <c r="K258" s="832">
        <v>12420</v>
      </c>
    </row>
    <row r="259" spans="1:11" ht="14.45" customHeight="1" x14ac:dyDescent="0.2">
      <c r="A259" s="821" t="s">
        <v>586</v>
      </c>
      <c r="B259" s="822" t="s">
        <v>587</v>
      </c>
      <c r="C259" s="825" t="s">
        <v>605</v>
      </c>
      <c r="D259" s="839" t="s">
        <v>606</v>
      </c>
      <c r="E259" s="825" t="s">
        <v>4043</v>
      </c>
      <c r="F259" s="839" t="s">
        <v>4044</v>
      </c>
      <c r="G259" s="825" t="s">
        <v>4538</v>
      </c>
      <c r="H259" s="825" t="s">
        <v>4539</v>
      </c>
      <c r="I259" s="831">
        <v>58.369998931884766</v>
      </c>
      <c r="J259" s="831">
        <v>3100</v>
      </c>
      <c r="K259" s="832">
        <v>180947</v>
      </c>
    </row>
    <row r="260" spans="1:11" ht="14.45" customHeight="1" x14ac:dyDescent="0.2">
      <c r="A260" s="821" t="s">
        <v>586</v>
      </c>
      <c r="B260" s="822" t="s">
        <v>587</v>
      </c>
      <c r="C260" s="825" t="s">
        <v>605</v>
      </c>
      <c r="D260" s="839" t="s">
        <v>606</v>
      </c>
      <c r="E260" s="825" t="s">
        <v>4043</v>
      </c>
      <c r="F260" s="839" t="s">
        <v>4044</v>
      </c>
      <c r="G260" s="825" t="s">
        <v>4540</v>
      </c>
      <c r="H260" s="825" t="s">
        <v>4541</v>
      </c>
      <c r="I260" s="831">
        <v>114.83000183105469</v>
      </c>
      <c r="J260" s="831">
        <v>860</v>
      </c>
      <c r="K260" s="832">
        <v>98752.9814453125</v>
      </c>
    </row>
    <row r="261" spans="1:11" ht="14.45" customHeight="1" x14ac:dyDescent="0.2">
      <c r="A261" s="821" t="s">
        <v>586</v>
      </c>
      <c r="B261" s="822" t="s">
        <v>587</v>
      </c>
      <c r="C261" s="825" t="s">
        <v>605</v>
      </c>
      <c r="D261" s="839" t="s">
        <v>606</v>
      </c>
      <c r="E261" s="825" t="s">
        <v>4043</v>
      </c>
      <c r="F261" s="839" t="s">
        <v>4044</v>
      </c>
      <c r="G261" s="825" t="s">
        <v>4542</v>
      </c>
      <c r="H261" s="825" t="s">
        <v>4543</v>
      </c>
      <c r="I261" s="831">
        <v>18.969999313354492</v>
      </c>
      <c r="J261" s="831">
        <v>20</v>
      </c>
      <c r="K261" s="832">
        <v>379.45999145507813</v>
      </c>
    </row>
    <row r="262" spans="1:11" ht="14.45" customHeight="1" x14ac:dyDescent="0.2">
      <c r="A262" s="821" t="s">
        <v>586</v>
      </c>
      <c r="B262" s="822" t="s">
        <v>587</v>
      </c>
      <c r="C262" s="825" t="s">
        <v>605</v>
      </c>
      <c r="D262" s="839" t="s">
        <v>606</v>
      </c>
      <c r="E262" s="825" t="s">
        <v>4043</v>
      </c>
      <c r="F262" s="839" t="s">
        <v>4044</v>
      </c>
      <c r="G262" s="825" t="s">
        <v>4544</v>
      </c>
      <c r="H262" s="825" t="s">
        <v>4545</v>
      </c>
      <c r="I262" s="831">
        <v>7.1100001335144043</v>
      </c>
      <c r="J262" s="831">
        <v>25</v>
      </c>
      <c r="K262" s="832">
        <v>177.75</v>
      </c>
    </row>
    <row r="263" spans="1:11" ht="14.45" customHeight="1" x14ac:dyDescent="0.2">
      <c r="A263" s="821" t="s">
        <v>586</v>
      </c>
      <c r="B263" s="822" t="s">
        <v>587</v>
      </c>
      <c r="C263" s="825" t="s">
        <v>605</v>
      </c>
      <c r="D263" s="839" t="s">
        <v>606</v>
      </c>
      <c r="E263" s="825" t="s">
        <v>4043</v>
      </c>
      <c r="F263" s="839" t="s">
        <v>4044</v>
      </c>
      <c r="G263" s="825" t="s">
        <v>4546</v>
      </c>
      <c r="H263" s="825" t="s">
        <v>4547</v>
      </c>
      <c r="I263" s="831">
        <v>7.5</v>
      </c>
      <c r="J263" s="831">
        <v>16</v>
      </c>
      <c r="K263" s="832">
        <v>120</v>
      </c>
    </row>
    <row r="264" spans="1:11" ht="14.45" customHeight="1" x14ac:dyDescent="0.2">
      <c r="A264" s="821" t="s">
        <v>586</v>
      </c>
      <c r="B264" s="822" t="s">
        <v>587</v>
      </c>
      <c r="C264" s="825" t="s">
        <v>605</v>
      </c>
      <c r="D264" s="839" t="s">
        <v>606</v>
      </c>
      <c r="E264" s="825" t="s">
        <v>4043</v>
      </c>
      <c r="F264" s="839" t="s">
        <v>4044</v>
      </c>
      <c r="G264" s="825" t="s">
        <v>4548</v>
      </c>
      <c r="H264" s="825" t="s">
        <v>4549</v>
      </c>
      <c r="I264" s="831">
        <v>172.5</v>
      </c>
      <c r="J264" s="831">
        <v>3</v>
      </c>
      <c r="K264" s="832">
        <v>517.5</v>
      </c>
    </row>
    <row r="265" spans="1:11" ht="14.45" customHeight="1" x14ac:dyDescent="0.2">
      <c r="A265" s="821" t="s">
        <v>586</v>
      </c>
      <c r="B265" s="822" t="s">
        <v>587</v>
      </c>
      <c r="C265" s="825" t="s">
        <v>605</v>
      </c>
      <c r="D265" s="839" t="s">
        <v>606</v>
      </c>
      <c r="E265" s="825" t="s">
        <v>4043</v>
      </c>
      <c r="F265" s="839" t="s">
        <v>4044</v>
      </c>
      <c r="G265" s="825" t="s">
        <v>4550</v>
      </c>
      <c r="H265" s="825" t="s">
        <v>4551</v>
      </c>
      <c r="I265" s="831">
        <v>2468.39990234375</v>
      </c>
      <c r="J265" s="831">
        <v>1</v>
      </c>
      <c r="K265" s="832">
        <v>2468.39990234375</v>
      </c>
    </row>
    <row r="266" spans="1:11" ht="14.45" customHeight="1" x14ac:dyDescent="0.2">
      <c r="A266" s="821" t="s">
        <v>586</v>
      </c>
      <c r="B266" s="822" t="s">
        <v>587</v>
      </c>
      <c r="C266" s="825" t="s">
        <v>605</v>
      </c>
      <c r="D266" s="839" t="s">
        <v>606</v>
      </c>
      <c r="E266" s="825" t="s">
        <v>4043</v>
      </c>
      <c r="F266" s="839" t="s">
        <v>4044</v>
      </c>
      <c r="G266" s="825" t="s">
        <v>4552</v>
      </c>
      <c r="H266" s="825" t="s">
        <v>4553</v>
      </c>
      <c r="I266" s="831">
        <v>284.35000610351563</v>
      </c>
      <c r="J266" s="831">
        <v>140</v>
      </c>
      <c r="K266" s="832">
        <v>39809</v>
      </c>
    </row>
    <row r="267" spans="1:11" ht="14.45" customHeight="1" x14ac:dyDescent="0.2">
      <c r="A267" s="821" t="s">
        <v>586</v>
      </c>
      <c r="B267" s="822" t="s">
        <v>587</v>
      </c>
      <c r="C267" s="825" t="s">
        <v>605</v>
      </c>
      <c r="D267" s="839" t="s">
        <v>606</v>
      </c>
      <c r="E267" s="825" t="s">
        <v>4043</v>
      </c>
      <c r="F267" s="839" t="s">
        <v>4044</v>
      </c>
      <c r="G267" s="825" t="s">
        <v>4554</v>
      </c>
      <c r="H267" s="825" t="s">
        <v>4555</v>
      </c>
      <c r="I267" s="831">
        <v>170.03000183105468</v>
      </c>
      <c r="J267" s="831">
        <v>306</v>
      </c>
      <c r="K267" s="832">
        <v>51258.2998046875</v>
      </c>
    </row>
    <row r="268" spans="1:11" ht="14.45" customHeight="1" x14ac:dyDescent="0.2">
      <c r="A268" s="821" t="s">
        <v>586</v>
      </c>
      <c r="B268" s="822" t="s">
        <v>587</v>
      </c>
      <c r="C268" s="825" t="s">
        <v>605</v>
      </c>
      <c r="D268" s="839" t="s">
        <v>606</v>
      </c>
      <c r="E268" s="825" t="s">
        <v>4043</v>
      </c>
      <c r="F268" s="839" t="s">
        <v>4044</v>
      </c>
      <c r="G268" s="825" t="s">
        <v>4556</v>
      </c>
      <c r="H268" s="825" t="s">
        <v>4557</v>
      </c>
      <c r="I268" s="831">
        <v>150</v>
      </c>
      <c r="J268" s="831">
        <v>30</v>
      </c>
      <c r="K268" s="832">
        <v>4500.10986328125</v>
      </c>
    </row>
    <row r="269" spans="1:11" ht="14.45" customHeight="1" x14ac:dyDescent="0.2">
      <c r="A269" s="821" t="s">
        <v>586</v>
      </c>
      <c r="B269" s="822" t="s">
        <v>587</v>
      </c>
      <c r="C269" s="825" t="s">
        <v>605</v>
      </c>
      <c r="D269" s="839" t="s">
        <v>606</v>
      </c>
      <c r="E269" s="825" t="s">
        <v>4043</v>
      </c>
      <c r="F269" s="839" t="s">
        <v>4044</v>
      </c>
      <c r="G269" s="825" t="s">
        <v>4558</v>
      </c>
      <c r="H269" s="825" t="s">
        <v>4559</v>
      </c>
      <c r="I269" s="831">
        <v>8.9539999008178714</v>
      </c>
      <c r="J269" s="831">
        <v>1000</v>
      </c>
      <c r="K269" s="832">
        <v>8953.5</v>
      </c>
    </row>
    <row r="270" spans="1:11" ht="14.45" customHeight="1" x14ac:dyDescent="0.2">
      <c r="A270" s="821" t="s">
        <v>586</v>
      </c>
      <c r="B270" s="822" t="s">
        <v>587</v>
      </c>
      <c r="C270" s="825" t="s">
        <v>605</v>
      </c>
      <c r="D270" s="839" t="s">
        <v>606</v>
      </c>
      <c r="E270" s="825" t="s">
        <v>4043</v>
      </c>
      <c r="F270" s="839" t="s">
        <v>4044</v>
      </c>
      <c r="G270" s="825" t="s">
        <v>4560</v>
      </c>
      <c r="H270" s="825" t="s">
        <v>4561</v>
      </c>
      <c r="I270" s="831">
        <v>6.7755556636386451</v>
      </c>
      <c r="J270" s="831">
        <v>1440</v>
      </c>
      <c r="K270" s="832">
        <v>9755.2999877929688</v>
      </c>
    </row>
    <row r="271" spans="1:11" ht="14.45" customHeight="1" x14ac:dyDescent="0.2">
      <c r="A271" s="821" t="s">
        <v>586</v>
      </c>
      <c r="B271" s="822" t="s">
        <v>587</v>
      </c>
      <c r="C271" s="825" t="s">
        <v>605</v>
      </c>
      <c r="D271" s="839" t="s">
        <v>606</v>
      </c>
      <c r="E271" s="825" t="s">
        <v>4043</v>
      </c>
      <c r="F271" s="839" t="s">
        <v>4044</v>
      </c>
      <c r="G271" s="825" t="s">
        <v>4562</v>
      </c>
      <c r="H271" s="825" t="s">
        <v>4563</v>
      </c>
      <c r="I271" s="831">
        <v>4660.919921875</v>
      </c>
      <c r="J271" s="831">
        <v>15</v>
      </c>
      <c r="K271" s="832">
        <v>69913.796875</v>
      </c>
    </row>
    <row r="272" spans="1:11" ht="14.45" customHeight="1" x14ac:dyDescent="0.2">
      <c r="A272" s="821" t="s">
        <v>586</v>
      </c>
      <c r="B272" s="822" t="s">
        <v>587</v>
      </c>
      <c r="C272" s="825" t="s">
        <v>605</v>
      </c>
      <c r="D272" s="839" t="s">
        <v>606</v>
      </c>
      <c r="E272" s="825" t="s">
        <v>4043</v>
      </c>
      <c r="F272" s="839" t="s">
        <v>4044</v>
      </c>
      <c r="G272" s="825" t="s">
        <v>4564</v>
      </c>
      <c r="H272" s="825" t="s">
        <v>4565</v>
      </c>
      <c r="I272" s="831">
        <v>4660.919921875</v>
      </c>
      <c r="J272" s="831">
        <v>17</v>
      </c>
      <c r="K272" s="832">
        <v>79235.638671875</v>
      </c>
    </row>
    <row r="273" spans="1:11" ht="14.45" customHeight="1" x14ac:dyDescent="0.2">
      <c r="A273" s="821" t="s">
        <v>586</v>
      </c>
      <c r="B273" s="822" t="s">
        <v>587</v>
      </c>
      <c r="C273" s="825" t="s">
        <v>605</v>
      </c>
      <c r="D273" s="839" t="s">
        <v>606</v>
      </c>
      <c r="E273" s="825" t="s">
        <v>4043</v>
      </c>
      <c r="F273" s="839" t="s">
        <v>4044</v>
      </c>
      <c r="G273" s="825" t="s">
        <v>4566</v>
      </c>
      <c r="H273" s="825" t="s">
        <v>4567</v>
      </c>
      <c r="I273" s="831">
        <v>4414.079915364583</v>
      </c>
      <c r="J273" s="831">
        <v>26</v>
      </c>
      <c r="K273" s="832">
        <v>113778.71875</v>
      </c>
    </row>
    <row r="274" spans="1:11" ht="14.45" customHeight="1" x14ac:dyDescent="0.2">
      <c r="A274" s="821" t="s">
        <v>586</v>
      </c>
      <c r="B274" s="822" t="s">
        <v>587</v>
      </c>
      <c r="C274" s="825" t="s">
        <v>605</v>
      </c>
      <c r="D274" s="839" t="s">
        <v>606</v>
      </c>
      <c r="E274" s="825" t="s">
        <v>4043</v>
      </c>
      <c r="F274" s="839" t="s">
        <v>4044</v>
      </c>
      <c r="G274" s="825" t="s">
        <v>4568</v>
      </c>
      <c r="H274" s="825" t="s">
        <v>4569</v>
      </c>
      <c r="I274" s="831">
        <v>4414.079915364583</v>
      </c>
      <c r="J274" s="831">
        <v>22</v>
      </c>
      <c r="K274" s="832">
        <v>94394.517578125</v>
      </c>
    </row>
    <row r="275" spans="1:11" ht="14.45" customHeight="1" x14ac:dyDescent="0.2">
      <c r="A275" s="821" t="s">
        <v>586</v>
      </c>
      <c r="B275" s="822" t="s">
        <v>587</v>
      </c>
      <c r="C275" s="825" t="s">
        <v>605</v>
      </c>
      <c r="D275" s="839" t="s">
        <v>606</v>
      </c>
      <c r="E275" s="825" t="s">
        <v>4043</v>
      </c>
      <c r="F275" s="839" t="s">
        <v>4044</v>
      </c>
      <c r="G275" s="825" t="s">
        <v>4570</v>
      </c>
      <c r="H275" s="825" t="s">
        <v>4571</v>
      </c>
      <c r="I275" s="831">
        <v>403.04000854492188</v>
      </c>
      <c r="J275" s="831">
        <v>10</v>
      </c>
      <c r="K275" s="832">
        <v>4030.3798828125</v>
      </c>
    </row>
    <row r="276" spans="1:11" ht="14.45" customHeight="1" x14ac:dyDescent="0.2">
      <c r="A276" s="821" t="s">
        <v>586</v>
      </c>
      <c r="B276" s="822" t="s">
        <v>587</v>
      </c>
      <c r="C276" s="825" t="s">
        <v>605</v>
      </c>
      <c r="D276" s="839" t="s">
        <v>606</v>
      </c>
      <c r="E276" s="825" t="s">
        <v>4043</v>
      </c>
      <c r="F276" s="839" t="s">
        <v>4044</v>
      </c>
      <c r="G276" s="825" t="s">
        <v>4572</v>
      </c>
      <c r="H276" s="825" t="s">
        <v>4573</v>
      </c>
      <c r="I276" s="831">
        <v>86.974002075195315</v>
      </c>
      <c r="J276" s="831">
        <v>570</v>
      </c>
      <c r="K276" s="832">
        <v>49575.6015625</v>
      </c>
    </row>
    <row r="277" spans="1:11" ht="14.45" customHeight="1" x14ac:dyDescent="0.2">
      <c r="A277" s="821" t="s">
        <v>586</v>
      </c>
      <c r="B277" s="822" t="s">
        <v>587</v>
      </c>
      <c r="C277" s="825" t="s">
        <v>605</v>
      </c>
      <c r="D277" s="839" t="s">
        <v>606</v>
      </c>
      <c r="E277" s="825" t="s">
        <v>4043</v>
      </c>
      <c r="F277" s="839" t="s">
        <v>4044</v>
      </c>
      <c r="G277" s="825" t="s">
        <v>4574</v>
      </c>
      <c r="H277" s="825" t="s">
        <v>4575</v>
      </c>
      <c r="I277" s="831">
        <v>755.6500244140625</v>
      </c>
      <c r="J277" s="831">
        <v>50</v>
      </c>
      <c r="K277" s="832">
        <v>37782.2509765625</v>
      </c>
    </row>
    <row r="278" spans="1:11" ht="14.45" customHeight="1" x14ac:dyDescent="0.2">
      <c r="A278" s="821" t="s">
        <v>586</v>
      </c>
      <c r="B278" s="822" t="s">
        <v>587</v>
      </c>
      <c r="C278" s="825" t="s">
        <v>605</v>
      </c>
      <c r="D278" s="839" t="s">
        <v>606</v>
      </c>
      <c r="E278" s="825" t="s">
        <v>4043</v>
      </c>
      <c r="F278" s="839" t="s">
        <v>4044</v>
      </c>
      <c r="G278" s="825" t="s">
        <v>4576</v>
      </c>
      <c r="H278" s="825" t="s">
        <v>4577</v>
      </c>
      <c r="I278" s="831">
        <v>14.159999847412109</v>
      </c>
      <c r="J278" s="831">
        <v>20</v>
      </c>
      <c r="K278" s="832">
        <v>283.17001342773438</v>
      </c>
    </row>
    <row r="279" spans="1:11" ht="14.45" customHeight="1" x14ac:dyDescent="0.2">
      <c r="A279" s="821" t="s">
        <v>586</v>
      </c>
      <c r="B279" s="822" t="s">
        <v>587</v>
      </c>
      <c r="C279" s="825" t="s">
        <v>605</v>
      </c>
      <c r="D279" s="839" t="s">
        <v>606</v>
      </c>
      <c r="E279" s="825" t="s">
        <v>4043</v>
      </c>
      <c r="F279" s="839" t="s">
        <v>4044</v>
      </c>
      <c r="G279" s="825" t="s">
        <v>4578</v>
      </c>
      <c r="H279" s="825" t="s">
        <v>4579</v>
      </c>
      <c r="I279" s="831">
        <v>773.67498779296875</v>
      </c>
      <c r="J279" s="831">
        <v>5</v>
      </c>
      <c r="K279" s="832">
        <v>3868.3599853515625</v>
      </c>
    </row>
    <row r="280" spans="1:11" ht="14.45" customHeight="1" x14ac:dyDescent="0.2">
      <c r="A280" s="821" t="s">
        <v>586</v>
      </c>
      <c r="B280" s="822" t="s">
        <v>587</v>
      </c>
      <c r="C280" s="825" t="s">
        <v>605</v>
      </c>
      <c r="D280" s="839" t="s">
        <v>606</v>
      </c>
      <c r="E280" s="825" t="s">
        <v>4043</v>
      </c>
      <c r="F280" s="839" t="s">
        <v>4044</v>
      </c>
      <c r="G280" s="825" t="s">
        <v>4580</v>
      </c>
      <c r="H280" s="825" t="s">
        <v>4581</v>
      </c>
      <c r="I280" s="831">
        <v>898.91500854492188</v>
      </c>
      <c r="J280" s="831">
        <v>5</v>
      </c>
      <c r="K280" s="832">
        <v>4491.5399169921875</v>
      </c>
    </row>
    <row r="281" spans="1:11" ht="14.45" customHeight="1" x14ac:dyDescent="0.2">
      <c r="A281" s="821" t="s">
        <v>586</v>
      </c>
      <c r="B281" s="822" t="s">
        <v>587</v>
      </c>
      <c r="C281" s="825" t="s">
        <v>605</v>
      </c>
      <c r="D281" s="839" t="s">
        <v>606</v>
      </c>
      <c r="E281" s="825" t="s">
        <v>4043</v>
      </c>
      <c r="F281" s="839" t="s">
        <v>4044</v>
      </c>
      <c r="G281" s="825" t="s">
        <v>4582</v>
      </c>
      <c r="H281" s="825" t="s">
        <v>4583</v>
      </c>
      <c r="I281" s="831">
        <v>378.9949951171875</v>
      </c>
      <c r="J281" s="831">
        <v>6</v>
      </c>
      <c r="K281" s="832">
        <v>2273.9500732421875</v>
      </c>
    </row>
    <row r="282" spans="1:11" ht="14.45" customHeight="1" x14ac:dyDescent="0.2">
      <c r="A282" s="821" t="s">
        <v>586</v>
      </c>
      <c r="B282" s="822" t="s">
        <v>587</v>
      </c>
      <c r="C282" s="825" t="s">
        <v>605</v>
      </c>
      <c r="D282" s="839" t="s">
        <v>606</v>
      </c>
      <c r="E282" s="825" t="s">
        <v>4043</v>
      </c>
      <c r="F282" s="839" t="s">
        <v>4044</v>
      </c>
      <c r="G282" s="825" t="s">
        <v>4584</v>
      </c>
      <c r="H282" s="825" t="s">
        <v>4585</v>
      </c>
      <c r="I282" s="831">
        <v>13.310000419616699</v>
      </c>
      <c r="J282" s="831">
        <v>150</v>
      </c>
      <c r="K282" s="832">
        <v>1996.5</v>
      </c>
    </row>
    <row r="283" spans="1:11" ht="14.45" customHeight="1" x14ac:dyDescent="0.2">
      <c r="A283" s="821" t="s">
        <v>586</v>
      </c>
      <c r="B283" s="822" t="s">
        <v>587</v>
      </c>
      <c r="C283" s="825" t="s">
        <v>605</v>
      </c>
      <c r="D283" s="839" t="s">
        <v>606</v>
      </c>
      <c r="E283" s="825" t="s">
        <v>4043</v>
      </c>
      <c r="F283" s="839" t="s">
        <v>4044</v>
      </c>
      <c r="G283" s="825" t="s">
        <v>4586</v>
      </c>
      <c r="H283" s="825" t="s">
        <v>4587</v>
      </c>
      <c r="I283" s="831">
        <v>13.310000419616699</v>
      </c>
      <c r="J283" s="831">
        <v>450</v>
      </c>
      <c r="K283" s="832">
        <v>5989.5</v>
      </c>
    </row>
    <row r="284" spans="1:11" ht="14.45" customHeight="1" x14ac:dyDescent="0.2">
      <c r="A284" s="821" t="s">
        <v>586</v>
      </c>
      <c r="B284" s="822" t="s">
        <v>587</v>
      </c>
      <c r="C284" s="825" t="s">
        <v>605</v>
      </c>
      <c r="D284" s="839" t="s">
        <v>606</v>
      </c>
      <c r="E284" s="825" t="s">
        <v>4043</v>
      </c>
      <c r="F284" s="839" t="s">
        <v>4044</v>
      </c>
      <c r="G284" s="825" t="s">
        <v>4588</v>
      </c>
      <c r="H284" s="825" t="s">
        <v>4589</v>
      </c>
      <c r="I284" s="831">
        <v>13.310000419616699</v>
      </c>
      <c r="J284" s="831">
        <v>150</v>
      </c>
      <c r="K284" s="832">
        <v>1996.4999389648438</v>
      </c>
    </row>
    <row r="285" spans="1:11" ht="14.45" customHeight="1" x14ac:dyDescent="0.2">
      <c r="A285" s="821" t="s">
        <v>586</v>
      </c>
      <c r="B285" s="822" t="s">
        <v>587</v>
      </c>
      <c r="C285" s="825" t="s">
        <v>605</v>
      </c>
      <c r="D285" s="839" t="s">
        <v>606</v>
      </c>
      <c r="E285" s="825" t="s">
        <v>4043</v>
      </c>
      <c r="F285" s="839" t="s">
        <v>4044</v>
      </c>
      <c r="G285" s="825" t="s">
        <v>4590</v>
      </c>
      <c r="H285" s="825" t="s">
        <v>4591</v>
      </c>
      <c r="I285" s="831">
        <v>123.18000030517578</v>
      </c>
      <c r="J285" s="831">
        <v>450</v>
      </c>
      <c r="K285" s="832">
        <v>55431</v>
      </c>
    </row>
    <row r="286" spans="1:11" ht="14.45" customHeight="1" x14ac:dyDescent="0.2">
      <c r="A286" s="821" t="s">
        <v>586</v>
      </c>
      <c r="B286" s="822" t="s">
        <v>587</v>
      </c>
      <c r="C286" s="825" t="s">
        <v>605</v>
      </c>
      <c r="D286" s="839" t="s">
        <v>606</v>
      </c>
      <c r="E286" s="825" t="s">
        <v>4043</v>
      </c>
      <c r="F286" s="839" t="s">
        <v>4044</v>
      </c>
      <c r="G286" s="825" t="s">
        <v>4592</v>
      </c>
      <c r="H286" s="825" t="s">
        <v>4593</v>
      </c>
      <c r="I286" s="831">
        <v>16.454545281150125</v>
      </c>
      <c r="J286" s="831">
        <v>1045</v>
      </c>
      <c r="K286" s="832">
        <v>17196.349975585938</v>
      </c>
    </row>
    <row r="287" spans="1:11" ht="14.45" customHeight="1" x14ac:dyDescent="0.2">
      <c r="A287" s="821" t="s">
        <v>586</v>
      </c>
      <c r="B287" s="822" t="s">
        <v>587</v>
      </c>
      <c r="C287" s="825" t="s">
        <v>605</v>
      </c>
      <c r="D287" s="839" t="s">
        <v>606</v>
      </c>
      <c r="E287" s="825" t="s">
        <v>4043</v>
      </c>
      <c r="F287" s="839" t="s">
        <v>4044</v>
      </c>
      <c r="G287" s="825" t="s">
        <v>4594</v>
      </c>
      <c r="H287" s="825" t="s">
        <v>4595</v>
      </c>
      <c r="I287" s="831">
        <v>2649.89990234375</v>
      </c>
      <c r="J287" s="831">
        <v>22</v>
      </c>
      <c r="K287" s="832">
        <v>58297.7998046875</v>
      </c>
    </row>
    <row r="288" spans="1:11" ht="14.45" customHeight="1" x14ac:dyDescent="0.2">
      <c r="A288" s="821" t="s">
        <v>586</v>
      </c>
      <c r="B288" s="822" t="s">
        <v>587</v>
      </c>
      <c r="C288" s="825" t="s">
        <v>605</v>
      </c>
      <c r="D288" s="839" t="s">
        <v>606</v>
      </c>
      <c r="E288" s="825" t="s">
        <v>4043</v>
      </c>
      <c r="F288" s="839" t="s">
        <v>4044</v>
      </c>
      <c r="G288" s="825" t="s">
        <v>4596</v>
      </c>
      <c r="H288" s="825" t="s">
        <v>4597</v>
      </c>
      <c r="I288" s="831">
        <v>2760</v>
      </c>
      <c r="J288" s="831">
        <v>56</v>
      </c>
      <c r="K288" s="832">
        <v>154560</v>
      </c>
    </row>
    <row r="289" spans="1:11" ht="14.45" customHeight="1" x14ac:dyDescent="0.2">
      <c r="A289" s="821" t="s">
        <v>586</v>
      </c>
      <c r="B289" s="822" t="s">
        <v>587</v>
      </c>
      <c r="C289" s="825" t="s">
        <v>605</v>
      </c>
      <c r="D289" s="839" t="s">
        <v>606</v>
      </c>
      <c r="E289" s="825" t="s">
        <v>4043</v>
      </c>
      <c r="F289" s="839" t="s">
        <v>4044</v>
      </c>
      <c r="G289" s="825" t="s">
        <v>4598</v>
      </c>
      <c r="H289" s="825" t="s">
        <v>4599</v>
      </c>
      <c r="I289" s="831">
        <v>5060</v>
      </c>
      <c r="J289" s="831">
        <v>1</v>
      </c>
      <c r="K289" s="832">
        <v>5060</v>
      </c>
    </row>
    <row r="290" spans="1:11" ht="14.45" customHeight="1" x14ac:dyDescent="0.2">
      <c r="A290" s="821" t="s">
        <v>586</v>
      </c>
      <c r="B290" s="822" t="s">
        <v>587</v>
      </c>
      <c r="C290" s="825" t="s">
        <v>605</v>
      </c>
      <c r="D290" s="839" t="s">
        <v>606</v>
      </c>
      <c r="E290" s="825" t="s">
        <v>4043</v>
      </c>
      <c r="F290" s="839" t="s">
        <v>4044</v>
      </c>
      <c r="G290" s="825" t="s">
        <v>4600</v>
      </c>
      <c r="H290" s="825" t="s">
        <v>4601</v>
      </c>
      <c r="I290" s="831">
        <v>23.355000495910645</v>
      </c>
      <c r="J290" s="831">
        <v>100</v>
      </c>
      <c r="K290" s="832">
        <v>2335.4000244140625</v>
      </c>
    </row>
    <row r="291" spans="1:11" ht="14.45" customHeight="1" x14ac:dyDescent="0.2">
      <c r="A291" s="821" t="s">
        <v>586</v>
      </c>
      <c r="B291" s="822" t="s">
        <v>587</v>
      </c>
      <c r="C291" s="825" t="s">
        <v>605</v>
      </c>
      <c r="D291" s="839" t="s">
        <v>606</v>
      </c>
      <c r="E291" s="825" t="s">
        <v>4043</v>
      </c>
      <c r="F291" s="839" t="s">
        <v>4044</v>
      </c>
      <c r="G291" s="825" t="s">
        <v>4602</v>
      </c>
      <c r="H291" s="825" t="s">
        <v>4603</v>
      </c>
      <c r="I291" s="831">
        <v>6.0500001907348633</v>
      </c>
      <c r="J291" s="831">
        <v>250</v>
      </c>
      <c r="K291" s="832">
        <v>1512.5</v>
      </c>
    </row>
    <row r="292" spans="1:11" ht="14.45" customHeight="1" x14ac:dyDescent="0.2">
      <c r="A292" s="821" t="s">
        <v>586</v>
      </c>
      <c r="B292" s="822" t="s">
        <v>587</v>
      </c>
      <c r="C292" s="825" t="s">
        <v>605</v>
      </c>
      <c r="D292" s="839" t="s">
        <v>606</v>
      </c>
      <c r="E292" s="825" t="s">
        <v>4043</v>
      </c>
      <c r="F292" s="839" t="s">
        <v>4044</v>
      </c>
      <c r="G292" s="825" t="s">
        <v>4604</v>
      </c>
      <c r="H292" s="825" t="s">
        <v>4605</v>
      </c>
      <c r="I292" s="831">
        <v>9.6800003051757813</v>
      </c>
      <c r="J292" s="831">
        <v>20</v>
      </c>
      <c r="K292" s="832">
        <v>193.60000610351563</v>
      </c>
    </row>
    <row r="293" spans="1:11" ht="14.45" customHeight="1" x14ac:dyDescent="0.2">
      <c r="A293" s="821" t="s">
        <v>586</v>
      </c>
      <c r="B293" s="822" t="s">
        <v>587</v>
      </c>
      <c r="C293" s="825" t="s">
        <v>605</v>
      </c>
      <c r="D293" s="839" t="s">
        <v>606</v>
      </c>
      <c r="E293" s="825" t="s">
        <v>4043</v>
      </c>
      <c r="F293" s="839" t="s">
        <v>4044</v>
      </c>
      <c r="G293" s="825" t="s">
        <v>4606</v>
      </c>
      <c r="H293" s="825" t="s">
        <v>4607</v>
      </c>
      <c r="I293" s="831">
        <v>23.149999618530273</v>
      </c>
      <c r="J293" s="831">
        <v>150</v>
      </c>
      <c r="K293" s="832">
        <v>3472.5</v>
      </c>
    </row>
    <row r="294" spans="1:11" ht="14.45" customHeight="1" x14ac:dyDescent="0.2">
      <c r="A294" s="821" t="s">
        <v>586</v>
      </c>
      <c r="B294" s="822" t="s">
        <v>587</v>
      </c>
      <c r="C294" s="825" t="s">
        <v>605</v>
      </c>
      <c r="D294" s="839" t="s">
        <v>606</v>
      </c>
      <c r="E294" s="825" t="s">
        <v>4043</v>
      </c>
      <c r="F294" s="839" t="s">
        <v>4044</v>
      </c>
      <c r="G294" s="825" t="s">
        <v>4608</v>
      </c>
      <c r="H294" s="825" t="s">
        <v>4609</v>
      </c>
      <c r="I294" s="831">
        <v>198.69000244140625</v>
      </c>
      <c r="J294" s="831">
        <v>23</v>
      </c>
      <c r="K294" s="832">
        <v>4569.8700561523438</v>
      </c>
    </row>
    <row r="295" spans="1:11" ht="14.45" customHeight="1" x14ac:dyDescent="0.2">
      <c r="A295" s="821" t="s">
        <v>586</v>
      </c>
      <c r="B295" s="822" t="s">
        <v>587</v>
      </c>
      <c r="C295" s="825" t="s">
        <v>605</v>
      </c>
      <c r="D295" s="839" t="s">
        <v>606</v>
      </c>
      <c r="E295" s="825" t="s">
        <v>4043</v>
      </c>
      <c r="F295" s="839" t="s">
        <v>4044</v>
      </c>
      <c r="G295" s="825" t="s">
        <v>4055</v>
      </c>
      <c r="H295" s="825" t="s">
        <v>4056</v>
      </c>
      <c r="I295" s="831">
        <v>0.81999999284744263</v>
      </c>
      <c r="J295" s="831">
        <v>18700</v>
      </c>
      <c r="K295" s="832">
        <v>15334</v>
      </c>
    </row>
    <row r="296" spans="1:11" ht="14.45" customHeight="1" x14ac:dyDescent="0.2">
      <c r="A296" s="821" t="s">
        <v>586</v>
      </c>
      <c r="B296" s="822" t="s">
        <v>587</v>
      </c>
      <c r="C296" s="825" t="s">
        <v>605</v>
      </c>
      <c r="D296" s="839" t="s">
        <v>606</v>
      </c>
      <c r="E296" s="825" t="s">
        <v>4043</v>
      </c>
      <c r="F296" s="839" t="s">
        <v>4044</v>
      </c>
      <c r="G296" s="825" t="s">
        <v>4057</v>
      </c>
      <c r="H296" s="825" t="s">
        <v>4058</v>
      </c>
      <c r="I296" s="831">
        <v>0.43500000238418579</v>
      </c>
      <c r="J296" s="831">
        <v>4300</v>
      </c>
      <c r="K296" s="832">
        <v>1858</v>
      </c>
    </row>
    <row r="297" spans="1:11" ht="14.45" customHeight="1" x14ac:dyDescent="0.2">
      <c r="A297" s="821" t="s">
        <v>586</v>
      </c>
      <c r="B297" s="822" t="s">
        <v>587</v>
      </c>
      <c r="C297" s="825" t="s">
        <v>605</v>
      </c>
      <c r="D297" s="839" t="s">
        <v>606</v>
      </c>
      <c r="E297" s="825" t="s">
        <v>4043</v>
      </c>
      <c r="F297" s="839" t="s">
        <v>4044</v>
      </c>
      <c r="G297" s="825" t="s">
        <v>4059</v>
      </c>
      <c r="H297" s="825" t="s">
        <v>4060</v>
      </c>
      <c r="I297" s="831">
        <v>1.1383333206176758</v>
      </c>
      <c r="J297" s="831">
        <v>10160</v>
      </c>
      <c r="K297" s="832">
        <v>11573.400062561035</v>
      </c>
    </row>
    <row r="298" spans="1:11" ht="14.45" customHeight="1" x14ac:dyDescent="0.2">
      <c r="A298" s="821" t="s">
        <v>586</v>
      </c>
      <c r="B298" s="822" t="s">
        <v>587</v>
      </c>
      <c r="C298" s="825" t="s">
        <v>605</v>
      </c>
      <c r="D298" s="839" t="s">
        <v>606</v>
      </c>
      <c r="E298" s="825" t="s">
        <v>4043</v>
      </c>
      <c r="F298" s="839" t="s">
        <v>4044</v>
      </c>
      <c r="G298" s="825" t="s">
        <v>4061</v>
      </c>
      <c r="H298" s="825" t="s">
        <v>4062</v>
      </c>
      <c r="I298" s="831">
        <v>0.57999998331069946</v>
      </c>
      <c r="J298" s="831">
        <v>16900</v>
      </c>
      <c r="K298" s="832">
        <v>9802</v>
      </c>
    </row>
    <row r="299" spans="1:11" ht="14.45" customHeight="1" x14ac:dyDescent="0.2">
      <c r="A299" s="821" t="s">
        <v>586</v>
      </c>
      <c r="B299" s="822" t="s">
        <v>587</v>
      </c>
      <c r="C299" s="825" t="s">
        <v>605</v>
      </c>
      <c r="D299" s="839" t="s">
        <v>606</v>
      </c>
      <c r="E299" s="825" t="s">
        <v>4043</v>
      </c>
      <c r="F299" s="839" t="s">
        <v>4044</v>
      </c>
      <c r="G299" s="825" t="s">
        <v>4610</v>
      </c>
      <c r="H299" s="825" t="s">
        <v>4611</v>
      </c>
      <c r="I299" s="831">
        <v>1.8157143592834473</v>
      </c>
      <c r="J299" s="831">
        <v>2300</v>
      </c>
      <c r="K299" s="832">
        <v>4184</v>
      </c>
    </row>
    <row r="300" spans="1:11" ht="14.45" customHeight="1" x14ac:dyDescent="0.2">
      <c r="A300" s="821" t="s">
        <v>586</v>
      </c>
      <c r="B300" s="822" t="s">
        <v>587</v>
      </c>
      <c r="C300" s="825" t="s">
        <v>605</v>
      </c>
      <c r="D300" s="839" t="s">
        <v>606</v>
      </c>
      <c r="E300" s="825" t="s">
        <v>4043</v>
      </c>
      <c r="F300" s="839" t="s">
        <v>4044</v>
      </c>
      <c r="G300" s="825" t="s">
        <v>4612</v>
      </c>
      <c r="H300" s="825" t="s">
        <v>4613</v>
      </c>
      <c r="I300" s="831">
        <v>6.309999942779541</v>
      </c>
      <c r="J300" s="831">
        <v>5300</v>
      </c>
      <c r="K300" s="832">
        <v>33452.12060546875</v>
      </c>
    </row>
    <row r="301" spans="1:11" ht="14.45" customHeight="1" x14ac:dyDescent="0.2">
      <c r="A301" s="821" t="s">
        <v>586</v>
      </c>
      <c r="B301" s="822" t="s">
        <v>587</v>
      </c>
      <c r="C301" s="825" t="s">
        <v>605</v>
      </c>
      <c r="D301" s="839" t="s">
        <v>606</v>
      </c>
      <c r="E301" s="825" t="s">
        <v>4043</v>
      </c>
      <c r="F301" s="839" t="s">
        <v>4044</v>
      </c>
      <c r="G301" s="825" t="s">
        <v>4614</v>
      </c>
      <c r="H301" s="825" t="s">
        <v>4615</v>
      </c>
      <c r="I301" s="831">
        <v>9.1469998359680176</v>
      </c>
      <c r="J301" s="831">
        <v>5900</v>
      </c>
      <c r="K301" s="832">
        <v>53969</v>
      </c>
    </row>
    <row r="302" spans="1:11" ht="14.45" customHeight="1" x14ac:dyDescent="0.2">
      <c r="A302" s="821" t="s">
        <v>586</v>
      </c>
      <c r="B302" s="822" t="s">
        <v>587</v>
      </c>
      <c r="C302" s="825" t="s">
        <v>605</v>
      </c>
      <c r="D302" s="839" t="s">
        <v>606</v>
      </c>
      <c r="E302" s="825" t="s">
        <v>4043</v>
      </c>
      <c r="F302" s="839" t="s">
        <v>4044</v>
      </c>
      <c r="G302" s="825" t="s">
        <v>4616</v>
      </c>
      <c r="H302" s="825" t="s">
        <v>4617</v>
      </c>
      <c r="I302" s="831">
        <v>5.565000057220459</v>
      </c>
      <c r="J302" s="831">
        <v>2375</v>
      </c>
      <c r="K302" s="832">
        <v>13215.650054931641</v>
      </c>
    </row>
    <row r="303" spans="1:11" ht="14.45" customHeight="1" x14ac:dyDescent="0.2">
      <c r="A303" s="821" t="s">
        <v>586</v>
      </c>
      <c r="B303" s="822" t="s">
        <v>587</v>
      </c>
      <c r="C303" s="825" t="s">
        <v>605</v>
      </c>
      <c r="D303" s="839" t="s">
        <v>606</v>
      </c>
      <c r="E303" s="825" t="s">
        <v>4043</v>
      </c>
      <c r="F303" s="839" t="s">
        <v>4044</v>
      </c>
      <c r="G303" s="825" t="s">
        <v>4618</v>
      </c>
      <c r="H303" s="825" t="s">
        <v>4619</v>
      </c>
      <c r="I303" s="831">
        <v>7.4293331782023113</v>
      </c>
      <c r="J303" s="831">
        <v>48350</v>
      </c>
      <c r="K303" s="832">
        <v>359220.5</v>
      </c>
    </row>
    <row r="304" spans="1:11" ht="14.45" customHeight="1" x14ac:dyDescent="0.2">
      <c r="A304" s="821" t="s">
        <v>586</v>
      </c>
      <c r="B304" s="822" t="s">
        <v>587</v>
      </c>
      <c r="C304" s="825" t="s">
        <v>605</v>
      </c>
      <c r="D304" s="839" t="s">
        <v>606</v>
      </c>
      <c r="E304" s="825" t="s">
        <v>4043</v>
      </c>
      <c r="F304" s="839" t="s">
        <v>4044</v>
      </c>
      <c r="G304" s="825" t="s">
        <v>4620</v>
      </c>
      <c r="H304" s="825" t="s">
        <v>4621</v>
      </c>
      <c r="I304" s="831">
        <v>15.729999542236328</v>
      </c>
      <c r="J304" s="831">
        <v>1860</v>
      </c>
      <c r="K304" s="832">
        <v>29257.799926757813</v>
      </c>
    </row>
    <row r="305" spans="1:11" ht="14.45" customHeight="1" x14ac:dyDescent="0.2">
      <c r="A305" s="821" t="s">
        <v>586</v>
      </c>
      <c r="B305" s="822" t="s">
        <v>587</v>
      </c>
      <c r="C305" s="825" t="s">
        <v>605</v>
      </c>
      <c r="D305" s="839" t="s">
        <v>606</v>
      </c>
      <c r="E305" s="825" t="s">
        <v>4043</v>
      </c>
      <c r="F305" s="839" t="s">
        <v>4044</v>
      </c>
      <c r="G305" s="825" t="s">
        <v>4622</v>
      </c>
      <c r="H305" s="825" t="s">
        <v>4623</v>
      </c>
      <c r="I305" s="831">
        <v>8.832121184377959</v>
      </c>
      <c r="J305" s="831">
        <v>9150</v>
      </c>
      <c r="K305" s="832">
        <v>80816.5</v>
      </c>
    </row>
    <row r="306" spans="1:11" ht="14.45" customHeight="1" x14ac:dyDescent="0.2">
      <c r="A306" s="821" t="s">
        <v>586</v>
      </c>
      <c r="B306" s="822" t="s">
        <v>587</v>
      </c>
      <c r="C306" s="825" t="s">
        <v>605</v>
      </c>
      <c r="D306" s="839" t="s">
        <v>606</v>
      </c>
      <c r="E306" s="825" t="s">
        <v>4043</v>
      </c>
      <c r="F306" s="839" t="s">
        <v>4044</v>
      </c>
      <c r="G306" s="825" t="s">
        <v>4624</v>
      </c>
      <c r="H306" s="825" t="s">
        <v>4625</v>
      </c>
      <c r="I306" s="831">
        <v>8.4099998474121094</v>
      </c>
      <c r="J306" s="831">
        <v>1000</v>
      </c>
      <c r="K306" s="832">
        <v>8410</v>
      </c>
    </row>
    <row r="307" spans="1:11" ht="14.45" customHeight="1" x14ac:dyDescent="0.2">
      <c r="A307" s="821" t="s">
        <v>586</v>
      </c>
      <c r="B307" s="822" t="s">
        <v>587</v>
      </c>
      <c r="C307" s="825" t="s">
        <v>605</v>
      </c>
      <c r="D307" s="839" t="s">
        <v>606</v>
      </c>
      <c r="E307" s="825" t="s">
        <v>4043</v>
      </c>
      <c r="F307" s="839" t="s">
        <v>4044</v>
      </c>
      <c r="G307" s="825" t="s">
        <v>4626</v>
      </c>
      <c r="H307" s="825" t="s">
        <v>4627</v>
      </c>
      <c r="I307" s="831">
        <v>1.5528570924486433</v>
      </c>
      <c r="J307" s="831">
        <v>4700</v>
      </c>
      <c r="K307" s="832">
        <v>7299</v>
      </c>
    </row>
    <row r="308" spans="1:11" ht="14.45" customHeight="1" x14ac:dyDescent="0.2">
      <c r="A308" s="821" t="s">
        <v>586</v>
      </c>
      <c r="B308" s="822" t="s">
        <v>587</v>
      </c>
      <c r="C308" s="825" t="s">
        <v>605</v>
      </c>
      <c r="D308" s="839" t="s">
        <v>606</v>
      </c>
      <c r="E308" s="825" t="s">
        <v>4043</v>
      </c>
      <c r="F308" s="839" t="s">
        <v>4044</v>
      </c>
      <c r="G308" s="825" t="s">
        <v>4628</v>
      </c>
      <c r="H308" s="825" t="s">
        <v>4629</v>
      </c>
      <c r="I308" s="831">
        <v>1.5499999523162842</v>
      </c>
      <c r="J308" s="831">
        <v>300</v>
      </c>
      <c r="K308" s="832">
        <v>465.75</v>
      </c>
    </row>
    <row r="309" spans="1:11" ht="14.45" customHeight="1" x14ac:dyDescent="0.2">
      <c r="A309" s="821" t="s">
        <v>586</v>
      </c>
      <c r="B309" s="822" t="s">
        <v>587</v>
      </c>
      <c r="C309" s="825" t="s">
        <v>605</v>
      </c>
      <c r="D309" s="839" t="s">
        <v>606</v>
      </c>
      <c r="E309" s="825" t="s">
        <v>4043</v>
      </c>
      <c r="F309" s="839" t="s">
        <v>4044</v>
      </c>
      <c r="G309" s="825" t="s">
        <v>4630</v>
      </c>
      <c r="H309" s="825" t="s">
        <v>4631</v>
      </c>
      <c r="I309" s="831">
        <v>6.2313333193461098</v>
      </c>
      <c r="J309" s="831">
        <v>2639</v>
      </c>
      <c r="K309" s="832">
        <v>16442.720001220703</v>
      </c>
    </row>
    <row r="310" spans="1:11" ht="14.45" customHeight="1" x14ac:dyDescent="0.2">
      <c r="A310" s="821" t="s">
        <v>586</v>
      </c>
      <c r="B310" s="822" t="s">
        <v>587</v>
      </c>
      <c r="C310" s="825" t="s">
        <v>605</v>
      </c>
      <c r="D310" s="839" t="s">
        <v>606</v>
      </c>
      <c r="E310" s="825" t="s">
        <v>4043</v>
      </c>
      <c r="F310" s="839" t="s">
        <v>4044</v>
      </c>
      <c r="G310" s="825" t="s">
        <v>4632</v>
      </c>
      <c r="H310" s="825" t="s">
        <v>4633</v>
      </c>
      <c r="I310" s="831">
        <v>11.538749814033508</v>
      </c>
      <c r="J310" s="831">
        <v>5147</v>
      </c>
      <c r="K310" s="832">
        <v>59368.329467773438</v>
      </c>
    </row>
    <row r="311" spans="1:11" ht="14.45" customHeight="1" x14ac:dyDescent="0.2">
      <c r="A311" s="821" t="s">
        <v>586</v>
      </c>
      <c r="B311" s="822" t="s">
        <v>587</v>
      </c>
      <c r="C311" s="825" t="s">
        <v>605</v>
      </c>
      <c r="D311" s="839" t="s">
        <v>606</v>
      </c>
      <c r="E311" s="825" t="s">
        <v>4043</v>
      </c>
      <c r="F311" s="839" t="s">
        <v>4044</v>
      </c>
      <c r="G311" s="825" t="s">
        <v>4634</v>
      </c>
      <c r="H311" s="825" t="s">
        <v>4635</v>
      </c>
      <c r="I311" s="831">
        <v>414.67001342773438</v>
      </c>
      <c r="J311" s="831">
        <v>4</v>
      </c>
      <c r="K311" s="832">
        <v>1658.6700439453125</v>
      </c>
    </row>
    <row r="312" spans="1:11" ht="14.45" customHeight="1" x14ac:dyDescent="0.2">
      <c r="A312" s="821" t="s">
        <v>586</v>
      </c>
      <c r="B312" s="822" t="s">
        <v>587</v>
      </c>
      <c r="C312" s="825" t="s">
        <v>605</v>
      </c>
      <c r="D312" s="839" t="s">
        <v>606</v>
      </c>
      <c r="E312" s="825" t="s">
        <v>4043</v>
      </c>
      <c r="F312" s="839" t="s">
        <v>4044</v>
      </c>
      <c r="G312" s="825" t="s">
        <v>4636</v>
      </c>
      <c r="H312" s="825" t="s">
        <v>4637</v>
      </c>
      <c r="I312" s="831">
        <v>1403.5999755859375</v>
      </c>
      <c r="J312" s="831">
        <v>30</v>
      </c>
      <c r="K312" s="832">
        <v>42108</v>
      </c>
    </row>
    <row r="313" spans="1:11" ht="14.45" customHeight="1" x14ac:dyDescent="0.2">
      <c r="A313" s="821" t="s">
        <v>586</v>
      </c>
      <c r="B313" s="822" t="s">
        <v>587</v>
      </c>
      <c r="C313" s="825" t="s">
        <v>605</v>
      </c>
      <c r="D313" s="839" t="s">
        <v>606</v>
      </c>
      <c r="E313" s="825" t="s">
        <v>4043</v>
      </c>
      <c r="F313" s="839" t="s">
        <v>4044</v>
      </c>
      <c r="G313" s="825" t="s">
        <v>4638</v>
      </c>
      <c r="H313" s="825" t="s">
        <v>4639</v>
      </c>
      <c r="I313" s="831">
        <v>1645.5999755859375</v>
      </c>
      <c r="J313" s="831">
        <v>20</v>
      </c>
      <c r="K313" s="832">
        <v>32912</v>
      </c>
    </row>
    <row r="314" spans="1:11" ht="14.45" customHeight="1" x14ac:dyDescent="0.2">
      <c r="A314" s="821" t="s">
        <v>586</v>
      </c>
      <c r="B314" s="822" t="s">
        <v>587</v>
      </c>
      <c r="C314" s="825" t="s">
        <v>605</v>
      </c>
      <c r="D314" s="839" t="s">
        <v>606</v>
      </c>
      <c r="E314" s="825" t="s">
        <v>4043</v>
      </c>
      <c r="F314" s="839" t="s">
        <v>4044</v>
      </c>
      <c r="G314" s="825" t="s">
        <v>4640</v>
      </c>
      <c r="H314" s="825" t="s">
        <v>4641</v>
      </c>
      <c r="I314" s="831">
        <v>229.89999389648438</v>
      </c>
      <c r="J314" s="831">
        <v>420</v>
      </c>
      <c r="K314" s="832">
        <v>96558</v>
      </c>
    </row>
    <row r="315" spans="1:11" ht="14.45" customHeight="1" x14ac:dyDescent="0.2">
      <c r="A315" s="821" t="s">
        <v>586</v>
      </c>
      <c r="B315" s="822" t="s">
        <v>587</v>
      </c>
      <c r="C315" s="825" t="s">
        <v>605</v>
      </c>
      <c r="D315" s="839" t="s">
        <v>606</v>
      </c>
      <c r="E315" s="825" t="s">
        <v>4043</v>
      </c>
      <c r="F315" s="839" t="s">
        <v>4044</v>
      </c>
      <c r="G315" s="825" t="s">
        <v>4642</v>
      </c>
      <c r="H315" s="825" t="s">
        <v>4643</v>
      </c>
      <c r="I315" s="831">
        <v>229.89999389648438</v>
      </c>
      <c r="J315" s="831">
        <v>300</v>
      </c>
      <c r="K315" s="832">
        <v>68970</v>
      </c>
    </row>
    <row r="316" spans="1:11" ht="14.45" customHeight="1" x14ac:dyDescent="0.2">
      <c r="A316" s="821" t="s">
        <v>586</v>
      </c>
      <c r="B316" s="822" t="s">
        <v>587</v>
      </c>
      <c r="C316" s="825" t="s">
        <v>605</v>
      </c>
      <c r="D316" s="839" t="s">
        <v>606</v>
      </c>
      <c r="E316" s="825" t="s">
        <v>4043</v>
      </c>
      <c r="F316" s="839" t="s">
        <v>4044</v>
      </c>
      <c r="G316" s="825" t="s">
        <v>4644</v>
      </c>
      <c r="H316" s="825" t="s">
        <v>4645</v>
      </c>
      <c r="I316" s="831">
        <v>6.1749999523162842</v>
      </c>
      <c r="J316" s="831">
        <v>100</v>
      </c>
      <c r="K316" s="832">
        <v>617.5</v>
      </c>
    </row>
    <row r="317" spans="1:11" ht="14.45" customHeight="1" x14ac:dyDescent="0.2">
      <c r="A317" s="821" t="s">
        <v>586</v>
      </c>
      <c r="B317" s="822" t="s">
        <v>587</v>
      </c>
      <c r="C317" s="825" t="s">
        <v>605</v>
      </c>
      <c r="D317" s="839" t="s">
        <v>606</v>
      </c>
      <c r="E317" s="825" t="s">
        <v>4043</v>
      </c>
      <c r="F317" s="839" t="s">
        <v>4044</v>
      </c>
      <c r="G317" s="825" t="s">
        <v>4646</v>
      </c>
      <c r="H317" s="825" t="s">
        <v>4647</v>
      </c>
      <c r="I317" s="831">
        <v>78.680000305175781</v>
      </c>
      <c r="J317" s="831">
        <v>15</v>
      </c>
      <c r="K317" s="832">
        <v>1180.2500305175781</v>
      </c>
    </row>
    <row r="318" spans="1:11" ht="14.45" customHeight="1" x14ac:dyDescent="0.2">
      <c r="A318" s="821" t="s">
        <v>586</v>
      </c>
      <c r="B318" s="822" t="s">
        <v>587</v>
      </c>
      <c r="C318" s="825" t="s">
        <v>605</v>
      </c>
      <c r="D318" s="839" t="s">
        <v>606</v>
      </c>
      <c r="E318" s="825" t="s">
        <v>4043</v>
      </c>
      <c r="F318" s="839" t="s">
        <v>4044</v>
      </c>
      <c r="G318" s="825" t="s">
        <v>4648</v>
      </c>
      <c r="H318" s="825" t="s">
        <v>4649</v>
      </c>
      <c r="I318" s="831">
        <v>150</v>
      </c>
      <c r="J318" s="831">
        <v>19</v>
      </c>
      <c r="K318" s="832">
        <v>2850.080078125</v>
      </c>
    </row>
    <row r="319" spans="1:11" ht="14.45" customHeight="1" x14ac:dyDescent="0.2">
      <c r="A319" s="821" t="s">
        <v>586</v>
      </c>
      <c r="B319" s="822" t="s">
        <v>587</v>
      </c>
      <c r="C319" s="825" t="s">
        <v>605</v>
      </c>
      <c r="D319" s="839" t="s">
        <v>606</v>
      </c>
      <c r="E319" s="825" t="s">
        <v>4043</v>
      </c>
      <c r="F319" s="839" t="s">
        <v>4044</v>
      </c>
      <c r="G319" s="825" t="s">
        <v>4650</v>
      </c>
      <c r="H319" s="825" t="s">
        <v>4651</v>
      </c>
      <c r="I319" s="831">
        <v>150</v>
      </c>
      <c r="J319" s="831">
        <v>20</v>
      </c>
      <c r="K319" s="832">
        <v>3000.080078125</v>
      </c>
    </row>
    <row r="320" spans="1:11" ht="14.45" customHeight="1" x14ac:dyDescent="0.2">
      <c r="A320" s="821" t="s">
        <v>586</v>
      </c>
      <c r="B320" s="822" t="s">
        <v>587</v>
      </c>
      <c r="C320" s="825" t="s">
        <v>605</v>
      </c>
      <c r="D320" s="839" t="s">
        <v>606</v>
      </c>
      <c r="E320" s="825" t="s">
        <v>4043</v>
      </c>
      <c r="F320" s="839" t="s">
        <v>4044</v>
      </c>
      <c r="G320" s="825" t="s">
        <v>4652</v>
      </c>
      <c r="H320" s="825" t="s">
        <v>4653</v>
      </c>
      <c r="I320" s="831">
        <v>150</v>
      </c>
      <c r="J320" s="831">
        <v>20</v>
      </c>
      <c r="K320" s="832">
        <v>3000.070068359375</v>
      </c>
    </row>
    <row r="321" spans="1:11" ht="14.45" customHeight="1" x14ac:dyDescent="0.2">
      <c r="A321" s="821" t="s">
        <v>586</v>
      </c>
      <c r="B321" s="822" t="s">
        <v>587</v>
      </c>
      <c r="C321" s="825" t="s">
        <v>605</v>
      </c>
      <c r="D321" s="839" t="s">
        <v>606</v>
      </c>
      <c r="E321" s="825" t="s">
        <v>4043</v>
      </c>
      <c r="F321" s="839" t="s">
        <v>4044</v>
      </c>
      <c r="G321" s="825" t="s">
        <v>4654</v>
      </c>
      <c r="H321" s="825" t="s">
        <v>4655</v>
      </c>
      <c r="I321" s="831">
        <v>168.19000244140625</v>
      </c>
      <c r="J321" s="831">
        <v>30</v>
      </c>
      <c r="K321" s="832">
        <v>5045.7000732421875</v>
      </c>
    </row>
    <row r="322" spans="1:11" ht="14.45" customHeight="1" x14ac:dyDescent="0.2">
      <c r="A322" s="821" t="s">
        <v>586</v>
      </c>
      <c r="B322" s="822" t="s">
        <v>587</v>
      </c>
      <c r="C322" s="825" t="s">
        <v>605</v>
      </c>
      <c r="D322" s="839" t="s">
        <v>606</v>
      </c>
      <c r="E322" s="825" t="s">
        <v>4043</v>
      </c>
      <c r="F322" s="839" t="s">
        <v>4044</v>
      </c>
      <c r="G322" s="825" t="s">
        <v>4656</v>
      </c>
      <c r="H322" s="825" t="s">
        <v>4657</v>
      </c>
      <c r="I322" s="831">
        <v>37.509998321533203</v>
      </c>
      <c r="J322" s="831">
        <v>15</v>
      </c>
      <c r="K322" s="832">
        <v>562.6500244140625</v>
      </c>
    </row>
    <row r="323" spans="1:11" ht="14.45" customHeight="1" x14ac:dyDescent="0.2">
      <c r="A323" s="821" t="s">
        <v>586</v>
      </c>
      <c r="B323" s="822" t="s">
        <v>587</v>
      </c>
      <c r="C323" s="825" t="s">
        <v>605</v>
      </c>
      <c r="D323" s="839" t="s">
        <v>606</v>
      </c>
      <c r="E323" s="825" t="s">
        <v>4043</v>
      </c>
      <c r="F323" s="839" t="s">
        <v>4044</v>
      </c>
      <c r="G323" s="825" t="s">
        <v>4658</v>
      </c>
      <c r="H323" s="825" t="s">
        <v>4659</v>
      </c>
      <c r="I323" s="831">
        <v>1.2100000381469727</v>
      </c>
      <c r="J323" s="831">
        <v>1650</v>
      </c>
      <c r="K323" s="832">
        <v>1996.5</v>
      </c>
    </row>
    <row r="324" spans="1:11" ht="14.45" customHeight="1" x14ac:dyDescent="0.2">
      <c r="A324" s="821" t="s">
        <v>586</v>
      </c>
      <c r="B324" s="822" t="s">
        <v>587</v>
      </c>
      <c r="C324" s="825" t="s">
        <v>605</v>
      </c>
      <c r="D324" s="839" t="s">
        <v>606</v>
      </c>
      <c r="E324" s="825" t="s">
        <v>4043</v>
      </c>
      <c r="F324" s="839" t="s">
        <v>4044</v>
      </c>
      <c r="G324" s="825" t="s">
        <v>4660</v>
      </c>
      <c r="H324" s="825" t="s">
        <v>4661</v>
      </c>
      <c r="I324" s="831">
        <v>5.8085714067731589</v>
      </c>
      <c r="J324" s="831">
        <v>6350</v>
      </c>
      <c r="K324" s="832">
        <v>36887.5</v>
      </c>
    </row>
    <row r="325" spans="1:11" ht="14.45" customHeight="1" x14ac:dyDescent="0.2">
      <c r="A325" s="821" t="s">
        <v>586</v>
      </c>
      <c r="B325" s="822" t="s">
        <v>587</v>
      </c>
      <c r="C325" s="825" t="s">
        <v>605</v>
      </c>
      <c r="D325" s="839" t="s">
        <v>606</v>
      </c>
      <c r="E325" s="825" t="s">
        <v>4043</v>
      </c>
      <c r="F325" s="839" t="s">
        <v>4044</v>
      </c>
      <c r="G325" s="825" t="s">
        <v>4662</v>
      </c>
      <c r="H325" s="825" t="s">
        <v>4663</v>
      </c>
      <c r="I325" s="831">
        <v>3.1350001096725464</v>
      </c>
      <c r="J325" s="831">
        <v>2550</v>
      </c>
      <c r="K325" s="832">
        <v>7996.5</v>
      </c>
    </row>
    <row r="326" spans="1:11" ht="14.45" customHeight="1" x14ac:dyDescent="0.2">
      <c r="A326" s="821" t="s">
        <v>586</v>
      </c>
      <c r="B326" s="822" t="s">
        <v>587</v>
      </c>
      <c r="C326" s="825" t="s">
        <v>605</v>
      </c>
      <c r="D326" s="839" t="s">
        <v>606</v>
      </c>
      <c r="E326" s="825" t="s">
        <v>4043</v>
      </c>
      <c r="F326" s="839" t="s">
        <v>4044</v>
      </c>
      <c r="G326" s="825" t="s">
        <v>4664</v>
      </c>
      <c r="H326" s="825" t="s">
        <v>4665</v>
      </c>
      <c r="I326" s="831">
        <v>263.77999877929688</v>
      </c>
      <c r="J326" s="831">
        <v>70</v>
      </c>
      <c r="K326" s="832">
        <v>18464.60009765625</v>
      </c>
    </row>
    <row r="327" spans="1:11" ht="14.45" customHeight="1" x14ac:dyDescent="0.2">
      <c r="A327" s="821" t="s">
        <v>586</v>
      </c>
      <c r="B327" s="822" t="s">
        <v>587</v>
      </c>
      <c r="C327" s="825" t="s">
        <v>605</v>
      </c>
      <c r="D327" s="839" t="s">
        <v>606</v>
      </c>
      <c r="E327" s="825" t="s">
        <v>4043</v>
      </c>
      <c r="F327" s="839" t="s">
        <v>4044</v>
      </c>
      <c r="G327" s="825" t="s">
        <v>4666</v>
      </c>
      <c r="H327" s="825" t="s">
        <v>4667</v>
      </c>
      <c r="I327" s="831">
        <v>584.42999267578125</v>
      </c>
      <c r="J327" s="831">
        <v>15</v>
      </c>
      <c r="K327" s="832">
        <v>8766.44970703125</v>
      </c>
    </row>
    <row r="328" spans="1:11" ht="14.45" customHeight="1" x14ac:dyDescent="0.2">
      <c r="A328" s="821" t="s">
        <v>586</v>
      </c>
      <c r="B328" s="822" t="s">
        <v>587</v>
      </c>
      <c r="C328" s="825" t="s">
        <v>605</v>
      </c>
      <c r="D328" s="839" t="s">
        <v>606</v>
      </c>
      <c r="E328" s="825" t="s">
        <v>4043</v>
      </c>
      <c r="F328" s="839" t="s">
        <v>4044</v>
      </c>
      <c r="G328" s="825" t="s">
        <v>4668</v>
      </c>
      <c r="H328" s="825" t="s">
        <v>4669</v>
      </c>
      <c r="I328" s="831">
        <v>0.47133333086967466</v>
      </c>
      <c r="J328" s="831">
        <v>28300</v>
      </c>
      <c r="K328" s="832">
        <v>13356</v>
      </c>
    </row>
    <row r="329" spans="1:11" ht="14.45" customHeight="1" x14ac:dyDescent="0.2">
      <c r="A329" s="821" t="s">
        <v>586</v>
      </c>
      <c r="B329" s="822" t="s">
        <v>587</v>
      </c>
      <c r="C329" s="825" t="s">
        <v>605</v>
      </c>
      <c r="D329" s="839" t="s">
        <v>606</v>
      </c>
      <c r="E329" s="825" t="s">
        <v>4043</v>
      </c>
      <c r="F329" s="839" t="s">
        <v>4044</v>
      </c>
      <c r="G329" s="825" t="s">
        <v>4670</v>
      </c>
      <c r="H329" s="825" t="s">
        <v>4671</v>
      </c>
      <c r="I329" s="831">
        <v>72.150001525878906</v>
      </c>
      <c r="J329" s="831">
        <v>50</v>
      </c>
      <c r="K329" s="832">
        <v>3607.6201171875</v>
      </c>
    </row>
    <row r="330" spans="1:11" ht="14.45" customHeight="1" x14ac:dyDescent="0.2">
      <c r="A330" s="821" t="s">
        <v>586</v>
      </c>
      <c r="B330" s="822" t="s">
        <v>587</v>
      </c>
      <c r="C330" s="825" t="s">
        <v>605</v>
      </c>
      <c r="D330" s="839" t="s">
        <v>606</v>
      </c>
      <c r="E330" s="825" t="s">
        <v>4043</v>
      </c>
      <c r="F330" s="839" t="s">
        <v>4044</v>
      </c>
      <c r="G330" s="825" t="s">
        <v>4672</v>
      </c>
      <c r="H330" s="825" t="s">
        <v>4673</v>
      </c>
      <c r="I330" s="831">
        <v>72.150001525878906</v>
      </c>
      <c r="J330" s="831">
        <v>50</v>
      </c>
      <c r="K330" s="832">
        <v>3607.6201171875</v>
      </c>
    </row>
    <row r="331" spans="1:11" ht="14.45" customHeight="1" x14ac:dyDescent="0.2">
      <c r="A331" s="821" t="s">
        <v>586</v>
      </c>
      <c r="B331" s="822" t="s">
        <v>587</v>
      </c>
      <c r="C331" s="825" t="s">
        <v>605</v>
      </c>
      <c r="D331" s="839" t="s">
        <v>606</v>
      </c>
      <c r="E331" s="825" t="s">
        <v>4043</v>
      </c>
      <c r="F331" s="839" t="s">
        <v>4044</v>
      </c>
      <c r="G331" s="825" t="s">
        <v>4674</v>
      </c>
      <c r="H331" s="825" t="s">
        <v>4675</v>
      </c>
      <c r="I331" s="831">
        <v>89.300003051757813</v>
      </c>
      <c r="J331" s="831">
        <v>10</v>
      </c>
      <c r="K331" s="832">
        <v>892.97998046875</v>
      </c>
    </row>
    <row r="332" spans="1:11" ht="14.45" customHeight="1" x14ac:dyDescent="0.2">
      <c r="A332" s="821" t="s">
        <v>586</v>
      </c>
      <c r="B332" s="822" t="s">
        <v>587</v>
      </c>
      <c r="C332" s="825" t="s">
        <v>605</v>
      </c>
      <c r="D332" s="839" t="s">
        <v>606</v>
      </c>
      <c r="E332" s="825" t="s">
        <v>4043</v>
      </c>
      <c r="F332" s="839" t="s">
        <v>4044</v>
      </c>
      <c r="G332" s="825" t="s">
        <v>4676</v>
      </c>
      <c r="H332" s="825" t="s">
        <v>4677</v>
      </c>
      <c r="I332" s="831">
        <v>520.29998779296875</v>
      </c>
      <c r="J332" s="831">
        <v>10</v>
      </c>
      <c r="K332" s="832">
        <v>5203</v>
      </c>
    </row>
    <row r="333" spans="1:11" ht="14.45" customHeight="1" x14ac:dyDescent="0.2">
      <c r="A333" s="821" t="s">
        <v>586</v>
      </c>
      <c r="B333" s="822" t="s">
        <v>587</v>
      </c>
      <c r="C333" s="825" t="s">
        <v>605</v>
      </c>
      <c r="D333" s="839" t="s">
        <v>606</v>
      </c>
      <c r="E333" s="825" t="s">
        <v>4043</v>
      </c>
      <c r="F333" s="839" t="s">
        <v>4044</v>
      </c>
      <c r="G333" s="825" t="s">
        <v>4678</v>
      </c>
      <c r="H333" s="825" t="s">
        <v>4679</v>
      </c>
      <c r="I333" s="831">
        <v>3.7512499988079071</v>
      </c>
      <c r="J333" s="831">
        <v>220</v>
      </c>
      <c r="K333" s="832">
        <v>825.5</v>
      </c>
    </row>
    <row r="334" spans="1:11" ht="14.45" customHeight="1" x14ac:dyDescent="0.2">
      <c r="A334" s="821" t="s">
        <v>586</v>
      </c>
      <c r="B334" s="822" t="s">
        <v>587</v>
      </c>
      <c r="C334" s="825" t="s">
        <v>605</v>
      </c>
      <c r="D334" s="839" t="s">
        <v>606</v>
      </c>
      <c r="E334" s="825" t="s">
        <v>4043</v>
      </c>
      <c r="F334" s="839" t="s">
        <v>4044</v>
      </c>
      <c r="G334" s="825" t="s">
        <v>4680</v>
      </c>
      <c r="H334" s="825" t="s">
        <v>4681</v>
      </c>
      <c r="I334" s="831">
        <v>23.716665903727215</v>
      </c>
      <c r="J334" s="831">
        <v>600</v>
      </c>
      <c r="K334" s="832">
        <v>14230.5</v>
      </c>
    </row>
    <row r="335" spans="1:11" ht="14.45" customHeight="1" x14ac:dyDescent="0.2">
      <c r="A335" s="821" t="s">
        <v>586</v>
      </c>
      <c r="B335" s="822" t="s">
        <v>587</v>
      </c>
      <c r="C335" s="825" t="s">
        <v>605</v>
      </c>
      <c r="D335" s="839" t="s">
        <v>606</v>
      </c>
      <c r="E335" s="825" t="s">
        <v>4043</v>
      </c>
      <c r="F335" s="839" t="s">
        <v>4044</v>
      </c>
      <c r="G335" s="825" t="s">
        <v>4680</v>
      </c>
      <c r="H335" s="825" t="s">
        <v>4682</v>
      </c>
      <c r="I335" s="831">
        <v>23.714999198913574</v>
      </c>
      <c r="J335" s="831">
        <v>1100</v>
      </c>
      <c r="K335" s="832">
        <v>26086</v>
      </c>
    </row>
    <row r="336" spans="1:11" ht="14.45" customHeight="1" x14ac:dyDescent="0.2">
      <c r="A336" s="821" t="s">
        <v>586</v>
      </c>
      <c r="B336" s="822" t="s">
        <v>587</v>
      </c>
      <c r="C336" s="825" t="s">
        <v>605</v>
      </c>
      <c r="D336" s="839" t="s">
        <v>606</v>
      </c>
      <c r="E336" s="825" t="s">
        <v>4043</v>
      </c>
      <c r="F336" s="839" t="s">
        <v>4044</v>
      </c>
      <c r="G336" s="825" t="s">
        <v>4683</v>
      </c>
      <c r="H336" s="825" t="s">
        <v>4684</v>
      </c>
      <c r="I336" s="831">
        <v>1.9233332872390747</v>
      </c>
      <c r="J336" s="831">
        <v>950</v>
      </c>
      <c r="K336" s="832">
        <v>1827.5</v>
      </c>
    </row>
    <row r="337" spans="1:11" ht="14.45" customHeight="1" x14ac:dyDescent="0.2">
      <c r="A337" s="821" t="s">
        <v>586</v>
      </c>
      <c r="B337" s="822" t="s">
        <v>587</v>
      </c>
      <c r="C337" s="825" t="s">
        <v>605</v>
      </c>
      <c r="D337" s="839" t="s">
        <v>606</v>
      </c>
      <c r="E337" s="825" t="s">
        <v>4043</v>
      </c>
      <c r="F337" s="839" t="s">
        <v>4044</v>
      </c>
      <c r="G337" s="825" t="s">
        <v>4685</v>
      </c>
      <c r="H337" s="825" t="s">
        <v>4686</v>
      </c>
      <c r="I337" s="831">
        <v>3.0741665959358215</v>
      </c>
      <c r="J337" s="831">
        <v>3000</v>
      </c>
      <c r="K337" s="832">
        <v>9221</v>
      </c>
    </row>
    <row r="338" spans="1:11" ht="14.45" customHeight="1" x14ac:dyDescent="0.2">
      <c r="A338" s="821" t="s">
        <v>586</v>
      </c>
      <c r="B338" s="822" t="s">
        <v>587</v>
      </c>
      <c r="C338" s="825" t="s">
        <v>605</v>
      </c>
      <c r="D338" s="839" t="s">
        <v>606</v>
      </c>
      <c r="E338" s="825" t="s">
        <v>4043</v>
      </c>
      <c r="F338" s="839" t="s">
        <v>4044</v>
      </c>
      <c r="G338" s="825" t="s">
        <v>4687</v>
      </c>
      <c r="H338" s="825" t="s">
        <v>4688</v>
      </c>
      <c r="I338" s="831">
        <v>1.9249999523162842</v>
      </c>
      <c r="J338" s="831">
        <v>1000</v>
      </c>
      <c r="K338" s="832">
        <v>1926</v>
      </c>
    </row>
    <row r="339" spans="1:11" ht="14.45" customHeight="1" x14ac:dyDescent="0.2">
      <c r="A339" s="821" t="s">
        <v>586</v>
      </c>
      <c r="B339" s="822" t="s">
        <v>587</v>
      </c>
      <c r="C339" s="825" t="s">
        <v>605</v>
      </c>
      <c r="D339" s="839" t="s">
        <v>606</v>
      </c>
      <c r="E339" s="825" t="s">
        <v>4043</v>
      </c>
      <c r="F339" s="839" t="s">
        <v>4044</v>
      </c>
      <c r="G339" s="825" t="s">
        <v>4689</v>
      </c>
      <c r="H339" s="825" t="s">
        <v>4690</v>
      </c>
      <c r="I339" s="831">
        <v>3.1749999523162842</v>
      </c>
      <c r="J339" s="831">
        <v>700</v>
      </c>
      <c r="K339" s="832">
        <v>2230</v>
      </c>
    </row>
    <row r="340" spans="1:11" ht="14.45" customHeight="1" x14ac:dyDescent="0.2">
      <c r="A340" s="821" t="s">
        <v>586</v>
      </c>
      <c r="B340" s="822" t="s">
        <v>587</v>
      </c>
      <c r="C340" s="825" t="s">
        <v>605</v>
      </c>
      <c r="D340" s="839" t="s">
        <v>606</v>
      </c>
      <c r="E340" s="825" t="s">
        <v>4043</v>
      </c>
      <c r="F340" s="839" t="s">
        <v>4044</v>
      </c>
      <c r="G340" s="825" t="s">
        <v>4691</v>
      </c>
      <c r="H340" s="825" t="s">
        <v>4692</v>
      </c>
      <c r="I340" s="831">
        <v>2.1400001049041748</v>
      </c>
      <c r="J340" s="831">
        <v>300</v>
      </c>
      <c r="K340" s="832">
        <v>642</v>
      </c>
    </row>
    <row r="341" spans="1:11" ht="14.45" customHeight="1" x14ac:dyDescent="0.2">
      <c r="A341" s="821" t="s">
        <v>586</v>
      </c>
      <c r="B341" s="822" t="s">
        <v>587</v>
      </c>
      <c r="C341" s="825" t="s">
        <v>605</v>
      </c>
      <c r="D341" s="839" t="s">
        <v>606</v>
      </c>
      <c r="E341" s="825" t="s">
        <v>4043</v>
      </c>
      <c r="F341" s="839" t="s">
        <v>4044</v>
      </c>
      <c r="G341" s="825" t="s">
        <v>4693</v>
      </c>
      <c r="H341" s="825" t="s">
        <v>4694</v>
      </c>
      <c r="I341" s="831">
        <v>2.0471428632736206</v>
      </c>
      <c r="J341" s="831">
        <v>3750</v>
      </c>
      <c r="K341" s="832">
        <v>7673.5</v>
      </c>
    </row>
    <row r="342" spans="1:11" ht="14.45" customHeight="1" x14ac:dyDescent="0.2">
      <c r="A342" s="821" t="s">
        <v>586</v>
      </c>
      <c r="B342" s="822" t="s">
        <v>587</v>
      </c>
      <c r="C342" s="825" t="s">
        <v>605</v>
      </c>
      <c r="D342" s="839" t="s">
        <v>606</v>
      </c>
      <c r="E342" s="825" t="s">
        <v>4043</v>
      </c>
      <c r="F342" s="839" t="s">
        <v>4044</v>
      </c>
      <c r="G342" s="825" t="s">
        <v>4695</v>
      </c>
      <c r="H342" s="825" t="s">
        <v>4696</v>
      </c>
      <c r="I342" s="831">
        <v>2.0433332920074463</v>
      </c>
      <c r="J342" s="831">
        <v>600</v>
      </c>
      <c r="K342" s="832">
        <v>1225.5</v>
      </c>
    </row>
    <row r="343" spans="1:11" ht="14.45" customHeight="1" x14ac:dyDescent="0.2">
      <c r="A343" s="821" t="s">
        <v>586</v>
      </c>
      <c r="B343" s="822" t="s">
        <v>587</v>
      </c>
      <c r="C343" s="825" t="s">
        <v>605</v>
      </c>
      <c r="D343" s="839" t="s">
        <v>606</v>
      </c>
      <c r="E343" s="825" t="s">
        <v>4043</v>
      </c>
      <c r="F343" s="839" t="s">
        <v>4044</v>
      </c>
      <c r="G343" s="825" t="s">
        <v>4697</v>
      </c>
      <c r="H343" s="825" t="s">
        <v>4698</v>
      </c>
      <c r="I343" s="831">
        <v>2.0299999713897705</v>
      </c>
      <c r="J343" s="831">
        <v>100</v>
      </c>
      <c r="K343" s="832">
        <v>203</v>
      </c>
    </row>
    <row r="344" spans="1:11" ht="14.45" customHeight="1" x14ac:dyDescent="0.2">
      <c r="A344" s="821" t="s">
        <v>586</v>
      </c>
      <c r="B344" s="822" t="s">
        <v>587</v>
      </c>
      <c r="C344" s="825" t="s">
        <v>605</v>
      </c>
      <c r="D344" s="839" t="s">
        <v>606</v>
      </c>
      <c r="E344" s="825" t="s">
        <v>4043</v>
      </c>
      <c r="F344" s="839" t="s">
        <v>4044</v>
      </c>
      <c r="G344" s="825" t="s">
        <v>4699</v>
      </c>
      <c r="H344" s="825" t="s">
        <v>4700</v>
      </c>
      <c r="I344" s="831">
        <v>2.4545455629175361</v>
      </c>
      <c r="J344" s="831">
        <v>3650</v>
      </c>
      <c r="K344" s="832">
        <v>8851.2999877929688</v>
      </c>
    </row>
    <row r="345" spans="1:11" ht="14.45" customHeight="1" x14ac:dyDescent="0.2">
      <c r="A345" s="821" t="s">
        <v>586</v>
      </c>
      <c r="B345" s="822" t="s">
        <v>587</v>
      </c>
      <c r="C345" s="825" t="s">
        <v>605</v>
      </c>
      <c r="D345" s="839" t="s">
        <v>606</v>
      </c>
      <c r="E345" s="825" t="s">
        <v>4043</v>
      </c>
      <c r="F345" s="839" t="s">
        <v>4044</v>
      </c>
      <c r="G345" s="825" t="s">
        <v>4701</v>
      </c>
      <c r="H345" s="825" t="s">
        <v>4702</v>
      </c>
      <c r="I345" s="831">
        <v>2.1700000762939453</v>
      </c>
      <c r="J345" s="831">
        <v>1000</v>
      </c>
      <c r="K345" s="832">
        <v>2170</v>
      </c>
    </row>
    <row r="346" spans="1:11" ht="14.45" customHeight="1" x14ac:dyDescent="0.2">
      <c r="A346" s="821" t="s">
        <v>586</v>
      </c>
      <c r="B346" s="822" t="s">
        <v>587</v>
      </c>
      <c r="C346" s="825" t="s">
        <v>605</v>
      </c>
      <c r="D346" s="839" t="s">
        <v>606</v>
      </c>
      <c r="E346" s="825" t="s">
        <v>4043</v>
      </c>
      <c r="F346" s="839" t="s">
        <v>4044</v>
      </c>
      <c r="G346" s="825" t="s">
        <v>4703</v>
      </c>
      <c r="H346" s="825" t="s">
        <v>4704</v>
      </c>
      <c r="I346" s="831">
        <v>2.5666666030883789</v>
      </c>
      <c r="J346" s="831">
        <v>1050</v>
      </c>
      <c r="K346" s="832">
        <v>2697.5</v>
      </c>
    </row>
    <row r="347" spans="1:11" ht="14.45" customHeight="1" x14ac:dyDescent="0.2">
      <c r="A347" s="821" t="s">
        <v>586</v>
      </c>
      <c r="B347" s="822" t="s">
        <v>587</v>
      </c>
      <c r="C347" s="825" t="s">
        <v>605</v>
      </c>
      <c r="D347" s="839" t="s">
        <v>606</v>
      </c>
      <c r="E347" s="825" t="s">
        <v>4043</v>
      </c>
      <c r="F347" s="839" t="s">
        <v>4044</v>
      </c>
      <c r="G347" s="825" t="s">
        <v>4705</v>
      </c>
      <c r="H347" s="825" t="s">
        <v>4706</v>
      </c>
      <c r="I347" s="831">
        <v>2.809999942779541</v>
      </c>
      <c r="J347" s="831">
        <v>50</v>
      </c>
      <c r="K347" s="832">
        <v>140.61000061035156</v>
      </c>
    </row>
    <row r="348" spans="1:11" ht="14.45" customHeight="1" x14ac:dyDescent="0.2">
      <c r="A348" s="821" t="s">
        <v>586</v>
      </c>
      <c r="B348" s="822" t="s">
        <v>587</v>
      </c>
      <c r="C348" s="825" t="s">
        <v>605</v>
      </c>
      <c r="D348" s="839" t="s">
        <v>606</v>
      </c>
      <c r="E348" s="825" t="s">
        <v>4043</v>
      </c>
      <c r="F348" s="839" t="s">
        <v>4044</v>
      </c>
      <c r="G348" s="825" t="s">
        <v>4707</v>
      </c>
      <c r="H348" s="825" t="s">
        <v>4708</v>
      </c>
      <c r="I348" s="831">
        <v>23.654999732971191</v>
      </c>
      <c r="J348" s="831">
        <v>100</v>
      </c>
      <c r="K348" s="832">
        <v>2365.5</v>
      </c>
    </row>
    <row r="349" spans="1:11" ht="14.45" customHeight="1" x14ac:dyDescent="0.2">
      <c r="A349" s="821" t="s">
        <v>586</v>
      </c>
      <c r="B349" s="822" t="s">
        <v>587</v>
      </c>
      <c r="C349" s="825" t="s">
        <v>605</v>
      </c>
      <c r="D349" s="839" t="s">
        <v>606</v>
      </c>
      <c r="E349" s="825" t="s">
        <v>4043</v>
      </c>
      <c r="F349" s="839" t="s">
        <v>4044</v>
      </c>
      <c r="G349" s="825" t="s">
        <v>4709</v>
      </c>
      <c r="H349" s="825" t="s">
        <v>4710</v>
      </c>
      <c r="I349" s="831">
        <v>23.713635531338777</v>
      </c>
      <c r="J349" s="831">
        <v>1190</v>
      </c>
      <c r="K349" s="832">
        <v>28218.199951171875</v>
      </c>
    </row>
    <row r="350" spans="1:11" ht="14.45" customHeight="1" x14ac:dyDescent="0.2">
      <c r="A350" s="821" t="s">
        <v>586</v>
      </c>
      <c r="B350" s="822" t="s">
        <v>587</v>
      </c>
      <c r="C350" s="825" t="s">
        <v>605</v>
      </c>
      <c r="D350" s="839" t="s">
        <v>606</v>
      </c>
      <c r="E350" s="825" t="s">
        <v>4043</v>
      </c>
      <c r="F350" s="839" t="s">
        <v>4044</v>
      </c>
      <c r="G350" s="825" t="s">
        <v>4711</v>
      </c>
      <c r="H350" s="825" t="s">
        <v>4712</v>
      </c>
      <c r="I350" s="831">
        <v>44.080001831054688</v>
      </c>
      <c r="J350" s="831">
        <v>550</v>
      </c>
      <c r="K350" s="832">
        <v>24244</v>
      </c>
    </row>
    <row r="351" spans="1:11" ht="14.45" customHeight="1" x14ac:dyDescent="0.2">
      <c r="A351" s="821" t="s">
        <v>586</v>
      </c>
      <c r="B351" s="822" t="s">
        <v>587</v>
      </c>
      <c r="C351" s="825" t="s">
        <v>605</v>
      </c>
      <c r="D351" s="839" t="s">
        <v>606</v>
      </c>
      <c r="E351" s="825" t="s">
        <v>4043</v>
      </c>
      <c r="F351" s="839" t="s">
        <v>4044</v>
      </c>
      <c r="G351" s="825" t="s">
        <v>4713</v>
      </c>
      <c r="H351" s="825" t="s">
        <v>4714</v>
      </c>
      <c r="I351" s="831">
        <v>2085.919921875</v>
      </c>
      <c r="J351" s="831">
        <v>1</v>
      </c>
      <c r="K351" s="832">
        <v>2085.919921875</v>
      </c>
    </row>
    <row r="352" spans="1:11" ht="14.45" customHeight="1" x14ac:dyDescent="0.2">
      <c r="A352" s="821" t="s">
        <v>586</v>
      </c>
      <c r="B352" s="822" t="s">
        <v>587</v>
      </c>
      <c r="C352" s="825" t="s">
        <v>605</v>
      </c>
      <c r="D352" s="839" t="s">
        <v>606</v>
      </c>
      <c r="E352" s="825" t="s">
        <v>4715</v>
      </c>
      <c r="F352" s="839" t="s">
        <v>4716</v>
      </c>
      <c r="G352" s="825" t="s">
        <v>4717</v>
      </c>
      <c r="H352" s="825" t="s">
        <v>4718</v>
      </c>
      <c r="I352" s="831">
        <v>36.909999847412109</v>
      </c>
      <c r="J352" s="831">
        <v>160</v>
      </c>
      <c r="K352" s="832">
        <v>5904.7998046875</v>
      </c>
    </row>
    <row r="353" spans="1:11" ht="14.45" customHeight="1" x14ac:dyDescent="0.2">
      <c r="A353" s="821" t="s">
        <v>586</v>
      </c>
      <c r="B353" s="822" t="s">
        <v>587</v>
      </c>
      <c r="C353" s="825" t="s">
        <v>605</v>
      </c>
      <c r="D353" s="839" t="s">
        <v>606</v>
      </c>
      <c r="E353" s="825" t="s">
        <v>4719</v>
      </c>
      <c r="F353" s="839" t="s">
        <v>4720</v>
      </c>
      <c r="G353" s="825" t="s">
        <v>4721</v>
      </c>
      <c r="H353" s="825" t="s">
        <v>4722</v>
      </c>
      <c r="I353" s="831">
        <v>10.183124959468842</v>
      </c>
      <c r="J353" s="831">
        <v>8000</v>
      </c>
      <c r="K353" s="832">
        <v>81511</v>
      </c>
    </row>
    <row r="354" spans="1:11" ht="14.45" customHeight="1" x14ac:dyDescent="0.2">
      <c r="A354" s="821" t="s">
        <v>586</v>
      </c>
      <c r="B354" s="822" t="s">
        <v>587</v>
      </c>
      <c r="C354" s="825" t="s">
        <v>605</v>
      </c>
      <c r="D354" s="839" t="s">
        <v>606</v>
      </c>
      <c r="E354" s="825" t="s">
        <v>4719</v>
      </c>
      <c r="F354" s="839" t="s">
        <v>4720</v>
      </c>
      <c r="G354" s="825" t="s">
        <v>4723</v>
      </c>
      <c r="H354" s="825" t="s">
        <v>4724</v>
      </c>
      <c r="I354" s="831">
        <v>36.299999237060547</v>
      </c>
      <c r="J354" s="831">
        <v>930</v>
      </c>
      <c r="K354" s="832">
        <v>33759</v>
      </c>
    </row>
    <row r="355" spans="1:11" ht="14.45" customHeight="1" x14ac:dyDescent="0.2">
      <c r="A355" s="821" t="s">
        <v>586</v>
      </c>
      <c r="B355" s="822" t="s">
        <v>587</v>
      </c>
      <c r="C355" s="825" t="s">
        <v>605</v>
      </c>
      <c r="D355" s="839" t="s">
        <v>606</v>
      </c>
      <c r="E355" s="825" t="s">
        <v>4719</v>
      </c>
      <c r="F355" s="839" t="s">
        <v>4720</v>
      </c>
      <c r="G355" s="825" t="s">
        <v>4725</v>
      </c>
      <c r="H355" s="825" t="s">
        <v>4726</v>
      </c>
      <c r="I355" s="831">
        <v>62.65300102233887</v>
      </c>
      <c r="J355" s="831">
        <v>710</v>
      </c>
      <c r="K355" s="832">
        <v>44483.3193359375</v>
      </c>
    </row>
    <row r="356" spans="1:11" ht="14.45" customHeight="1" x14ac:dyDescent="0.2">
      <c r="A356" s="821" t="s">
        <v>586</v>
      </c>
      <c r="B356" s="822" t="s">
        <v>587</v>
      </c>
      <c r="C356" s="825" t="s">
        <v>605</v>
      </c>
      <c r="D356" s="839" t="s">
        <v>606</v>
      </c>
      <c r="E356" s="825" t="s">
        <v>4719</v>
      </c>
      <c r="F356" s="839" t="s">
        <v>4720</v>
      </c>
      <c r="G356" s="825" t="s">
        <v>4727</v>
      </c>
      <c r="H356" s="825" t="s">
        <v>4728</v>
      </c>
      <c r="I356" s="831">
        <v>56.740001678466797</v>
      </c>
      <c r="J356" s="831">
        <v>360</v>
      </c>
      <c r="K356" s="832">
        <v>20425.479736328125</v>
      </c>
    </row>
    <row r="357" spans="1:11" ht="14.45" customHeight="1" x14ac:dyDescent="0.2">
      <c r="A357" s="821" t="s">
        <v>586</v>
      </c>
      <c r="B357" s="822" t="s">
        <v>587</v>
      </c>
      <c r="C357" s="825" t="s">
        <v>605</v>
      </c>
      <c r="D357" s="839" t="s">
        <v>606</v>
      </c>
      <c r="E357" s="825" t="s">
        <v>4719</v>
      </c>
      <c r="F357" s="839" t="s">
        <v>4720</v>
      </c>
      <c r="G357" s="825" t="s">
        <v>4729</v>
      </c>
      <c r="H357" s="825" t="s">
        <v>4730</v>
      </c>
      <c r="I357" s="831">
        <v>162.62222120496961</v>
      </c>
      <c r="J357" s="831">
        <v>1050</v>
      </c>
      <c r="K357" s="832">
        <v>170754.71044921875</v>
      </c>
    </row>
    <row r="358" spans="1:11" ht="14.45" customHeight="1" x14ac:dyDescent="0.2">
      <c r="A358" s="821" t="s">
        <v>586</v>
      </c>
      <c r="B358" s="822" t="s">
        <v>587</v>
      </c>
      <c r="C358" s="825" t="s">
        <v>605</v>
      </c>
      <c r="D358" s="839" t="s">
        <v>606</v>
      </c>
      <c r="E358" s="825" t="s">
        <v>4719</v>
      </c>
      <c r="F358" s="839" t="s">
        <v>4720</v>
      </c>
      <c r="G358" s="825" t="s">
        <v>4731</v>
      </c>
      <c r="H358" s="825" t="s">
        <v>4732</v>
      </c>
      <c r="I358" s="831">
        <v>3559.820068359375</v>
      </c>
      <c r="J358" s="831">
        <v>1</v>
      </c>
      <c r="K358" s="832">
        <v>3559.820068359375</v>
      </c>
    </row>
    <row r="359" spans="1:11" ht="14.45" customHeight="1" x14ac:dyDescent="0.2">
      <c r="A359" s="821" t="s">
        <v>586</v>
      </c>
      <c r="B359" s="822" t="s">
        <v>587</v>
      </c>
      <c r="C359" s="825" t="s">
        <v>605</v>
      </c>
      <c r="D359" s="839" t="s">
        <v>606</v>
      </c>
      <c r="E359" s="825" t="s">
        <v>4719</v>
      </c>
      <c r="F359" s="839" t="s">
        <v>4720</v>
      </c>
      <c r="G359" s="825" t="s">
        <v>4733</v>
      </c>
      <c r="H359" s="825" t="s">
        <v>4734</v>
      </c>
      <c r="I359" s="831">
        <v>7.7466665903727217</v>
      </c>
      <c r="J359" s="831">
        <v>1250</v>
      </c>
      <c r="K359" s="832">
        <v>9680.5</v>
      </c>
    </row>
    <row r="360" spans="1:11" ht="14.45" customHeight="1" x14ac:dyDescent="0.2">
      <c r="A360" s="821" t="s">
        <v>586</v>
      </c>
      <c r="B360" s="822" t="s">
        <v>587</v>
      </c>
      <c r="C360" s="825" t="s">
        <v>605</v>
      </c>
      <c r="D360" s="839" t="s">
        <v>606</v>
      </c>
      <c r="E360" s="825" t="s">
        <v>4719</v>
      </c>
      <c r="F360" s="839" t="s">
        <v>4720</v>
      </c>
      <c r="G360" s="825" t="s">
        <v>4735</v>
      </c>
      <c r="H360" s="825" t="s">
        <v>4736</v>
      </c>
      <c r="I360" s="831">
        <v>65.449996948242188</v>
      </c>
      <c r="J360" s="831">
        <v>300</v>
      </c>
      <c r="K360" s="832">
        <v>19634.65966796875</v>
      </c>
    </row>
    <row r="361" spans="1:11" ht="14.45" customHeight="1" x14ac:dyDescent="0.2">
      <c r="A361" s="821" t="s">
        <v>586</v>
      </c>
      <c r="B361" s="822" t="s">
        <v>587</v>
      </c>
      <c r="C361" s="825" t="s">
        <v>605</v>
      </c>
      <c r="D361" s="839" t="s">
        <v>606</v>
      </c>
      <c r="E361" s="825" t="s">
        <v>4719</v>
      </c>
      <c r="F361" s="839" t="s">
        <v>4720</v>
      </c>
      <c r="G361" s="825" t="s">
        <v>4735</v>
      </c>
      <c r="H361" s="825" t="s">
        <v>4737</v>
      </c>
      <c r="I361" s="831">
        <v>65.449996948242188</v>
      </c>
      <c r="J361" s="831">
        <v>20</v>
      </c>
      <c r="K361" s="832">
        <v>1308.97998046875</v>
      </c>
    </row>
    <row r="362" spans="1:11" ht="14.45" customHeight="1" x14ac:dyDescent="0.2">
      <c r="A362" s="821" t="s">
        <v>586</v>
      </c>
      <c r="B362" s="822" t="s">
        <v>587</v>
      </c>
      <c r="C362" s="825" t="s">
        <v>605</v>
      </c>
      <c r="D362" s="839" t="s">
        <v>606</v>
      </c>
      <c r="E362" s="825" t="s">
        <v>4738</v>
      </c>
      <c r="F362" s="839" t="s">
        <v>4739</v>
      </c>
      <c r="G362" s="825" t="s">
        <v>4740</v>
      </c>
      <c r="H362" s="825" t="s">
        <v>4741</v>
      </c>
      <c r="I362" s="831">
        <v>63.130001068115234</v>
      </c>
      <c r="J362" s="831">
        <v>24</v>
      </c>
      <c r="K362" s="832">
        <v>1515.1199951171875</v>
      </c>
    </row>
    <row r="363" spans="1:11" ht="14.45" customHeight="1" x14ac:dyDescent="0.2">
      <c r="A363" s="821" t="s">
        <v>586</v>
      </c>
      <c r="B363" s="822" t="s">
        <v>587</v>
      </c>
      <c r="C363" s="825" t="s">
        <v>605</v>
      </c>
      <c r="D363" s="839" t="s">
        <v>606</v>
      </c>
      <c r="E363" s="825" t="s">
        <v>4738</v>
      </c>
      <c r="F363" s="839" t="s">
        <v>4739</v>
      </c>
      <c r="G363" s="825" t="s">
        <v>4742</v>
      </c>
      <c r="H363" s="825" t="s">
        <v>4743</v>
      </c>
      <c r="I363" s="831">
        <v>63.130001068115234</v>
      </c>
      <c r="J363" s="831">
        <v>24</v>
      </c>
      <c r="K363" s="832">
        <v>1515.1300048828125</v>
      </c>
    </row>
    <row r="364" spans="1:11" ht="14.45" customHeight="1" x14ac:dyDescent="0.2">
      <c r="A364" s="821" t="s">
        <v>586</v>
      </c>
      <c r="B364" s="822" t="s">
        <v>587</v>
      </c>
      <c r="C364" s="825" t="s">
        <v>605</v>
      </c>
      <c r="D364" s="839" t="s">
        <v>606</v>
      </c>
      <c r="E364" s="825" t="s">
        <v>4738</v>
      </c>
      <c r="F364" s="839" t="s">
        <v>4739</v>
      </c>
      <c r="G364" s="825" t="s">
        <v>4744</v>
      </c>
      <c r="H364" s="825" t="s">
        <v>4745</v>
      </c>
      <c r="I364" s="831">
        <v>24.726922548734226</v>
      </c>
      <c r="J364" s="831">
        <v>1008</v>
      </c>
      <c r="K364" s="832">
        <v>24922.619812011719</v>
      </c>
    </row>
    <row r="365" spans="1:11" ht="14.45" customHeight="1" x14ac:dyDescent="0.2">
      <c r="A365" s="821" t="s">
        <v>586</v>
      </c>
      <c r="B365" s="822" t="s">
        <v>587</v>
      </c>
      <c r="C365" s="825" t="s">
        <v>605</v>
      </c>
      <c r="D365" s="839" t="s">
        <v>606</v>
      </c>
      <c r="E365" s="825" t="s">
        <v>4738</v>
      </c>
      <c r="F365" s="839" t="s">
        <v>4739</v>
      </c>
      <c r="G365" s="825" t="s">
        <v>4746</v>
      </c>
      <c r="H365" s="825" t="s">
        <v>4747</v>
      </c>
      <c r="I365" s="831">
        <v>32.409999847412109</v>
      </c>
      <c r="J365" s="831">
        <v>24</v>
      </c>
      <c r="K365" s="832">
        <v>777.8599853515625</v>
      </c>
    </row>
    <row r="366" spans="1:11" ht="14.45" customHeight="1" x14ac:dyDescent="0.2">
      <c r="A366" s="821" t="s">
        <v>586</v>
      </c>
      <c r="B366" s="822" t="s">
        <v>587</v>
      </c>
      <c r="C366" s="825" t="s">
        <v>605</v>
      </c>
      <c r="D366" s="839" t="s">
        <v>606</v>
      </c>
      <c r="E366" s="825" t="s">
        <v>4065</v>
      </c>
      <c r="F366" s="839" t="s">
        <v>4066</v>
      </c>
      <c r="G366" s="825" t="s">
        <v>4071</v>
      </c>
      <c r="H366" s="825" t="s">
        <v>4072</v>
      </c>
      <c r="I366" s="831">
        <v>0.30250000953674316</v>
      </c>
      <c r="J366" s="831">
        <v>13800</v>
      </c>
      <c r="K366" s="832">
        <v>4185</v>
      </c>
    </row>
    <row r="367" spans="1:11" ht="14.45" customHeight="1" x14ac:dyDescent="0.2">
      <c r="A367" s="821" t="s">
        <v>586</v>
      </c>
      <c r="B367" s="822" t="s">
        <v>587</v>
      </c>
      <c r="C367" s="825" t="s">
        <v>605</v>
      </c>
      <c r="D367" s="839" t="s">
        <v>606</v>
      </c>
      <c r="E367" s="825" t="s">
        <v>4065</v>
      </c>
      <c r="F367" s="839" t="s">
        <v>4066</v>
      </c>
      <c r="G367" s="825" t="s">
        <v>4073</v>
      </c>
      <c r="H367" s="825" t="s">
        <v>4074</v>
      </c>
      <c r="I367" s="831">
        <v>0.30312500894069672</v>
      </c>
      <c r="J367" s="831">
        <v>16000</v>
      </c>
      <c r="K367" s="832">
        <v>4865</v>
      </c>
    </row>
    <row r="368" spans="1:11" ht="14.45" customHeight="1" x14ac:dyDescent="0.2">
      <c r="A368" s="821" t="s">
        <v>586</v>
      </c>
      <c r="B368" s="822" t="s">
        <v>587</v>
      </c>
      <c r="C368" s="825" t="s">
        <v>605</v>
      </c>
      <c r="D368" s="839" t="s">
        <v>606</v>
      </c>
      <c r="E368" s="825" t="s">
        <v>4065</v>
      </c>
      <c r="F368" s="839" t="s">
        <v>4066</v>
      </c>
      <c r="G368" s="825" t="s">
        <v>4075</v>
      </c>
      <c r="H368" s="825" t="s">
        <v>4076</v>
      </c>
      <c r="I368" s="831">
        <v>0.54428573165621075</v>
      </c>
      <c r="J368" s="831">
        <v>76000</v>
      </c>
      <c r="K368" s="832">
        <v>41350</v>
      </c>
    </row>
    <row r="369" spans="1:11" ht="14.45" customHeight="1" x14ac:dyDescent="0.2">
      <c r="A369" s="821" t="s">
        <v>586</v>
      </c>
      <c r="B369" s="822" t="s">
        <v>587</v>
      </c>
      <c r="C369" s="825" t="s">
        <v>605</v>
      </c>
      <c r="D369" s="839" t="s">
        <v>606</v>
      </c>
      <c r="E369" s="825" t="s">
        <v>4065</v>
      </c>
      <c r="F369" s="839" t="s">
        <v>4066</v>
      </c>
      <c r="G369" s="825" t="s">
        <v>4748</v>
      </c>
      <c r="H369" s="825" t="s">
        <v>4749</v>
      </c>
      <c r="I369" s="831">
        <v>1.809999942779541</v>
      </c>
      <c r="J369" s="831">
        <v>1300</v>
      </c>
      <c r="K369" s="832">
        <v>2353</v>
      </c>
    </row>
    <row r="370" spans="1:11" ht="14.45" customHeight="1" x14ac:dyDescent="0.2">
      <c r="A370" s="821" t="s">
        <v>586</v>
      </c>
      <c r="B370" s="822" t="s">
        <v>587</v>
      </c>
      <c r="C370" s="825" t="s">
        <v>605</v>
      </c>
      <c r="D370" s="839" t="s">
        <v>606</v>
      </c>
      <c r="E370" s="825" t="s">
        <v>4065</v>
      </c>
      <c r="F370" s="839" t="s">
        <v>4066</v>
      </c>
      <c r="G370" s="825" t="s">
        <v>4750</v>
      </c>
      <c r="H370" s="825" t="s">
        <v>4751</v>
      </c>
      <c r="I370" s="831">
        <v>1.8012499511241913</v>
      </c>
      <c r="J370" s="831">
        <v>3000</v>
      </c>
      <c r="K370" s="832">
        <v>5405</v>
      </c>
    </row>
    <row r="371" spans="1:11" ht="14.45" customHeight="1" x14ac:dyDescent="0.2">
      <c r="A371" s="821" t="s">
        <v>586</v>
      </c>
      <c r="B371" s="822" t="s">
        <v>587</v>
      </c>
      <c r="C371" s="825" t="s">
        <v>605</v>
      </c>
      <c r="D371" s="839" t="s">
        <v>606</v>
      </c>
      <c r="E371" s="825" t="s">
        <v>4087</v>
      </c>
      <c r="F371" s="839" t="s">
        <v>4088</v>
      </c>
      <c r="G371" s="825" t="s">
        <v>4752</v>
      </c>
      <c r="H371" s="825" t="s">
        <v>4753</v>
      </c>
      <c r="I371" s="831">
        <v>17.504705429077148</v>
      </c>
      <c r="J371" s="831">
        <v>5450</v>
      </c>
      <c r="K371" s="832">
        <v>96718.5</v>
      </c>
    </row>
    <row r="372" spans="1:11" ht="14.45" customHeight="1" x14ac:dyDescent="0.2">
      <c r="A372" s="821" t="s">
        <v>586</v>
      </c>
      <c r="B372" s="822" t="s">
        <v>587</v>
      </c>
      <c r="C372" s="825" t="s">
        <v>605</v>
      </c>
      <c r="D372" s="839" t="s">
        <v>606</v>
      </c>
      <c r="E372" s="825" t="s">
        <v>4087</v>
      </c>
      <c r="F372" s="839" t="s">
        <v>4088</v>
      </c>
      <c r="G372" s="825" t="s">
        <v>4754</v>
      </c>
      <c r="H372" s="825" t="s">
        <v>4755</v>
      </c>
      <c r="I372" s="831">
        <v>17.629473435251338</v>
      </c>
      <c r="J372" s="831">
        <v>5750</v>
      </c>
      <c r="K372" s="832">
        <v>102450</v>
      </c>
    </row>
    <row r="373" spans="1:11" ht="14.45" customHeight="1" x14ac:dyDescent="0.2">
      <c r="A373" s="821" t="s">
        <v>586</v>
      </c>
      <c r="B373" s="822" t="s">
        <v>587</v>
      </c>
      <c r="C373" s="825" t="s">
        <v>605</v>
      </c>
      <c r="D373" s="839" t="s">
        <v>606</v>
      </c>
      <c r="E373" s="825" t="s">
        <v>4087</v>
      </c>
      <c r="F373" s="839" t="s">
        <v>4088</v>
      </c>
      <c r="G373" s="825" t="s">
        <v>4756</v>
      </c>
      <c r="H373" s="825" t="s">
        <v>4757</v>
      </c>
      <c r="I373" s="831">
        <v>17.632940853343289</v>
      </c>
      <c r="J373" s="831">
        <v>4350</v>
      </c>
      <c r="K373" s="832">
        <v>77163</v>
      </c>
    </row>
    <row r="374" spans="1:11" ht="14.45" customHeight="1" x14ac:dyDescent="0.2">
      <c r="A374" s="821" t="s">
        <v>586</v>
      </c>
      <c r="B374" s="822" t="s">
        <v>587</v>
      </c>
      <c r="C374" s="825" t="s">
        <v>605</v>
      </c>
      <c r="D374" s="839" t="s">
        <v>606</v>
      </c>
      <c r="E374" s="825" t="s">
        <v>4087</v>
      </c>
      <c r="F374" s="839" t="s">
        <v>4088</v>
      </c>
      <c r="G374" s="825" t="s">
        <v>4758</v>
      </c>
      <c r="H374" s="825" t="s">
        <v>4759</v>
      </c>
      <c r="I374" s="831">
        <v>16.680000305175781</v>
      </c>
      <c r="J374" s="831">
        <v>100</v>
      </c>
      <c r="K374" s="832">
        <v>1668</v>
      </c>
    </row>
    <row r="375" spans="1:11" ht="14.45" customHeight="1" x14ac:dyDescent="0.2">
      <c r="A375" s="821" t="s">
        <v>586</v>
      </c>
      <c r="B375" s="822" t="s">
        <v>587</v>
      </c>
      <c r="C375" s="825" t="s">
        <v>605</v>
      </c>
      <c r="D375" s="839" t="s">
        <v>606</v>
      </c>
      <c r="E375" s="825" t="s">
        <v>4087</v>
      </c>
      <c r="F375" s="839" t="s">
        <v>4088</v>
      </c>
      <c r="G375" s="825" t="s">
        <v>4760</v>
      </c>
      <c r="H375" s="825" t="s">
        <v>4761</v>
      </c>
      <c r="I375" s="831">
        <v>17.682941548964557</v>
      </c>
      <c r="J375" s="831">
        <v>5000</v>
      </c>
      <c r="K375" s="832">
        <v>89091.5</v>
      </c>
    </row>
    <row r="376" spans="1:11" ht="14.45" customHeight="1" x14ac:dyDescent="0.2">
      <c r="A376" s="821" t="s">
        <v>586</v>
      </c>
      <c r="B376" s="822" t="s">
        <v>587</v>
      </c>
      <c r="C376" s="825" t="s">
        <v>605</v>
      </c>
      <c r="D376" s="839" t="s">
        <v>606</v>
      </c>
      <c r="E376" s="825" t="s">
        <v>4087</v>
      </c>
      <c r="F376" s="839" t="s">
        <v>4088</v>
      </c>
      <c r="G376" s="825" t="s">
        <v>4762</v>
      </c>
      <c r="H376" s="825" t="s">
        <v>4763</v>
      </c>
      <c r="I376" s="831">
        <v>2.8780000686645506</v>
      </c>
      <c r="J376" s="831">
        <v>38000</v>
      </c>
      <c r="K376" s="832">
        <v>109380</v>
      </c>
    </row>
    <row r="377" spans="1:11" ht="14.45" customHeight="1" x14ac:dyDescent="0.2">
      <c r="A377" s="821" t="s">
        <v>586</v>
      </c>
      <c r="B377" s="822" t="s">
        <v>587</v>
      </c>
      <c r="C377" s="825" t="s">
        <v>605</v>
      </c>
      <c r="D377" s="839" t="s">
        <v>606</v>
      </c>
      <c r="E377" s="825" t="s">
        <v>4087</v>
      </c>
      <c r="F377" s="839" t="s">
        <v>4088</v>
      </c>
      <c r="G377" s="825" t="s">
        <v>4764</v>
      </c>
      <c r="H377" s="825" t="s">
        <v>4765</v>
      </c>
      <c r="I377" s="831">
        <v>2.9028572354997908</v>
      </c>
      <c r="J377" s="831">
        <v>81000</v>
      </c>
      <c r="K377" s="832">
        <v>234160</v>
      </c>
    </row>
    <row r="378" spans="1:11" ht="14.45" customHeight="1" x14ac:dyDescent="0.2">
      <c r="A378" s="821" t="s">
        <v>586</v>
      </c>
      <c r="B378" s="822" t="s">
        <v>587</v>
      </c>
      <c r="C378" s="825" t="s">
        <v>605</v>
      </c>
      <c r="D378" s="839" t="s">
        <v>606</v>
      </c>
      <c r="E378" s="825" t="s">
        <v>4087</v>
      </c>
      <c r="F378" s="839" t="s">
        <v>4088</v>
      </c>
      <c r="G378" s="825" t="s">
        <v>4766</v>
      </c>
      <c r="H378" s="825" t="s">
        <v>4767</v>
      </c>
      <c r="I378" s="831">
        <v>2.8933334350585938</v>
      </c>
      <c r="J378" s="831">
        <v>35000</v>
      </c>
      <c r="K378" s="832">
        <v>101210</v>
      </c>
    </row>
    <row r="379" spans="1:11" ht="14.45" customHeight="1" x14ac:dyDescent="0.2">
      <c r="A379" s="821" t="s">
        <v>586</v>
      </c>
      <c r="B379" s="822" t="s">
        <v>587</v>
      </c>
      <c r="C379" s="825" t="s">
        <v>605</v>
      </c>
      <c r="D379" s="839" t="s">
        <v>606</v>
      </c>
      <c r="E379" s="825" t="s">
        <v>4087</v>
      </c>
      <c r="F379" s="839" t="s">
        <v>4088</v>
      </c>
      <c r="G379" s="825" t="s">
        <v>4768</v>
      </c>
      <c r="H379" s="825" t="s">
        <v>4769</v>
      </c>
      <c r="I379" s="831">
        <v>2.2999999523162842</v>
      </c>
      <c r="J379" s="831">
        <v>300</v>
      </c>
      <c r="K379" s="832">
        <v>690</v>
      </c>
    </row>
    <row r="380" spans="1:11" ht="14.45" customHeight="1" x14ac:dyDescent="0.2">
      <c r="A380" s="821" t="s">
        <v>586</v>
      </c>
      <c r="B380" s="822" t="s">
        <v>587</v>
      </c>
      <c r="C380" s="825" t="s">
        <v>605</v>
      </c>
      <c r="D380" s="839" t="s">
        <v>606</v>
      </c>
      <c r="E380" s="825" t="s">
        <v>4087</v>
      </c>
      <c r="F380" s="839" t="s">
        <v>4088</v>
      </c>
      <c r="G380" s="825" t="s">
        <v>4770</v>
      </c>
      <c r="H380" s="825" t="s">
        <v>4771</v>
      </c>
      <c r="I380" s="831">
        <v>3.3866667747497559</v>
      </c>
      <c r="J380" s="831">
        <v>20000</v>
      </c>
      <c r="K380" s="832">
        <v>67740</v>
      </c>
    </row>
    <row r="381" spans="1:11" ht="14.45" customHeight="1" x14ac:dyDescent="0.2">
      <c r="A381" s="821" t="s">
        <v>586</v>
      </c>
      <c r="B381" s="822" t="s">
        <v>587</v>
      </c>
      <c r="C381" s="825" t="s">
        <v>605</v>
      </c>
      <c r="D381" s="839" t="s">
        <v>606</v>
      </c>
      <c r="E381" s="825" t="s">
        <v>4087</v>
      </c>
      <c r="F381" s="839" t="s">
        <v>4088</v>
      </c>
      <c r="G381" s="825" t="s">
        <v>4772</v>
      </c>
      <c r="H381" s="825" t="s">
        <v>4773</v>
      </c>
      <c r="I381" s="831">
        <v>3.3866667747497559</v>
      </c>
      <c r="J381" s="831">
        <v>32000</v>
      </c>
      <c r="K381" s="832">
        <v>108360</v>
      </c>
    </row>
    <row r="382" spans="1:11" ht="14.45" customHeight="1" x14ac:dyDescent="0.2">
      <c r="A382" s="821" t="s">
        <v>586</v>
      </c>
      <c r="B382" s="822" t="s">
        <v>587</v>
      </c>
      <c r="C382" s="825" t="s">
        <v>605</v>
      </c>
      <c r="D382" s="839" t="s">
        <v>606</v>
      </c>
      <c r="E382" s="825" t="s">
        <v>4087</v>
      </c>
      <c r="F382" s="839" t="s">
        <v>4088</v>
      </c>
      <c r="G382" s="825" t="s">
        <v>4774</v>
      </c>
      <c r="H382" s="825" t="s">
        <v>4775</v>
      </c>
      <c r="I382" s="831">
        <v>3.3900001049041748</v>
      </c>
      <c r="J382" s="831">
        <v>13000</v>
      </c>
      <c r="K382" s="832">
        <v>44070</v>
      </c>
    </row>
    <row r="383" spans="1:11" ht="14.45" customHeight="1" x14ac:dyDescent="0.2">
      <c r="A383" s="821" t="s">
        <v>586</v>
      </c>
      <c r="B383" s="822" t="s">
        <v>587</v>
      </c>
      <c r="C383" s="825" t="s">
        <v>605</v>
      </c>
      <c r="D383" s="839" t="s">
        <v>606</v>
      </c>
      <c r="E383" s="825" t="s">
        <v>4087</v>
      </c>
      <c r="F383" s="839" t="s">
        <v>4088</v>
      </c>
      <c r="G383" s="825" t="s">
        <v>4776</v>
      </c>
      <c r="H383" s="825" t="s">
        <v>4777</v>
      </c>
      <c r="I383" s="831">
        <v>4.8299999237060547</v>
      </c>
      <c r="J383" s="831">
        <v>4000</v>
      </c>
      <c r="K383" s="832">
        <v>19320</v>
      </c>
    </row>
    <row r="384" spans="1:11" ht="14.45" customHeight="1" x14ac:dyDescent="0.2">
      <c r="A384" s="821" t="s">
        <v>586</v>
      </c>
      <c r="B384" s="822" t="s">
        <v>587</v>
      </c>
      <c r="C384" s="825" t="s">
        <v>605</v>
      </c>
      <c r="D384" s="839" t="s">
        <v>606</v>
      </c>
      <c r="E384" s="825" t="s">
        <v>4087</v>
      </c>
      <c r="F384" s="839" t="s">
        <v>4088</v>
      </c>
      <c r="G384" s="825" t="s">
        <v>4778</v>
      </c>
      <c r="H384" s="825" t="s">
        <v>4779</v>
      </c>
      <c r="I384" s="831">
        <v>4.8299999237060547</v>
      </c>
      <c r="J384" s="831">
        <v>6000</v>
      </c>
      <c r="K384" s="832">
        <v>28980</v>
      </c>
    </row>
    <row r="385" spans="1:11" ht="14.45" customHeight="1" x14ac:dyDescent="0.2">
      <c r="A385" s="821" t="s">
        <v>586</v>
      </c>
      <c r="B385" s="822" t="s">
        <v>587</v>
      </c>
      <c r="C385" s="825" t="s">
        <v>605</v>
      </c>
      <c r="D385" s="839" t="s">
        <v>606</v>
      </c>
      <c r="E385" s="825" t="s">
        <v>4087</v>
      </c>
      <c r="F385" s="839" t="s">
        <v>4088</v>
      </c>
      <c r="G385" s="825" t="s">
        <v>4780</v>
      </c>
      <c r="H385" s="825" t="s">
        <v>4781</v>
      </c>
      <c r="I385" s="831">
        <v>3.5700000127156577</v>
      </c>
      <c r="J385" s="831">
        <v>34400</v>
      </c>
      <c r="K385" s="832">
        <v>121838</v>
      </c>
    </row>
    <row r="386" spans="1:11" ht="14.45" customHeight="1" x14ac:dyDescent="0.2">
      <c r="A386" s="821" t="s">
        <v>586</v>
      </c>
      <c r="B386" s="822" t="s">
        <v>587</v>
      </c>
      <c r="C386" s="825" t="s">
        <v>605</v>
      </c>
      <c r="D386" s="839" t="s">
        <v>606</v>
      </c>
      <c r="E386" s="825" t="s">
        <v>4087</v>
      </c>
      <c r="F386" s="839" t="s">
        <v>4088</v>
      </c>
      <c r="G386" s="825" t="s">
        <v>4782</v>
      </c>
      <c r="H386" s="825" t="s">
        <v>4783</v>
      </c>
      <c r="I386" s="831">
        <v>3.7250000238418579</v>
      </c>
      <c r="J386" s="831">
        <v>25000</v>
      </c>
      <c r="K386" s="832">
        <v>93150</v>
      </c>
    </row>
    <row r="387" spans="1:11" ht="14.45" customHeight="1" x14ac:dyDescent="0.2">
      <c r="A387" s="821" t="s">
        <v>586</v>
      </c>
      <c r="B387" s="822" t="s">
        <v>587</v>
      </c>
      <c r="C387" s="825" t="s">
        <v>605</v>
      </c>
      <c r="D387" s="839" t="s">
        <v>606</v>
      </c>
      <c r="E387" s="825" t="s">
        <v>4087</v>
      </c>
      <c r="F387" s="839" t="s">
        <v>4088</v>
      </c>
      <c r="G387" s="825" t="s">
        <v>4784</v>
      </c>
      <c r="H387" s="825" t="s">
        <v>4785</v>
      </c>
      <c r="I387" s="831">
        <v>4.130000114440918</v>
      </c>
      <c r="J387" s="831">
        <v>2000</v>
      </c>
      <c r="K387" s="832">
        <v>8260</v>
      </c>
    </row>
    <row r="388" spans="1:11" ht="14.45" customHeight="1" x14ac:dyDescent="0.2">
      <c r="A388" s="821" t="s">
        <v>586</v>
      </c>
      <c r="B388" s="822" t="s">
        <v>587</v>
      </c>
      <c r="C388" s="825" t="s">
        <v>605</v>
      </c>
      <c r="D388" s="839" t="s">
        <v>606</v>
      </c>
      <c r="E388" s="825" t="s">
        <v>4087</v>
      </c>
      <c r="F388" s="839" t="s">
        <v>4088</v>
      </c>
      <c r="G388" s="825" t="s">
        <v>4786</v>
      </c>
      <c r="H388" s="825" t="s">
        <v>4787</v>
      </c>
      <c r="I388" s="831">
        <v>3.869999885559082</v>
      </c>
      <c r="J388" s="831">
        <v>18000</v>
      </c>
      <c r="K388" s="832">
        <v>69660</v>
      </c>
    </row>
    <row r="389" spans="1:11" ht="14.45" customHeight="1" x14ac:dyDescent="0.2">
      <c r="A389" s="821" t="s">
        <v>586</v>
      </c>
      <c r="B389" s="822" t="s">
        <v>587</v>
      </c>
      <c r="C389" s="825" t="s">
        <v>605</v>
      </c>
      <c r="D389" s="839" t="s">
        <v>606</v>
      </c>
      <c r="E389" s="825" t="s">
        <v>4087</v>
      </c>
      <c r="F389" s="839" t="s">
        <v>4088</v>
      </c>
      <c r="G389" s="825" t="s">
        <v>4788</v>
      </c>
      <c r="H389" s="825" t="s">
        <v>4789</v>
      </c>
      <c r="I389" s="831">
        <v>3.1400001049041748</v>
      </c>
      <c r="J389" s="831">
        <v>15000</v>
      </c>
      <c r="K389" s="832">
        <v>47100</v>
      </c>
    </row>
    <row r="390" spans="1:11" ht="14.45" customHeight="1" x14ac:dyDescent="0.2">
      <c r="A390" s="821" t="s">
        <v>586</v>
      </c>
      <c r="B390" s="822" t="s">
        <v>587</v>
      </c>
      <c r="C390" s="825" t="s">
        <v>605</v>
      </c>
      <c r="D390" s="839" t="s">
        <v>606</v>
      </c>
      <c r="E390" s="825" t="s">
        <v>4087</v>
      </c>
      <c r="F390" s="839" t="s">
        <v>4088</v>
      </c>
      <c r="G390" s="825" t="s">
        <v>4790</v>
      </c>
      <c r="H390" s="825" t="s">
        <v>4791</v>
      </c>
      <c r="I390" s="831">
        <v>3.0199999809265137</v>
      </c>
      <c r="J390" s="831">
        <v>8000</v>
      </c>
      <c r="K390" s="832">
        <v>24160</v>
      </c>
    </row>
    <row r="391" spans="1:11" ht="14.45" customHeight="1" x14ac:dyDescent="0.2">
      <c r="A391" s="821" t="s">
        <v>586</v>
      </c>
      <c r="B391" s="822" t="s">
        <v>587</v>
      </c>
      <c r="C391" s="825" t="s">
        <v>605</v>
      </c>
      <c r="D391" s="839" t="s">
        <v>606</v>
      </c>
      <c r="E391" s="825" t="s">
        <v>4087</v>
      </c>
      <c r="F391" s="839" t="s">
        <v>4088</v>
      </c>
      <c r="G391" s="825" t="s">
        <v>4792</v>
      </c>
      <c r="H391" s="825" t="s">
        <v>4793</v>
      </c>
      <c r="I391" s="831">
        <v>3.0199999809265137</v>
      </c>
      <c r="J391" s="831">
        <v>360</v>
      </c>
      <c r="K391" s="832">
        <v>1087.199951171875</v>
      </c>
    </row>
    <row r="392" spans="1:11" ht="14.45" customHeight="1" x14ac:dyDescent="0.2">
      <c r="A392" s="821" t="s">
        <v>586</v>
      </c>
      <c r="B392" s="822" t="s">
        <v>587</v>
      </c>
      <c r="C392" s="825" t="s">
        <v>605</v>
      </c>
      <c r="D392" s="839" t="s">
        <v>606</v>
      </c>
      <c r="E392" s="825" t="s">
        <v>4087</v>
      </c>
      <c r="F392" s="839" t="s">
        <v>4088</v>
      </c>
      <c r="G392" s="825" t="s">
        <v>4095</v>
      </c>
      <c r="H392" s="825" t="s">
        <v>4096</v>
      </c>
      <c r="I392" s="831">
        <v>4.679999828338623</v>
      </c>
      <c r="J392" s="831">
        <v>8000</v>
      </c>
      <c r="K392" s="832">
        <v>37440</v>
      </c>
    </row>
    <row r="393" spans="1:11" ht="14.45" customHeight="1" x14ac:dyDescent="0.2">
      <c r="A393" s="821" t="s">
        <v>586</v>
      </c>
      <c r="B393" s="822" t="s">
        <v>587</v>
      </c>
      <c r="C393" s="825" t="s">
        <v>605</v>
      </c>
      <c r="D393" s="839" t="s">
        <v>606</v>
      </c>
      <c r="E393" s="825" t="s">
        <v>4087</v>
      </c>
      <c r="F393" s="839" t="s">
        <v>4088</v>
      </c>
      <c r="G393" s="825" t="s">
        <v>4794</v>
      </c>
      <c r="H393" s="825" t="s">
        <v>4795</v>
      </c>
      <c r="I393" s="831">
        <v>3.630000114440918</v>
      </c>
      <c r="J393" s="831">
        <v>22000</v>
      </c>
      <c r="K393" s="832">
        <v>79860</v>
      </c>
    </row>
    <row r="394" spans="1:11" ht="14.45" customHeight="1" x14ac:dyDescent="0.2">
      <c r="A394" s="821" t="s">
        <v>586</v>
      </c>
      <c r="B394" s="822" t="s">
        <v>587</v>
      </c>
      <c r="C394" s="825" t="s">
        <v>605</v>
      </c>
      <c r="D394" s="839" t="s">
        <v>606</v>
      </c>
      <c r="E394" s="825" t="s">
        <v>4087</v>
      </c>
      <c r="F394" s="839" t="s">
        <v>4088</v>
      </c>
      <c r="G394" s="825" t="s">
        <v>4796</v>
      </c>
      <c r="H394" s="825" t="s">
        <v>4797</v>
      </c>
      <c r="I394" s="831">
        <v>4.679999828338623</v>
      </c>
      <c r="J394" s="831">
        <v>2000</v>
      </c>
      <c r="K394" s="832">
        <v>9360</v>
      </c>
    </row>
    <row r="395" spans="1:11" ht="14.45" customHeight="1" x14ac:dyDescent="0.2">
      <c r="A395" s="821" t="s">
        <v>586</v>
      </c>
      <c r="B395" s="822" t="s">
        <v>587</v>
      </c>
      <c r="C395" s="825" t="s">
        <v>605</v>
      </c>
      <c r="D395" s="839" t="s">
        <v>606</v>
      </c>
      <c r="E395" s="825" t="s">
        <v>4798</v>
      </c>
      <c r="F395" s="839" t="s">
        <v>4799</v>
      </c>
      <c r="G395" s="825" t="s">
        <v>4800</v>
      </c>
      <c r="H395" s="825" t="s">
        <v>4801</v>
      </c>
      <c r="I395" s="831">
        <v>350.58428519112721</v>
      </c>
      <c r="J395" s="831">
        <v>120</v>
      </c>
      <c r="K395" s="832">
        <v>42151.570068359375</v>
      </c>
    </row>
    <row r="396" spans="1:11" ht="14.45" customHeight="1" x14ac:dyDescent="0.2">
      <c r="A396" s="821" t="s">
        <v>586</v>
      </c>
      <c r="B396" s="822" t="s">
        <v>587</v>
      </c>
      <c r="C396" s="825" t="s">
        <v>605</v>
      </c>
      <c r="D396" s="839" t="s">
        <v>606</v>
      </c>
      <c r="E396" s="825" t="s">
        <v>4798</v>
      </c>
      <c r="F396" s="839" t="s">
        <v>4799</v>
      </c>
      <c r="G396" s="825" t="s">
        <v>4802</v>
      </c>
      <c r="H396" s="825" t="s">
        <v>4803</v>
      </c>
      <c r="I396" s="831">
        <v>319.91000366210938</v>
      </c>
      <c r="J396" s="831">
        <v>640</v>
      </c>
      <c r="K396" s="832">
        <v>204743.662109375</v>
      </c>
    </row>
    <row r="397" spans="1:11" ht="14.45" customHeight="1" x14ac:dyDescent="0.2">
      <c r="A397" s="821" t="s">
        <v>586</v>
      </c>
      <c r="B397" s="822" t="s">
        <v>587</v>
      </c>
      <c r="C397" s="825" t="s">
        <v>605</v>
      </c>
      <c r="D397" s="839" t="s">
        <v>606</v>
      </c>
      <c r="E397" s="825" t="s">
        <v>4798</v>
      </c>
      <c r="F397" s="839" t="s">
        <v>4799</v>
      </c>
      <c r="G397" s="825" t="s">
        <v>4804</v>
      </c>
      <c r="H397" s="825" t="s">
        <v>4805</v>
      </c>
      <c r="I397" s="831">
        <v>352.21400146484376</v>
      </c>
      <c r="J397" s="831">
        <v>520</v>
      </c>
      <c r="K397" s="832">
        <v>185325.796875</v>
      </c>
    </row>
    <row r="398" spans="1:11" ht="14.45" customHeight="1" x14ac:dyDescent="0.2">
      <c r="A398" s="821" t="s">
        <v>586</v>
      </c>
      <c r="B398" s="822" t="s">
        <v>587</v>
      </c>
      <c r="C398" s="825" t="s">
        <v>605</v>
      </c>
      <c r="D398" s="839" t="s">
        <v>606</v>
      </c>
      <c r="E398" s="825" t="s">
        <v>4798</v>
      </c>
      <c r="F398" s="839" t="s">
        <v>4799</v>
      </c>
      <c r="G398" s="825" t="s">
        <v>4806</v>
      </c>
      <c r="H398" s="825" t="s">
        <v>4807</v>
      </c>
      <c r="I398" s="831">
        <v>267.79000854492188</v>
      </c>
      <c r="J398" s="831">
        <v>10</v>
      </c>
      <c r="K398" s="832">
        <v>2677.85009765625</v>
      </c>
    </row>
    <row r="399" spans="1:11" ht="14.45" customHeight="1" x14ac:dyDescent="0.2">
      <c r="A399" s="821" t="s">
        <v>586</v>
      </c>
      <c r="B399" s="822" t="s">
        <v>587</v>
      </c>
      <c r="C399" s="825" t="s">
        <v>605</v>
      </c>
      <c r="D399" s="839" t="s">
        <v>606</v>
      </c>
      <c r="E399" s="825" t="s">
        <v>4798</v>
      </c>
      <c r="F399" s="839" t="s">
        <v>4799</v>
      </c>
      <c r="G399" s="825" t="s">
        <v>4808</v>
      </c>
      <c r="H399" s="825" t="s">
        <v>4809</v>
      </c>
      <c r="I399" s="831">
        <v>267.78333536783856</v>
      </c>
      <c r="J399" s="831">
        <v>30</v>
      </c>
      <c r="K399" s="832">
        <v>8033.5</v>
      </c>
    </row>
    <row r="400" spans="1:11" ht="14.45" customHeight="1" x14ac:dyDescent="0.2">
      <c r="A400" s="821" t="s">
        <v>586</v>
      </c>
      <c r="B400" s="822" t="s">
        <v>587</v>
      </c>
      <c r="C400" s="825" t="s">
        <v>605</v>
      </c>
      <c r="D400" s="839" t="s">
        <v>606</v>
      </c>
      <c r="E400" s="825" t="s">
        <v>4798</v>
      </c>
      <c r="F400" s="839" t="s">
        <v>4799</v>
      </c>
      <c r="G400" s="825" t="s">
        <v>4810</v>
      </c>
      <c r="H400" s="825" t="s">
        <v>4811</v>
      </c>
      <c r="I400" s="831">
        <v>1039.5</v>
      </c>
      <c r="J400" s="831">
        <v>15</v>
      </c>
      <c r="K400" s="832">
        <v>15592.5</v>
      </c>
    </row>
    <row r="401" spans="1:11" ht="14.45" customHeight="1" x14ac:dyDescent="0.2">
      <c r="A401" s="821" t="s">
        <v>586</v>
      </c>
      <c r="B401" s="822" t="s">
        <v>587</v>
      </c>
      <c r="C401" s="825" t="s">
        <v>605</v>
      </c>
      <c r="D401" s="839" t="s">
        <v>606</v>
      </c>
      <c r="E401" s="825" t="s">
        <v>4798</v>
      </c>
      <c r="F401" s="839" t="s">
        <v>4799</v>
      </c>
      <c r="G401" s="825" t="s">
        <v>4812</v>
      </c>
      <c r="H401" s="825" t="s">
        <v>4813</v>
      </c>
      <c r="I401" s="831">
        <v>928.20001220703125</v>
      </c>
      <c r="J401" s="831">
        <v>50</v>
      </c>
      <c r="K401" s="832">
        <v>46410.16015625</v>
      </c>
    </row>
    <row r="402" spans="1:11" ht="14.45" customHeight="1" x14ac:dyDescent="0.2">
      <c r="A402" s="821" t="s">
        <v>586</v>
      </c>
      <c r="B402" s="822" t="s">
        <v>587</v>
      </c>
      <c r="C402" s="825" t="s">
        <v>605</v>
      </c>
      <c r="D402" s="839" t="s">
        <v>606</v>
      </c>
      <c r="E402" s="825" t="s">
        <v>4798</v>
      </c>
      <c r="F402" s="839" t="s">
        <v>4799</v>
      </c>
      <c r="G402" s="825" t="s">
        <v>4814</v>
      </c>
      <c r="H402" s="825" t="s">
        <v>4815</v>
      </c>
      <c r="I402" s="831">
        <v>568.7843017578125</v>
      </c>
      <c r="J402" s="831">
        <v>180</v>
      </c>
      <c r="K402" s="832">
        <v>102381.25</v>
      </c>
    </row>
    <row r="403" spans="1:11" ht="14.45" customHeight="1" x14ac:dyDescent="0.2">
      <c r="A403" s="821" t="s">
        <v>586</v>
      </c>
      <c r="B403" s="822" t="s">
        <v>587</v>
      </c>
      <c r="C403" s="825" t="s">
        <v>605</v>
      </c>
      <c r="D403" s="839" t="s">
        <v>606</v>
      </c>
      <c r="E403" s="825" t="s">
        <v>4798</v>
      </c>
      <c r="F403" s="839" t="s">
        <v>4799</v>
      </c>
      <c r="G403" s="825" t="s">
        <v>4816</v>
      </c>
      <c r="H403" s="825" t="s">
        <v>4817</v>
      </c>
      <c r="I403" s="831">
        <v>928.20001220703125</v>
      </c>
      <c r="J403" s="831">
        <v>240</v>
      </c>
      <c r="K403" s="832">
        <v>222768.7431640625</v>
      </c>
    </row>
    <row r="404" spans="1:11" ht="14.45" customHeight="1" x14ac:dyDescent="0.2">
      <c r="A404" s="821" t="s">
        <v>586</v>
      </c>
      <c r="B404" s="822" t="s">
        <v>587</v>
      </c>
      <c r="C404" s="825" t="s">
        <v>605</v>
      </c>
      <c r="D404" s="839" t="s">
        <v>606</v>
      </c>
      <c r="E404" s="825" t="s">
        <v>4798</v>
      </c>
      <c r="F404" s="839" t="s">
        <v>4799</v>
      </c>
      <c r="G404" s="825" t="s">
        <v>4818</v>
      </c>
      <c r="H404" s="825" t="s">
        <v>4819</v>
      </c>
      <c r="I404" s="831">
        <v>1276.550048828125</v>
      </c>
      <c r="J404" s="831">
        <v>10</v>
      </c>
      <c r="K404" s="832">
        <v>12765.5</v>
      </c>
    </row>
    <row r="405" spans="1:11" ht="14.45" customHeight="1" x14ac:dyDescent="0.2">
      <c r="A405" s="821" t="s">
        <v>586</v>
      </c>
      <c r="B405" s="822" t="s">
        <v>587</v>
      </c>
      <c r="C405" s="825" t="s">
        <v>605</v>
      </c>
      <c r="D405" s="839" t="s">
        <v>606</v>
      </c>
      <c r="E405" s="825" t="s">
        <v>4798</v>
      </c>
      <c r="F405" s="839" t="s">
        <v>4799</v>
      </c>
      <c r="G405" s="825" t="s">
        <v>4820</v>
      </c>
      <c r="H405" s="825" t="s">
        <v>4821</v>
      </c>
      <c r="I405" s="831">
        <v>1328.800048828125</v>
      </c>
      <c r="J405" s="831">
        <v>10</v>
      </c>
      <c r="K405" s="832">
        <v>13287.98046875</v>
      </c>
    </row>
    <row r="406" spans="1:11" ht="14.45" customHeight="1" x14ac:dyDescent="0.2">
      <c r="A406" s="821" t="s">
        <v>586</v>
      </c>
      <c r="B406" s="822" t="s">
        <v>587</v>
      </c>
      <c r="C406" s="825" t="s">
        <v>605</v>
      </c>
      <c r="D406" s="839" t="s">
        <v>606</v>
      </c>
      <c r="E406" s="825" t="s">
        <v>4798</v>
      </c>
      <c r="F406" s="839" t="s">
        <v>4799</v>
      </c>
      <c r="G406" s="825" t="s">
        <v>4822</v>
      </c>
      <c r="H406" s="825" t="s">
        <v>4823</v>
      </c>
      <c r="I406" s="831">
        <v>1887</v>
      </c>
      <c r="J406" s="831">
        <v>25</v>
      </c>
      <c r="K406" s="832">
        <v>47175</v>
      </c>
    </row>
    <row r="407" spans="1:11" ht="14.45" customHeight="1" x14ac:dyDescent="0.2">
      <c r="A407" s="821" t="s">
        <v>586</v>
      </c>
      <c r="B407" s="822" t="s">
        <v>587</v>
      </c>
      <c r="C407" s="825" t="s">
        <v>605</v>
      </c>
      <c r="D407" s="839" t="s">
        <v>606</v>
      </c>
      <c r="E407" s="825" t="s">
        <v>4798</v>
      </c>
      <c r="F407" s="839" t="s">
        <v>4799</v>
      </c>
      <c r="G407" s="825" t="s">
        <v>4824</v>
      </c>
      <c r="H407" s="825" t="s">
        <v>4825</v>
      </c>
      <c r="I407" s="831">
        <v>1887</v>
      </c>
      <c r="J407" s="831">
        <v>40</v>
      </c>
      <c r="K407" s="832">
        <v>75480</v>
      </c>
    </row>
    <row r="408" spans="1:11" ht="14.45" customHeight="1" x14ac:dyDescent="0.2">
      <c r="A408" s="821" t="s">
        <v>586</v>
      </c>
      <c r="B408" s="822" t="s">
        <v>587</v>
      </c>
      <c r="C408" s="825" t="s">
        <v>605</v>
      </c>
      <c r="D408" s="839" t="s">
        <v>606</v>
      </c>
      <c r="E408" s="825" t="s">
        <v>4826</v>
      </c>
      <c r="F408" s="839" t="s">
        <v>4827</v>
      </c>
      <c r="G408" s="825" t="s">
        <v>4828</v>
      </c>
      <c r="H408" s="825" t="s">
        <v>4829</v>
      </c>
      <c r="I408" s="831">
        <v>143.02000427246094</v>
      </c>
      <c r="J408" s="831">
        <v>300</v>
      </c>
      <c r="K408" s="832">
        <v>42906.45068359375</v>
      </c>
    </row>
    <row r="409" spans="1:11" ht="14.45" customHeight="1" x14ac:dyDescent="0.2">
      <c r="A409" s="821" t="s">
        <v>586</v>
      </c>
      <c r="B409" s="822" t="s">
        <v>587</v>
      </c>
      <c r="C409" s="825" t="s">
        <v>605</v>
      </c>
      <c r="D409" s="839" t="s">
        <v>606</v>
      </c>
      <c r="E409" s="825" t="s">
        <v>4826</v>
      </c>
      <c r="F409" s="839" t="s">
        <v>4827</v>
      </c>
      <c r="G409" s="825" t="s">
        <v>4830</v>
      </c>
      <c r="H409" s="825" t="s">
        <v>4831</v>
      </c>
      <c r="I409" s="831">
        <v>13.189999580383301</v>
      </c>
      <c r="J409" s="831">
        <v>60</v>
      </c>
      <c r="K409" s="832">
        <v>791.4000244140625</v>
      </c>
    </row>
    <row r="410" spans="1:11" ht="14.45" customHeight="1" x14ac:dyDescent="0.2">
      <c r="A410" s="821" t="s">
        <v>586</v>
      </c>
      <c r="B410" s="822" t="s">
        <v>587</v>
      </c>
      <c r="C410" s="825" t="s">
        <v>605</v>
      </c>
      <c r="D410" s="839" t="s">
        <v>606</v>
      </c>
      <c r="E410" s="825" t="s">
        <v>4826</v>
      </c>
      <c r="F410" s="839" t="s">
        <v>4827</v>
      </c>
      <c r="G410" s="825" t="s">
        <v>4830</v>
      </c>
      <c r="H410" s="825" t="s">
        <v>4832</v>
      </c>
      <c r="I410" s="831">
        <v>13.189999580383301</v>
      </c>
      <c r="J410" s="831">
        <v>30</v>
      </c>
      <c r="K410" s="832">
        <v>395.70001220703125</v>
      </c>
    </row>
    <row r="411" spans="1:11" ht="14.45" customHeight="1" x14ac:dyDescent="0.2">
      <c r="A411" s="821" t="s">
        <v>586</v>
      </c>
      <c r="B411" s="822" t="s">
        <v>587</v>
      </c>
      <c r="C411" s="825" t="s">
        <v>605</v>
      </c>
      <c r="D411" s="839" t="s">
        <v>606</v>
      </c>
      <c r="E411" s="825" t="s">
        <v>4826</v>
      </c>
      <c r="F411" s="839" t="s">
        <v>4827</v>
      </c>
      <c r="G411" s="825" t="s">
        <v>4833</v>
      </c>
      <c r="H411" s="825" t="s">
        <v>4834</v>
      </c>
      <c r="I411" s="831">
        <v>19.440000534057617</v>
      </c>
      <c r="J411" s="831">
        <v>50</v>
      </c>
      <c r="K411" s="832">
        <v>971.75</v>
      </c>
    </row>
    <row r="412" spans="1:11" ht="14.45" customHeight="1" x14ac:dyDescent="0.2">
      <c r="A412" s="821" t="s">
        <v>586</v>
      </c>
      <c r="B412" s="822" t="s">
        <v>587</v>
      </c>
      <c r="C412" s="825" t="s">
        <v>605</v>
      </c>
      <c r="D412" s="839" t="s">
        <v>606</v>
      </c>
      <c r="E412" s="825" t="s">
        <v>4826</v>
      </c>
      <c r="F412" s="839" t="s">
        <v>4827</v>
      </c>
      <c r="G412" s="825" t="s">
        <v>4835</v>
      </c>
      <c r="H412" s="825" t="s">
        <v>4836</v>
      </c>
      <c r="I412" s="831">
        <v>15.391250252723694</v>
      </c>
      <c r="J412" s="831">
        <v>400</v>
      </c>
      <c r="K412" s="832">
        <v>6156.5</v>
      </c>
    </row>
    <row r="413" spans="1:11" ht="14.45" customHeight="1" x14ac:dyDescent="0.2">
      <c r="A413" s="821" t="s">
        <v>586</v>
      </c>
      <c r="B413" s="822" t="s">
        <v>587</v>
      </c>
      <c r="C413" s="825" t="s">
        <v>605</v>
      </c>
      <c r="D413" s="839" t="s">
        <v>606</v>
      </c>
      <c r="E413" s="825" t="s">
        <v>4826</v>
      </c>
      <c r="F413" s="839" t="s">
        <v>4827</v>
      </c>
      <c r="G413" s="825" t="s">
        <v>4837</v>
      </c>
      <c r="H413" s="825" t="s">
        <v>4838</v>
      </c>
      <c r="I413" s="831">
        <v>34.099998474121094</v>
      </c>
      <c r="J413" s="831">
        <v>70</v>
      </c>
      <c r="K413" s="832">
        <v>2386.85009765625</v>
      </c>
    </row>
    <row r="414" spans="1:11" ht="14.45" customHeight="1" x14ac:dyDescent="0.2">
      <c r="A414" s="821" t="s">
        <v>586</v>
      </c>
      <c r="B414" s="822" t="s">
        <v>587</v>
      </c>
      <c r="C414" s="825" t="s">
        <v>605</v>
      </c>
      <c r="D414" s="839" t="s">
        <v>606</v>
      </c>
      <c r="E414" s="825" t="s">
        <v>4826</v>
      </c>
      <c r="F414" s="839" t="s">
        <v>4827</v>
      </c>
      <c r="G414" s="825" t="s">
        <v>4839</v>
      </c>
      <c r="H414" s="825" t="s">
        <v>4840</v>
      </c>
      <c r="I414" s="831">
        <v>35.090000152587891</v>
      </c>
      <c r="J414" s="831">
        <v>60</v>
      </c>
      <c r="K414" s="832">
        <v>2105.3999938964844</v>
      </c>
    </row>
    <row r="415" spans="1:11" ht="14.45" customHeight="1" x14ac:dyDescent="0.2">
      <c r="A415" s="821" t="s">
        <v>586</v>
      </c>
      <c r="B415" s="822" t="s">
        <v>587</v>
      </c>
      <c r="C415" s="825" t="s">
        <v>605</v>
      </c>
      <c r="D415" s="839" t="s">
        <v>606</v>
      </c>
      <c r="E415" s="825" t="s">
        <v>4826</v>
      </c>
      <c r="F415" s="839" t="s">
        <v>4827</v>
      </c>
      <c r="G415" s="825" t="s">
        <v>4841</v>
      </c>
      <c r="H415" s="825" t="s">
        <v>4842</v>
      </c>
      <c r="I415" s="831">
        <v>35.090000152587891</v>
      </c>
      <c r="J415" s="831">
        <v>60</v>
      </c>
      <c r="K415" s="832">
        <v>2105.3999938964844</v>
      </c>
    </row>
    <row r="416" spans="1:11" ht="14.45" customHeight="1" x14ac:dyDescent="0.2">
      <c r="A416" s="821" t="s">
        <v>586</v>
      </c>
      <c r="B416" s="822" t="s">
        <v>587</v>
      </c>
      <c r="C416" s="825" t="s">
        <v>605</v>
      </c>
      <c r="D416" s="839" t="s">
        <v>606</v>
      </c>
      <c r="E416" s="825" t="s">
        <v>4826</v>
      </c>
      <c r="F416" s="839" t="s">
        <v>4827</v>
      </c>
      <c r="G416" s="825" t="s">
        <v>4843</v>
      </c>
      <c r="H416" s="825" t="s">
        <v>4844</v>
      </c>
      <c r="I416" s="831">
        <v>35.090000152587891</v>
      </c>
      <c r="J416" s="831">
        <v>10</v>
      </c>
      <c r="K416" s="832">
        <v>350.89999389648438</v>
      </c>
    </row>
    <row r="417" spans="1:11" ht="14.45" customHeight="1" x14ac:dyDescent="0.2">
      <c r="A417" s="821" t="s">
        <v>586</v>
      </c>
      <c r="B417" s="822" t="s">
        <v>587</v>
      </c>
      <c r="C417" s="825" t="s">
        <v>605</v>
      </c>
      <c r="D417" s="839" t="s">
        <v>606</v>
      </c>
      <c r="E417" s="825" t="s">
        <v>4826</v>
      </c>
      <c r="F417" s="839" t="s">
        <v>4827</v>
      </c>
      <c r="G417" s="825" t="s">
        <v>4845</v>
      </c>
      <c r="H417" s="825" t="s">
        <v>4846</v>
      </c>
      <c r="I417" s="831">
        <v>19.969999313354492</v>
      </c>
      <c r="J417" s="831">
        <v>250</v>
      </c>
      <c r="K417" s="832">
        <v>4992.5</v>
      </c>
    </row>
    <row r="418" spans="1:11" ht="14.45" customHeight="1" x14ac:dyDescent="0.2">
      <c r="A418" s="821" t="s">
        <v>586</v>
      </c>
      <c r="B418" s="822" t="s">
        <v>587</v>
      </c>
      <c r="C418" s="825" t="s">
        <v>605</v>
      </c>
      <c r="D418" s="839" t="s">
        <v>606</v>
      </c>
      <c r="E418" s="825" t="s">
        <v>4826</v>
      </c>
      <c r="F418" s="839" t="s">
        <v>4827</v>
      </c>
      <c r="G418" s="825" t="s">
        <v>4847</v>
      </c>
      <c r="H418" s="825" t="s">
        <v>4848</v>
      </c>
      <c r="I418" s="831">
        <v>1439.9000244140625</v>
      </c>
      <c r="J418" s="831">
        <v>130</v>
      </c>
      <c r="K418" s="832">
        <v>187186.99780273438</v>
      </c>
    </row>
    <row r="419" spans="1:11" ht="14.45" customHeight="1" x14ac:dyDescent="0.2">
      <c r="A419" s="821" t="s">
        <v>586</v>
      </c>
      <c r="B419" s="822" t="s">
        <v>587</v>
      </c>
      <c r="C419" s="825" t="s">
        <v>605</v>
      </c>
      <c r="D419" s="839" t="s">
        <v>606</v>
      </c>
      <c r="E419" s="825" t="s">
        <v>4826</v>
      </c>
      <c r="F419" s="839" t="s">
        <v>4827</v>
      </c>
      <c r="G419" s="825" t="s">
        <v>4849</v>
      </c>
      <c r="H419" s="825" t="s">
        <v>4850</v>
      </c>
      <c r="I419" s="831">
        <v>15.234999656677246</v>
      </c>
      <c r="J419" s="831">
        <v>180</v>
      </c>
      <c r="K419" s="832">
        <v>2742.2399597167969</v>
      </c>
    </row>
    <row r="420" spans="1:11" ht="14.45" customHeight="1" x14ac:dyDescent="0.2">
      <c r="A420" s="821" t="s">
        <v>586</v>
      </c>
      <c r="B420" s="822" t="s">
        <v>587</v>
      </c>
      <c r="C420" s="825" t="s">
        <v>605</v>
      </c>
      <c r="D420" s="839" t="s">
        <v>606</v>
      </c>
      <c r="E420" s="825" t="s">
        <v>4826</v>
      </c>
      <c r="F420" s="839" t="s">
        <v>4827</v>
      </c>
      <c r="G420" s="825" t="s">
        <v>4851</v>
      </c>
      <c r="H420" s="825" t="s">
        <v>4852</v>
      </c>
      <c r="I420" s="831">
        <v>50.599998474121094</v>
      </c>
      <c r="J420" s="831">
        <v>50</v>
      </c>
      <c r="K420" s="832">
        <v>2530</v>
      </c>
    </row>
    <row r="421" spans="1:11" ht="14.45" customHeight="1" x14ac:dyDescent="0.2">
      <c r="A421" s="821" t="s">
        <v>586</v>
      </c>
      <c r="B421" s="822" t="s">
        <v>587</v>
      </c>
      <c r="C421" s="825" t="s">
        <v>605</v>
      </c>
      <c r="D421" s="839" t="s">
        <v>606</v>
      </c>
      <c r="E421" s="825" t="s">
        <v>4826</v>
      </c>
      <c r="F421" s="839" t="s">
        <v>4827</v>
      </c>
      <c r="G421" s="825" t="s">
        <v>4853</v>
      </c>
      <c r="H421" s="825" t="s">
        <v>4854</v>
      </c>
      <c r="I421" s="831">
        <v>1045.43994140625</v>
      </c>
      <c r="J421" s="831">
        <v>5</v>
      </c>
      <c r="K421" s="832">
        <v>5227.2001953125</v>
      </c>
    </row>
    <row r="422" spans="1:11" ht="14.45" customHeight="1" x14ac:dyDescent="0.2">
      <c r="A422" s="821" t="s">
        <v>586</v>
      </c>
      <c r="B422" s="822" t="s">
        <v>587</v>
      </c>
      <c r="C422" s="825" t="s">
        <v>605</v>
      </c>
      <c r="D422" s="839" t="s">
        <v>606</v>
      </c>
      <c r="E422" s="825" t="s">
        <v>4826</v>
      </c>
      <c r="F422" s="839" t="s">
        <v>4827</v>
      </c>
      <c r="G422" s="825" t="s">
        <v>4855</v>
      </c>
      <c r="H422" s="825" t="s">
        <v>4856</v>
      </c>
      <c r="I422" s="831">
        <v>2637.800048828125</v>
      </c>
      <c r="J422" s="831">
        <v>160</v>
      </c>
      <c r="K422" s="832">
        <v>422047.99658203125</v>
      </c>
    </row>
    <row r="423" spans="1:11" ht="14.45" customHeight="1" x14ac:dyDescent="0.2">
      <c r="A423" s="821" t="s">
        <v>586</v>
      </c>
      <c r="B423" s="822" t="s">
        <v>587</v>
      </c>
      <c r="C423" s="825" t="s">
        <v>605</v>
      </c>
      <c r="D423" s="839" t="s">
        <v>606</v>
      </c>
      <c r="E423" s="825" t="s">
        <v>4826</v>
      </c>
      <c r="F423" s="839" t="s">
        <v>4827</v>
      </c>
      <c r="G423" s="825" t="s">
        <v>4857</v>
      </c>
      <c r="H423" s="825" t="s">
        <v>4858</v>
      </c>
      <c r="I423" s="831">
        <v>2395.800048828125</v>
      </c>
      <c r="J423" s="831">
        <v>80</v>
      </c>
      <c r="K423" s="832">
        <v>191664</v>
      </c>
    </row>
    <row r="424" spans="1:11" ht="14.45" customHeight="1" x14ac:dyDescent="0.2">
      <c r="A424" s="821" t="s">
        <v>586</v>
      </c>
      <c r="B424" s="822" t="s">
        <v>587</v>
      </c>
      <c r="C424" s="825" t="s">
        <v>605</v>
      </c>
      <c r="D424" s="839" t="s">
        <v>606</v>
      </c>
      <c r="E424" s="825" t="s">
        <v>4826</v>
      </c>
      <c r="F424" s="839" t="s">
        <v>4827</v>
      </c>
      <c r="G424" s="825" t="s">
        <v>4859</v>
      </c>
      <c r="H424" s="825" t="s">
        <v>4860</v>
      </c>
      <c r="I424" s="831">
        <v>3569.260009765625</v>
      </c>
      <c r="J424" s="831">
        <v>145</v>
      </c>
      <c r="K424" s="832">
        <v>517542.41015625</v>
      </c>
    </row>
    <row r="425" spans="1:11" ht="14.45" customHeight="1" x14ac:dyDescent="0.2">
      <c r="A425" s="821" t="s">
        <v>586</v>
      </c>
      <c r="B425" s="822" t="s">
        <v>587</v>
      </c>
      <c r="C425" s="825" t="s">
        <v>605</v>
      </c>
      <c r="D425" s="839" t="s">
        <v>606</v>
      </c>
      <c r="E425" s="825" t="s">
        <v>4826</v>
      </c>
      <c r="F425" s="839" t="s">
        <v>4827</v>
      </c>
      <c r="G425" s="825" t="s">
        <v>4861</v>
      </c>
      <c r="H425" s="825" t="s">
        <v>4862</v>
      </c>
      <c r="I425" s="831">
        <v>302.5</v>
      </c>
      <c r="J425" s="831">
        <v>400</v>
      </c>
      <c r="K425" s="832">
        <v>121000</v>
      </c>
    </row>
    <row r="426" spans="1:11" ht="14.45" customHeight="1" x14ac:dyDescent="0.2">
      <c r="A426" s="821" t="s">
        <v>586</v>
      </c>
      <c r="B426" s="822" t="s">
        <v>587</v>
      </c>
      <c r="C426" s="825" t="s">
        <v>605</v>
      </c>
      <c r="D426" s="839" t="s">
        <v>606</v>
      </c>
      <c r="E426" s="825" t="s">
        <v>4826</v>
      </c>
      <c r="F426" s="839" t="s">
        <v>4827</v>
      </c>
      <c r="G426" s="825" t="s">
        <v>4863</v>
      </c>
      <c r="H426" s="825" t="s">
        <v>4864</v>
      </c>
      <c r="I426" s="831">
        <v>511.82998657226563</v>
      </c>
      <c r="J426" s="831">
        <v>1190</v>
      </c>
      <c r="K426" s="832">
        <v>609077.693359375</v>
      </c>
    </row>
    <row r="427" spans="1:11" ht="14.45" customHeight="1" x14ac:dyDescent="0.2">
      <c r="A427" s="821" t="s">
        <v>586</v>
      </c>
      <c r="B427" s="822" t="s">
        <v>587</v>
      </c>
      <c r="C427" s="825" t="s">
        <v>623</v>
      </c>
      <c r="D427" s="839" t="s">
        <v>624</v>
      </c>
      <c r="E427" s="825" t="s">
        <v>4097</v>
      </c>
      <c r="F427" s="839" t="s">
        <v>4098</v>
      </c>
      <c r="G427" s="825" t="s">
        <v>4099</v>
      </c>
      <c r="H427" s="825" t="s">
        <v>4100</v>
      </c>
      <c r="I427" s="831">
        <v>5445</v>
      </c>
      <c r="J427" s="831">
        <v>1</v>
      </c>
      <c r="K427" s="832">
        <v>5445</v>
      </c>
    </row>
    <row r="428" spans="1:11" ht="14.45" customHeight="1" x14ac:dyDescent="0.2">
      <c r="A428" s="821" t="s">
        <v>586</v>
      </c>
      <c r="B428" s="822" t="s">
        <v>587</v>
      </c>
      <c r="C428" s="825" t="s">
        <v>623</v>
      </c>
      <c r="D428" s="839" t="s">
        <v>624</v>
      </c>
      <c r="E428" s="825" t="s">
        <v>4097</v>
      </c>
      <c r="F428" s="839" t="s">
        <v>4098</v>
      </c>
      <c r="G428" s="825" t="s">
        <v>4101</v>
      </c>
      <c r="H428" s="825" t="s">
        <v>4102</v>
      </c>
      <c r="I428" s="831">
        <v>5445</v>
      </c>
      <c r="J428" s="831">
        <v>1</v>
      </c>
      <c r="K428" s="832">
        <v>5445</v>
      </c>
    </row>
    <row r="429" spans="1:11" ht="14.45" customHeight="1" x14ac:dyDescent="0.2">
      <c r="A429" s="821" t="s">
        <v>586</v>
      </c>
      <c r="B429" s="822" t="s">
        <v>587</v>
      </c>
      <c r="C429" s="825" t="s">
        <v>623</v>
      </c>
      <c r="D429" s="839" t="s">
        <v>624</v>
      </c>
      <c r="E429" s="825" t="s">
        <v>4097</v>
      </c>
      <c r="F429" s="839" t="s">
        <v>4098</v>
      </c>
      <c r="G429" s="825" t="s">
        <v>4127</v>
      </c>
      <c r="H429" s="825" t="s">
        <v>4128</v>
      </c>
      <c r="I429" s="831">
        <v>9228.2001953125</v>
      </c>
      <c r="J429" s="831">
        <v>-0.5</v>
      </c>
      <c r="K429" s="832">
        <v>-4614.10009765625</v>
      </c>
    </row>
    <row r="430" spans="1:11" ht="14.45" customHeight="1" x14ac:dyDescent="0.2">
      <c r="A430" s="821" t="s">
        <v>586</v>
      </c>
      <c r="B430" s="822" t="s">
        <v>587</v>
      </c>
      <c r="C430" s="825" t="s">
        <v>626</v>
      </c>
      <c r="D430" s="839" t="s">
        <v>627</v>
      </c>
      <c r="E430" s="825" t="s">
        <v>4097</v>
      </c>
      <c r="F430" s="839" t="s">
        <v>4098</v>
      </c>
      <c r="G430" s="825" t="s">
        <v>4107</v>
      </c>
      <c r="H430" s="825" t="s">
        <v>4108</v>
      </c>
      <c r="I430" s="831">
        <v>147.17999267578125</v>
      </c>
      <c r="J430" s="831">
        <v>10</v>
      </c>
      <c r="K430" s="832">
        <v>1471.8199462890625</v>
      </c>
    </row>
    <row r="431" spans="1:11" ht="14.45" customHeight="1" x14ac:dyDescent="0.2">
      <c r="A431" s="821" t="s">
        <v>586</v>
      </c>
      <c r="B431" s="822" t="s">
        <v>587</v>
      </c>
      <c r="C431" s="825" t="s">
        <v>626</v>
      </c>
      <c r="D431" s="839" t="s">
        <v>627</v>
      </c>
      <c r="E431" s="825" t="s">
        <v>4097</v>
      </c>
      <c r="F431" s="839" t="s">
        <v>4098</v>
      </c>
      <c r="G431" s="825" t="s">
        <v>4109</v>
      </c>
      <c r="H431" s="825" t="s">
        <v>4110</v>
      </c>
      <c r="I431" s="831">
        <v>147.17999267578125</v>
      </c>
      <c r="J431" s="831">
        <v>10</v>
      </c>
      <c r="K431" s="832">
        <v>1471.8199462890625</v>
      </c>
    </row>
    <row r="432" spans="1:11" ht="14.45" customHeight="1" x14ac:dyDescent="0.2">
      <c r="A432" s="821" t="s">
        <v>586</v>
      </c>
      <c r="B432" s="822" t="s">
        <v>587</v>
      </c>
      <c r="C432" s="825" t="s">
        <v>626</v>
      </c>
      <c r="D432" s="839" t="s">
        <v>627</v>
      </c>
      <c r="E432" s="825" t="s">
        <v>4097</v>
      </c>
      <c r="F432" s="839" t="s">
        <v>4098</v>
      </c>
      <c r="G432" s="825" t="s">
        <v>4133</v>
      </c>
      <c r="H432" s="825" t="s">
        <v>4134</v>
      </c>
      <c r="I432" s="831">
        <v>16187.7197265625</v>
      </c>
      <c r="J432" s="831">
        <v>0.5</v>
      </c>
      <c r="K432" s="832">
        <v>8093.85986328125</v>
      </c>
    </row>
    <row r="433" spans="1:11" ht="14.45" customHeight="1" x14ac:dyDescent="0.2">
      <c r="A433" s="821" t="s">
        <v>586</v>
      </c>
      <c r="B433" s="822" t="s">
        <v>587</v>
      </c>
      <c r="C433" s="825" t="s">
        <v>626</v>
      </c>
      <c r="D433" s="839" t="s">
        <v>627</v>
      </c>
      <c r="E433" s="825" t="s">
        <v>4043</v>
      </c>
      <c r="F433" s="839" t="s">
        <v>4044</v>
      </c>
      <c r="G433" s="825" t="s">
        <v>4865</v>
      </c>
      <c r="H433" s="825" t="s">
        <v>4866</v>
      </c>
      <c r="I433" s="831">
        <v>1815</v>
      </c>
      <c r="J433" s="831">
        <v>10</v>
      </c>
      <c r="K433" s="832">
        <v>18150</v>
      </c>
    </row>
    <row r="434" spans="1:11" ht="14.45" customHeight="1" x14ac:dyDescent="0.2">
      <c r="A434" s="821" t="s">
        <v>586</v>
      </c>
      <c r="B434" s="822" t="s">
        <v>587</v>
      </c>
      <c r="C434" s="825" t="s">
        <v>626</v>
      </c>
      <c r="D434" s="839" t="s">
        <v>627</v>
      </c>
      <c r="E434" s="825" t="s">
        <v>4043</v>
      </c>
      <c r="F434" s="839" t="s">
        <v>4044</v>
      </c>
      <c r="G434" s="825" t="s">
        <v>4867</v>
      </c>
      <c r="H434" s="825" t="s">
        <v>4868</v>
      </c>
      <c r="I434" s="831">
        <v>524.42999267578125</v>
      </c>
      <c r="J434" s="831">
        <v>10</v>
      </c>
      <c r="K434" s="832">
        <v>5244.27001953125</v>
      </c>
    </row>
    <row r="435" spans="1:11" ht="14.45" customHeight="1" x14ac:dyDescent="0.2">
      <c r="A435" s="821" t="s">
        <v>586</v>
      </c>
      <c r="B435" s="822" t="s">
        <v>587</v>
      </c>
      <c r="C435" s="825" t="s">
        <v>626</v>
      </c>
      <c r="D435" s="839" t="s">
        <v>627</v>
      </c>
      <c r="E435" s="825" t="s">
        <v>4043</v>
      </c>
      <c r="F435" s="839" t="s">
        <v>4044</v>
      </c>
      <c r="G435" s="825" t="s">
        <v>4869</v>
      </c>
      <c r="H435" s="825" t="s">
        <v>4870</v>
      </c>
      <c r="I435" s="831">
        <v>365.8800048828125</v>
      </c>
      <c r="J435" s="831">
        <v>10</v>
      </c>
      <c r="K435" s="832">
        <v>3658.7900390625</v>
      </c>
    </row>
    <row r="436" spans="1:11" ht="14.45" customHeight="1" x14ac:dyDescent="0.2">
      <c r="A436" s="821" t="s">
        <v>586</v>
      </c>
      <c r="B436" s="822" t="s">
        <v>587</v>
      </c>
      <c r="C436" s="825" t="s">
        <v>626</v>
      </c>
      <c r="D436" s="839" t="s">
        <v>627</v>
      </c>
      <c r="E436" s="825" t="s">
        <v>4043</v>
      </c>
      <c r="F436" s="839" t="s">
        <v>4044</v>
      </c>
      <c r="G436" s="825" t="s">
        <v>4871</v>
      </c>
      <c r="H436" s="825" t="s">
        <v>4872</v>
      </c>
      <c r="I436" s="831">
        <v>524.42999267578125</v>
      </c>
      <c r="J436" s="831">
        <v>10</v>
      </c>
      <c r="K436" s="832">
        <v>5244.259765625</v>
      </c>
    </row>
    <row r="437" spans="1:11" ht="14.45" customHeight="1" x14ac:dyDescent="0.2">
      <c r="A437" s="821" t="s">
        <v>586</v>
      </c>
      <c r="B437" s="822" t="s">
        <v>587</v>
      </c>
      <c r="C437" s="825" t="s">
        <v>608</v>
      </c>
      <c r="D437" s="839" t="s">
        <v>609</v>
      </c>
      <c r="E437" s="825" t="s">
        <v>4097</v>
      </c>
      <c r="F437" s="839" t="s">
        <v>4098</v>
      </c>
      <c r="G437" s="825" t="s">
        <v>4113</v>
      </c>
      <c r="H437" s="825" t="s">
        <v>4114</v>
      </c>
      <c r="I437" s="831">
        <v>182.71000671386719</v>
      </c>
      <c r="J437" s="831">
        <v>10</v>
      </c>
      <c r="K437" s="832">
        <v>1827.1000061035156</v>
      </c>
    </row>
    <row r="438" spans="1:11" ht="14.45" customHeight="1" x14ac:dyDescent="0.2">
      <c r="A438" s="821" t="s">
        <v>586</v>
      </c>
      <c r="B438" s="822" t="s">
        <v>587</v>
      </c>
      <c r="C438" s="825" t="s">
        <v>608</v>
      </c>
      <c r="D438" s="839" t="s">
        <v>609</v>
      </c>
      <c r="E438" s="825" t="s">
        <v>4031</v>
      </c>
      <c r="F438" s="839" t="s">
        <v>4032</v>
      </c>
      <c r="G438" s="825" t="s">
        <v>4175</v>
      </c>
      <c r="H438" s="825" t="s">
        <v>4176</v>
      </c>
      <c r="I438" s="831">
        <v>1</v>
      </c>
      <c r="J438" s="831">
        <v>1000</v>
      </c>
      <c r="K438" s="832">
        <v>1000</v>
      </c>
    </row>
    <row r="439" spans="1:11" ht="14.45" customHeight="1" x14ac:dyDescent="0.2">
      <c r="A439" s="821" t="s">
        <v>586</v>
      </c>
      <c r="B439" s="822" t="s">
        <v>587</v>
      </c>
      <c r="C439" s="825" t="s">
        <v>608</v>
      </c>
      <c r="D439" s="839" t="s">
        <v>609</v>
      </c>
      <c r="E439" s="825" t="s">
        <v>4031</v>
      </c>
      <c r="F439" s="839" t="s">
        <v>4032</v>
      </c>
      <c r="G439" s="825" t="s">
        <v>4873</v>
      </c>
      <c r="H439" s="825" t="s">
        <v>4874</v>
      </c>
      <c r="I439" s="831">
        <v>0.61000001430511475</v>
      </c>
      <c r="J439" s="831">
        <v>200</v>
      </c>
      <c r="K439" s="832">
        <v>122</v>
      </c>
    </row>
    <row r="440" spans="1:11" ht="14.45" customHeight="1" x14ac:dyDescent="0.2">
      <c r="A440" s="821" t="s">
        <v>586</v>
      </c>
      <c r="B440" s="822" t="s">
        <v>587</v>
      </c>
      <c r="C440" s="825" t="s">
        <v>608</v>
      </c>
      <c r="D440" s="839" t="s">
        <v>609</v>
      </c>
      <c r="E440" s="825" t="s">
        <v>4031</v>
      </c>
      <c r="F440" s="839" t="s">
        <v>4032</v>
      </c>
      <c r="G440" s="825" t="s">
        <v>4255</v>
      </c>
      <c r="H440" s="825" t="s">
        <v>4256</v>
      </c>
      <c r="I440" s="831">
        <v>1.3799999952316284</v>
      </c>
      <c r="J440" s="831">
        <v>2600</v>
      </c>
      <c r="K440" s="832">
        <v>3588</v>
      </c>
    </row>
    <row r="441" spans="1:11" ht="14.45" customHeight="1" x14ac:dyDescent="0.2">
      <c r="A441" s="821" t="s">
        <v>586</v>
      </c>
      <c r="B441" s="822" t="s">
        <v>587</v>
      </c>
      <c r="C441" s="825" t="s">
        <v>608</v>
      </c>
      <c r="D441" s="839" t="s">
        <v>609</v>
      </c>
      <c r="E441" s="825" t="s">
        <v>4031</v>
      </c>
      <c r="F441" s="839" t="s">
        <v>4032</v>
      </c>
      <c r="G441" s="825" t="s">
        <v>4257</v>
      </c>
      <c r="H441" s="825" t="s">
        <v>4258</v>
      </c>
      <c r="I441" s="831">
        <v>0.85625001788139343</v>
      </c>
      <c r="J441" s="831">
        <v>900</v>
      </c>
      <c r="K441" s="832">
        <v>771</v>
      </c>
    </row>
    <row r="442" spans="1:11" ht="14.45" customHeight="1" x14ac:dyDescent="0.2">
      <c r="A442" s="821" t="s">
        <v>586</v>
      </c>
      <c r="B442" s="822" t="s">
        <v>587</v>
      </c>
      <c r="C442" s="825" t="s">
        <v>608</v>
      </c>
      <c r="D442" s="839" t="s">
        <v>609</v>
      </c>
      <c r="E442" s="825" t="s">
        <v>4031</v>
      </c>
      <c r="F442" s="839" t="s">
        <v>4032</v>
      </c>
      <c r="G442" s="825" t="s">
        <v>4037</v>
      </c>
      <c r="H442" s="825" t="s">
        <v>4038</v>
      </c>
      <c r="I442" s="831">
        <v>1.5162499845027924</v>
      </c>
      <c r="J442" s="831">
        <v>700</v>
      </c>
      <c r="K442" s="832">
        <v>1062</v>
      </c>
    </row>
    <row r="443" spans="1:11" ht="14.45" customHeight="1" x14ac:dyDescent="0.2">
      <c r="A443" s="821" t="s">
        <v>586</v>
      </c>
      <c r="B443" s="822" t="s">
        <v>587</v>
      </c>
      <c r="C443" s="825" t="s">
        <v>608</v>
      </c>
      <c r="D443" s="839" t="s">
        <v>609</v>
      </c>
      <c r="E443" s="825" t="s">
        <v>4031</v>
      </c>
      <c r="F443" s="839" t="s">
        <v>4032</v>
      </c>
      <c r="G443" s="825" t="s">
        <v>4261</v>
      </c>
      <c r="H443" s="825" t="s">
        <v>4262</v>
      </c>
      <c r="I443" s="831">
        <v>14.869999885559082</v>
      </c>
      <c r="J443" s="831">
        <v>48</v>
      </c>
      <c r="K443" s="832">
        <v>713.6199951171875</v>
      </c>
    </row>
    <row r="444" spans="1:11" ht="14.45" customHeight="1" x14ac:dyDescent="0.2">
      <c r="A444" s="821" t="s">
        <v>586</v>
      </c>
      <c r="B444" s="822" t="s">
        <v>587</v>
      </c>
      <c r="C444" s="825" t="s">
        <v>608</v>
      </c>
      <c r="D444" s="839" t="s">
        <v>609</v>
      </c>
      <c r="E444" s="825" t="s">
        <v>4031</v>
      </c>
      <c r="F444" s="839" t="s">
        <v>4032</v>
      </c>
      <c r="G444" s="825" t="s">
        <v>4263</v>
      </c>
      <c r="H444" s="825" t="s">
        <v>4264</v>
      </c>
      <c r="I444" s="831">
        <v>26.709999084472656</v>
      </c>
      <c r="J444" s="831">
        <v>60</v>
      </c>
      <c r="K444" s="832">
        <v>1602.4599609375</v>
      </c>
    </row>
    <row r="445" spans="1:11" ht="14.45" customHeight="1" x14ac:dyDescent="0.2">
      <c r="A445" s="821" t="s">
        <v>586</v>
      </c>
      <c r="B445" s="822" t="s">
        <v>587</v>
      </c>
      <c r="C445" s="825" t="s">
        <v>608</v>
      </c>
      <c r="D445" s="839" t="s">
        <v>609</v>
      </c>
      <c r="E445" s="825" t="s">
        <v>4031</v>
      </c>
      <c r="F445" s="839" t="s">
        <v>4032</v>
      </c>
      <c r="G445" s="825" t="s">
        <v>4271</v>
      </c>
      <c r="H445" s="825" t="s">
        <v>4272</v>
      </c>
      <c r="I445" s="831">
        <v>7.3299999237060547</v>
      </c>
      <c r="J445" s="831">
        <v>24</v>
      </c>
      <c r="K445" s="832">
        <v>175.91999816894531</v>
      </c>
    </row>
    <row r="446" spans="1:11" ht="14.45" customHeight="1" x14ac:dyDescent="0.2">
      <c r="A446" s="821" t="s">
        <v>586</v>
      </c>
      <c r="B446" s="822" t="s">
        <v>587</v>
      </c>
      <c r="C446" s="825" t="s">
        <v>608</v>
      </c>
      <c r="D446" s="839" t="s">
        <v>609</v>
      </c>
      <c r="E446" s="825" t="s">
        <v>4031</v>
      </c>
      <c r="F446" s="839" t="s">
        <v>4032</v>
      </c>
      <c r="G446" s="825" t="s">
        <v>4273</v>
      </c>
      <c r="H446" s="825" t="s">
        <v>4274</v>
      </c>
      <c r="I446" s="831">
        <v>14.358749747276306</v>
      </c>
      <c r="J446" s="831">
        <v>66</v>
      </c>
      <c r="K446" s="832">
        <v>947.75004005432129</v>
      </c>
    </row>
    <row r="447" spans="1:11" ht="14.45" customHeight="1" x14ac:dyDescent="0.2">
      <c r="A447" s="821" t="s">
        <v>586</v>
      </c>
      <c r="B447" s="822" t="s">
        <v>587</v>
      </c>
      <c r="C447" s="825" t="s">
        <v>608</v>
      </c>
      <c r="D447" s="839" t="s">
        <v>609</v>
      </c>
      <c r="E447" s="825" t="s">
        <v>4031</v>
      </c>
      <c r="F447" s="839" t="s">
        <v>4032</v>
      </c>
      <c r="G447" s="825" t="s">
        <v>4875</v>
      </c>
      <c r="H447" s="825" t="s">
        <v>4876</v>
      </c>
      <c r="I447" s="831">
        <v>26.168750047683716</v>
      </c>
      <c r="J447" s="831">
        <v>23</v>
      </c>
      <c r="K447" s="832">
        <v>601.88001251220703</v>
      </c>
    </row>
    <row r="448" spans="1:11" ht="14.45" customHeight="1" x14ac:dyDescent="0.2">
      <c r="A448" s="821" t="s">
        <v>586</v>
      </c>
      <c r="B448" s="822" t="s">
        <v>587</v>
      </c>
      <c r="C448" s="825" t="s">
        <v>608</v>
      </c>
      <c r="D448" s="839" t="s">
        <v>609</v>
      </c>
      <c r="E448" s="825" t="s">
        <v>4031</v>
      </c>
      <c r="F448" s="839" t="s">
        <v>4032</v>
      </c>
      <c r="G448" s="825" t="s">
        <v>4275</v>
      </c>
      <c r="H448" s="825" t="s">
        <v>4276</v>
      </c>
      <c r="I448" s="831">
        <v>15.027499914169312</v>
      </c>
      <c r="J448" s="831">
        <v>312</v>
      </c>
      <c r="K448" s="832">
        <v>4688.0399475097656</v>
      </c>
    </row>
    <row r="449" spans="1:11" ht="14.45" customHeight="1" x14ac:dyDescent="0.2">
      <c r="A449" s="821" t="s">
        <v>586</v>
      </c>
      <c r="B449" s="822" t="s">
        <v>587</v>
      </c>
      <c r="C449" s="825" t="s">
        <v>608</v>
      </c>
      <c r="D449" s="839" t="s">
        <v>609</v>
      </c>
      <c r="E449" s="825" t="s">
        <v>4031</v>
      </c>
      <c r="F449" s="839" t="s">
        <v>4032</v>
      </c>
      <c r="G449" s="825" t="s">
        <v>4877</v>
      </c>
      <c r="H449" s="825" t="s">
        <v>4878</v>
      </c>
      <c r="I449" s="831">
        <v>23.920000076293945</v>
      </c>
      <c r="J449" s="831">
        <v>50</v>
      </c>
      <c r="K449" s="832">
        <v>1195.9999771118164</v>
      </c>
    </row>
    <row r="450" spans="1:11" ht="14.45" customHeight="1" x14ac:dyDescent="0.2">
      <c r="A450" s="821" t="s">
        <v>586</v>
      </c>
      <c r="B450" s="822" t="s">
        <v>587</v>
      </c>
      <c r="C450" s="825" t="s">
        <v>608</v>
      </c>
      <c r="D450" s="839" t="s">
        <v>609</v>
      </c>
      <c r="E450" s="825" t="s">
        <v>4031</v>
      </c>
      <c r="F450" s="839" t="s">
        <v>4032</v>
      </c>
      <c r="G450" s="825" t="s">
        <v>4283</v>
      </c>
      <c r="H450" s="825" t="s">
        <v>4284</v>
      </c>
      <c r="I450" s="831">
        <v>11.609999656677246</v>
      </c>
      <c r="J450" s="831">
        <v>24</v>
      </c>
      <c r="K450" s="832">
        <v>278.67999267578125</v>
      </c>
    </row>
    <row r="451" spans="1:11" ht="14.45" customHeight="1" x14ac:dyDescent="0.2">
      <c r="A451" s="821" t="s">
        <v>586</v>
      </c>
      <c r="B451" s="822" t="s">
        <v>587</v>
      </c>
      <c r="C451" s="825" t="s">
        <v>608</v>
      </c>
      <c r="D451" s="839" t="s">
        <v>609</v>
      </c>
      <c r="E451" s="825" t="s">
        <v>4031</v>
      </c>
      <c r="F451" s="839" t="s">
        <v>4032</v>
      </c>
      <c r="G451" s="825" t="s">
        <v>4285</v>
      </c>
      <c r="H451" s="825" t="s">
        <v>4286</v>
      </c>
      <c r="I451" s="831">
        <v>20.406666437784832</v>
      </c>
      <c r="J451" s="831">
        <v>84</v>
      </c>
      <c r="K451" s="832">
        <v>1714</v>
      </c>
    </row>
    <row r="452" spans="1:11" ht="14.45" customHeight="1" x14ac:dyDescent="0.2">
      <c r="A452" s="821" t="s">
        <v>586</v>
      </c>
      <c r="B452" s="822" t="s">
        <v>587</v>
      </c>
      <c r="C452" s="825" t="s">
        <v>608</v>
      </c>
      <c r="D452" s="839" t="s">
        <v>609</v>
      </c>
      <c r="E452" s="825" t="s">
        <v>4031</v>
      </c>
      <c r="F452" s="839" t="s">
        <v>4032</v>
      </c>
      <c r="G452" s="825" t="s">
        <v>4879</v>
      </c>
      <c r="H452" s="825" t="s">
        <v>4880</v>
      </c>
      <c r="I452" s="831">
        <v>22.299999237060547</v>
      </c>
      <c r="J452" s="831">
        <v>1</v>
      </c>
      <c r="K452" s="832">
        <v>22.299999237060547</v>
      </c>
    </row>
    <row r="453" spans="1:11" ht="14.45" customHeight="1" x14ac:dyDescent="0.2">
      <c r="A453" s="821" t="s">
        <v>586</v>
      </c>
      <c r="B453" s="822" t="s">
        <v>587</v>
      </c>
      <c r="C453" s="825" t="s">
        <v>608</v>
      </c>
      <c r="D453" s="839" t="s">
        <v>609</v>
      </c>
      <c r="E453" s="825" t="s">
        <v>4031</v>
      </c>
      <c r="F453" s="839" t="s">
        <v>4032</v>
      </c>
      <c r="G453" s="825" t="s">
        <v>4881</v>
      </c>
      <c r="H453" s="825" t="s">
        <v>4882</v>
      </c>
      <c r="I453" s="831">
        <v>96.19000244140625</v>
      </c>
      <c r="J453" s="831">
        <v>2</v>
      </c>
      <c r="K453" s="832">
        <v>192.3800048828125</v>
      </c>
    </row>
    <row r="454" spans="1:11" ht="14.45" customHeight="1" x14ac:dyDescent="0.2">
      <c r="A454" s="821" t="s">
        <v>586</v>
      </c>
      <c r="B454" s="822" t="s">
        <v>587</v>
      </c>
      <c r="C454" s="825" t="s">
        <v>608</v>
      </c>
      <c r="D454" s="839" t="s">
        <v>609</v>
      </c>
      <c r="E454" s="825" t="s">
        <v>4031</v>
      </c>
      <c r="F454" s="839" t="s">
        <v>4032</v>
      </c>
      <c r="G454" s="825" t="s">
        <v>4301</v>
      </c>
      <c r="H454" s="825" t="s">
        <v>4302</v>
      </c>
      <c r="I454" s="831">
        <v>7.0999999046325684</v>
      </c>
      <c r="J454" s="831">
        <v>2</v>
      </c>
      <c r="K454" s="832">
        <v>14.189999580383301</v>
      </c>
    </row>
    <row r="455" spans="1:11" ht="14.45" customHeight="1" x14ac:dyDescent="0.2">
      <c r="A455" s="821" t="s">
        <v>586</v>
      </c>
      <c r="B455" s="822" t="s">
        <v>587</v>
      </c>
      <c r="C455" s="825" t="s">
        <v>608</v>
      </c>
      <c r="D455" s="839" t="s">
        <v>609</v>
      </c>
      <c r="E455" s="825" t="s">
        <v>4031</v>
      </c>
      <c r="F455" s="839" t="s">
        <v>4032</v>
      </c>
      <c r="G455" s="825" t="s">
        <v>4303</v>
      </c>
      <c r="H455" s="825" t="s">
        <v>4304</v>
      </c>
      <c r="I455" s="831">
        <v>8.3299999237060547</v>
      </c>
      <c r="J455" s="831">
        <v>2</v>
      </c>
      <c r="K455" s="832">
        <v>16.659999847412109</v>
      </c>
    </row>
    <row r="456" spans="1:11" ht="14.45" customHeight="1" x14ac:dyDescent="0.2">
      <c r="A456" s="821" t="s">
        <v>586</v>
      </c>
      <c r="B456" s="822" t="s">
        <v>587</v>
      </c>
      <c r="C456" s="825" t="s">
        <v>608</v>
      </c>
      <c r="D456" s="839" t="s">
        <v>609</v>
      </c>
      <c r="E456" s="825" t="s">
        <v>4031</v>
      </c>
      <c r="F456" s="839" t="s">
        <v>4032</v>
      </c>
      <c r="G456" s="825" t="s">
        <v>4883</v>
      </c>
      <c r="H456" s="825" t="s">
        <v>4884</v>
      </c>
      <c r="I456" s="831">
        <v>55.779998779296875</v>
      </c>
      <c r="J456" s="831">
        <v>2</v>
      </c>
      <c r="K456" s="832">
        <v>111.55000305175781</v>
      </c>
    </row>
    <row r="457" spans="1:11" ht="14.45" customHeight="1" x14ac:dyDescent="0.2">
      <c r="A457" s="821" t="s">
        <v>586</v>
      </c>
      <c r="B457" s="822" t="s">
        <v>587</v>
      </c>
      <c r="C457" s="825" t="s">
        <v>608</v>
      </c>
      <c r="D457" s="839" t="s">
        <v>609</v>
      </c>
      <c r="E457" s="825" t="s">
        <v>4031</v>
      </c>
      <c r="F457" s="839" t="s">
        <v>4032</v>
      </c>
      <c r="G457" s="825" t="s">
        <v>4309</v>
      </c>
      <c r="H457" s="825" t="s">
        <v>4310</v>
      </c>
      <c r="I457" s="831">
        <v>19.969999313354492</v>
      </c>
      <c r="J457" s="831">
        <v>3</v>
      </c>
      <c r="K457" s="832">
        <v>59.909999847412109</v>
      </c>
    </row>
    <row r="458" spans="1:11" ht="14.45" customHeight="1" x14ac:dyDescent="0.2">
      <c r="A458" s="821" t="s">
        <v>586</v>
      </c>
      <c r="B458" s="822" t="s">
        <v>587</v>
      </c>
      <c r="C458" s="825" t="s">
        <v>608</v>
      </c>
      <c r="D458" s="839" t="s">
        <v>609</v>
      </c>
      <c r="E458" s="825" t="s">
        <v>4031</v>
      </c>
      <c r="F458" s="839" t="s">
        <v>4032</v>
      </c>
      <c r="G458" s="825" t="s">
        <v>4885</v>
      </c>
      <c r="H458" s="825" t="s">
        <v>4886</v>
      </c>
      <c r="I458" s="831">
        <v>25.239999771118164</v>
      </c>
      <c r="J458" s="831">
        <v>3</v>
      </c>
      <c r="K458" s="832">
        <v>75.730003356933594</v>
      </c>
    </row>
    <row r="459" spans="1:11" ht="14.45" customHeight="1" x14ac:dyDescent="0.2">
      <c r="A459" s="821" t="s">
        <v>586</v>
      </c>
      <c r="B459" s="822" t="s">
        <v>587</v>
      </c>
      <c r="C459" s="825" t="s">
        <v>608</v>
      </c>
      <c r="D459" s="839" t="s">
        <v>609</v>
      </c>
      <c r="E459" s="825" t="s">
        <v>4031</v>
      </c>
      <c r="F459" s="839" t="s">
        <v>4032</v>
      </c>
      <c r="G459" s="825" t="s">
        <v>4887</v>
      </c>
      <c r="H459" s="825" t="s">
        <v>4888</v>
      </c>
      <c r="I459" s="831">
        <v>12.909999847412109</v>
      </c>
      <c r="J459" s="831">
        <v>3</v>
      </c>
      <c r="K459" s="832">
        <v>38.740001678466797</v>
      </c>
    </row>
    <row r="460" spans="1:11" ht="14.45" customHeight="1" x14ac:dyDescent="0.2">
      <c r="A460" s="821" t="s">
        <v>586</v>
      </c>
      <c r="B460" s="822" t="s">
        <v>587</v>
      </c>
      <c r="C460" s="825" t="s">
        <v>608</v>
      </c>
      <c r="D460" s="839" t="s">
        <v>609</v>
      </c>
      <c r="E460" s="825" t="s">
        <v>4031</v>
      </c>
      <c r="F460" s="839" t="s">
        <v>4032</v>
      </c>
      <c r="G460" s="825" t="s">
        <v>4315</v>
      </c>
      <c r="H460" s="825" t="s">
        <v>4316</v>
      </c>
      <c r="I460" s="831">
        <v>32.792000579833982</v>
      </c>
      <c r="J460" s="831">
        <v>200</v>
      </c>
      <c r="K460" s="832">
        <v>6558.5</v>
      </c>
    </row>
    <row r="461" spans="1:11" ht="14.45" customHeight="1" x14ac:dyDescent="0.2">
      <c r="A461" s="821" t="s">
        <v>586</v>
      </c>
      <c r="B461" s="822" t="s">
        <v>587</v>
      </c>
      <c r="C461" s="825" t="s">
        <v>608</v>
      </c>
      <c r="D461" s="839" t="s">
        <v>609</v>
      </c>
      <c r="E461" s="825" t="s">
        <v>4031</v>
      </c>
      <c r="F461" s="839" t="s">
        <v>4032</v>
      </c>
      <c r="G461" s="825" t="s">
        <v>4039</v>
      </c>
      <c r="H461" s="825" t="s">
        <v>4040</v>
      </c>
      <c r="I461" s="831">
        <v>42.407691662128158</v>
      </c>
      <c r="J461" s="831">
        <v>620</v>
      </c>
      <c r="K461" s="832">
        <v>26200.299987792969</v>
      </c>
    </row>
    <row r="462" spans="1:11" ht="14.45" customHeight="1" x14ac:dyDescent="0.2">
      <c r="A462" s="821" t="s">
        <v>586</v>
      </c>
      <c r="B462" s="822" t="s">
        <v>587</v>
      </c>
      <c r="C462" s="825" t="s">
        <v>608</v>
      </c>
      <c r="D462" s="839" t="s">
        <v>609</v>
      </c>
      <c r="E462" s="825" t="s">
        <v>4031</v>
      </c>
      <c r="F462" s="839" t="s">
        <v>4032</v>
      </c>
      <c r="G462" s="825" t="s">
        <v>4041</v>
      </c>
      <c r="H462" s="825" t="s">
        <v>4042</v>
      </c>
      <c r="I462" s="831">
        <v>0.78312499821186066</v>
      </c>
      <c r="J462" s="831">
        <v>3280</v>
      </c>
      <c r="K462" s="832">
        <v>2560.7000122070313</v>
      </c>
    </row>
    <row r="463" spans="1:11" ht="14.45" customHeight="1" x14ac:dyDescent="0.2">
      <c r="A463" s="821" t="s">
        <v>586</v>
      </c>
      <c r="B463" s="822" t="s">
        <v>587</v>
      </c>
      <c r="C463" s="825" t="s">
        <v>608</v>
      </c>
      <c r="D463" s="839" t="s">
        <v>609</v>
      </c>
      <c r="E463" s="825" t="s">
        <v>4031</v>
      </c>
      <c r="F463" s="839" t="s">
        <v>4032</v>
      </c>
      <c r="G463" s="825" t="s">
        <v>4326</v>
      </c>
      <c r="H463" s="825" t="s">
        <v>4327</v>
      </c>
      <c r="I463" s="831">
        <v>31.430000305175781</v>
      </c>
      <c r="J463" s="831">
        <v>2</v>
      </c>
      <c r="K463" s="832">
        <v>62.860000610351563</v>
      </c>
    </row>
    <row r="464" spans="1:11" ht="14.45" customHeight="1" x14ac:dyDescent="0.2">
      <c r="A464" s="821" t="s">
        <v>586</v>
      </c>
      <c r="B464" s="822" t="s">
        <v>587</v>
      </c>
      <c r="C464" s="825" t="s">
        <v>608</v>
      </c>
      <c r="D464" s="839" t="s">
        <v>609</v>
      </c>
      <c r="E464" s="825" t="s">
        <v>4043</v>
      </c>
      <c r="F464" s="839" t="s">
        <v>4044</v>
      </c>
      <c r="G464" s="825" t="s">
        <v>4889</v>
      </c>
      <c r="H464" s="825" t="s">
        <v>4890</v>
      </c>
      <c r="I464" s="831">
        <v>352.18000793457031</v>
      </c>
      <c r="J464" s="831">
        <v>20</v>
      </c>
      <c r="K464" s="832">
        <v>7043.570068359375</v>
      </c>
    </row>
    <row r="465" spans="1:11" ht="14.45" customHeight="1" x14ac:dyDescent="0.2">
      <c r="A465" s="821" t="s">
        <v>586</v>
      </c>
      <c r="B465" s="822" t="s">
        <v>587</v>
      </c>
      <c r="C465" s="825" t="s">
        <v>608</v>
      </c>
      <c r="D465" s="839" t="s">
        <v>609</v>
      </c>
      <c r="E465" s="825" t="s">
        <v>4043</v>
      </c>
      <c r="F465" s="839" t="s">
        <v>4044</v>
      </c>
      <c r="G465" s="825" t="s">
        <v>4891</v>
      </c>
      <c r="H465" s="825" t="s">
        <v>4892</v>
      </c>
      <c r="I465" s="831">
        <v>650.33001708984375</v>
      </c>
      <c r="J465" s="831">
        <v>2</v>
      </c>
      <c r="K465" s="832">
        <v>1300.6600341796875</v>
      </c>
    </row>
    <row r="466" spans="1:11" ht="14.45" customHeight="1" x14ac:dyDescent="0.2">
      <c r="A466" s="821" t="s">
        <v>586</v>
      </c>
      <c r="B466" s="822" t="s">
        <v>587</v>
      </c>
      <c r="C466" s="825" t="s">
        <v>608</v>
      </c>
      <c r="D466" s="839" t="s">
        <v>609</v>
      </c>
      <c r="E466" s="825" t="s">
        <v>4043</v>
      </c>
      <c r="F466" s="839" t="s">
        <v>4044</v>
      </c>
      <c r="G466" s="825" t="s">
        <v>4893</v>
      </c>
      <c r="H466" s="825" t="s">
        <v>4894</v>
      </c>
      <c r="I466" s="831">
        <v>3089.820068359375</v>
      </c>
      <c r="J466" s="831">
        <v>20</v>
      </c>
      <c r="K466" s="832">
        <v>61796.380859375</v>
      </c>
    </row>
    <row r="467" spans="1:11" ht="14.45" customHeight="1" x14ac:dyDescent="0.2">
      <c r="A467" s="821" t="s">
        <v>586</v>
      </c>
      <c r="B467" s="822" t="s">
        <v>587</v>
      </c>
      <c r="C467" s="825" t="s">
        <v>608</v>
      </c>
      <c r="D467" s="839" t="s">
        <v>609</v>
      </c>
      <c r="E467" s="825" t="s">
        <v>4043</v>
      </c>
      <c r="F467" s="839" t="s">
        <v>4044</v>
      </c>
      <c r="G467" s="825" t="s">
        <v>4895</v>
      </c>
      <c r="H467" s="825" t="s">
        <v>4896</v>
      </c>
      <c r="I467" s="831">
        <v>6797.6201171875</v>
      </c>
      <c r="J467" s="831">
        <v>1</v>
      </c>
      <c r="K467" s="832">
        <v>6797.6201171875</v>
      </c>
    </row>
    <row r="468" spans="1:11" ht="14.45" customHeight="1" x14ac:dyDescent="0.2">
      <c r="A468" s="821" t="s">
        <v>586</v>
      </c>
      <c r="B468" s="822" t="s">
        <v>587</v>
      </c>
      <c r="C468" s="825" t="s">
        <v>608</v>
      </c>
      <c r="D468" s="839" t="s">
        <v>609</v>
      </c>
      <c r="E468" s="825" t="s">
        <v>4043</v>
      </c>
      <c r="F468" s="839" t="s">
        <v>4044</v>
      </c>
      <c r="G468" s="825" t="s">
        <v>4897</v>
      </c>
      <c r="H468" s="825" t="s">
        <v>4898</v>
      </c>
      <c r="I468" s="831">
        <v>7890.10009765625</v>
      </c>
      <c r="J468" s="831">
        <v>1</v>
      </c>
      <c r="K468" s="832">
        <v>7890.10009765625</v>
      </c>
    </row>
    <row r="469" spans="1:11" ht="14.45" customHeight="1" x14ac:dyDescent="0.2">
      <c r="A469" s="821" t="s">
        <v>586</v>
      </c>
      <c r="B469" s="822" t="s">
        <v>587</v>
      </c>
      <c r="C469" s="825" t="s">
        <v>608</v>
      </c>
      <c r="D469" s="839" t="s">
        <v>609</v>
      </c>
      <c r="E469" s="825" t="s">
        <v>4043</v>
      </c>
      <c r="F469" s="839" t="s">
        <v>4044</v>
      </c>
      <c r="G469" s="825" t="s">
        <v>4350</v>
      </c>
      <c r="H469" s="825" t="s">
        <v>4351</v>
      </c>
      <c r="I469" s="831">
        <v>13.810000419616699</v>
      </c>
      <c r="J469" s="831">
        <v>30</v>
      </c>
      <c r="K469" s="832">
        <v>414.17999267578125</v>
      </c>
    </row>
    <row r="470" spans="1:11" ht="14.45" customHeight="1" x14ac:dyDescent="0.2">
      <c r="A470" s="821" t="s">
        <v>586</v>
      </c>
      <c r="B470" s="822" t="s">
        <v>587</v>
      </c>
      <c r="C470" s="825" t="s">
        <v>608</v>
      </c>
      <c r="D470" s="839" t="s">
        <v>609</v>
      </c>
      <c r="E470" s="825" t="s">
        <v>4043</v>
      </c>
      <c r="F470" s="839" t="s">
        <v>4044</v>
      </c>
      <c r="G470" s="825" t="s">
        <v>4352</v>
      </c>
      <c r="H470" s="825" t="s">
        <v>4353</v>
      </c>
      <c r="I470" s="831">
        <v>6.2899999618530273</v>
      </c>
      <c r="J470" s="831">
        <v>10</v>
      </c>
      <c r="K470" s="832">
        <v>62.900001525878906</v>
      </c>
    </row>
    <row r="471" spans="1:11" ht="14.45" customHeight="1" x14ac:dyDescent="0.2">
      <c r="A471" s="821" t="s">
        <v>586</v>
      </c>
      <c r="B471" s="822" t="s">
        <v>587</v>
      </c>
      <c r="C471" s="825" t="s">
        <v>608</v>
      </c>
      <c r="D471" s="839" t="s">
        <v>609</v>
      </c>
      <c r="E471" s="825" t="s">
        <v>4043</v>
      </c>
      <c r="F471" s="839" t="s">
        <v>4044</v>
      </c>
      <c r="G471" s="825" t="s">
        <v>4354</v>
      </c>
      <c r="H471" s="825" t="s">
        <v>4355</v>
      </c>
      <c r="I471" s="831">
        <v>2.3599998950958252</v>
      </c>
      <c r="J471" s="831">
        <v>150</v>
      </c>
      <c r="K471" s="832">
        <v>354</v>
      </c>
    </row>
    <row r="472" spans="1:11" ht="14.45" customHeight="1" x14ac:dyDescent="0.2">
      <c r="A472" s="821" t="s">
        <v>586</v>
      </c>
      <c r="B472" s="822" t="s">
        <v>587</v>
      </c>
      <c r="C472" s="825" t="s">
        <v>608</v>
      </c>
      <c r="D472" s="839" t="s">
        <v>609</v>
      </c>
      <c r="E472" s="825" t="s">
        <v>4043</v>
      </c>
      <c r="F472" s="839" t="s">
        <v>4044</v>
      </c>
      <c r="G472" s="825" t="s">
        <v>4356</v>
      </c>
      <c r="H472" s="825" t="s">
        <v>4357</v>
      </c>
      <c r="I472" s="831">
        <v>2.3599998950958252</v>
      </c>
      <c r="J472" s="831">
        <v>50</v>
      </c>
      <c r="K472" s="832">
        <v>118</v>
      </c>
    </row>
    <row r="473" spans="1:11" ht="14.45" customHeight="1" x14ac:dyDescent="0.2">
      <c r="A473" s="821" t="s">
        <v>586</v>
      </c>
      <c r="B473" s="822" t="s">
        <v>587</v>
      </c>
      <c r="C473" s="825" t="s">
        <v>608</v>
      </c>
      <c r="D473" s="839" t="s">
        <v>609</v>
      </c>
      <c r="E473" s="825" t="s">
        <v>4043</v>
      </c>
      <c r="F473" s="839" t="s">
        <v>4044</v>
      </c>
      <c r="G473" s="825" t="s">
        <v>4358</v>
      </c>
      <c r="H473" s="825" t="s">
        <v>4359</v>
      </c>
      <c r="I473" s="831">
        <v>2.3599998950958252</v>
      </c>
      <c r="J473" s="831">
        <v>350</v>
      </c>
      <c r="K473" s="832">
        <v>826</v>
      </c>
    </row>
    <row r="474" spans="1:11" ht="14.45" customHeight="1" x14ac:dyDescent="0.2">
      <c r="A474" s="821" t="s">
        <v>586</v>
      </c>
      <c r="B474" s="822" t="s">
        <v>587</v>
      </c>
      <c r="C474" s="825" t="s">
        <v>608</v>
      </c>
      <c r="D474" s="839" t="s">
        <v>609</v>
      </c>
      <c r="E474" s="825" t="s">
        <v>4043</v>
      </c>
      <c r="F474" s="839" t="s">
        <v>4044</v>
      </c>
      <c r="G474" s="825" t="s">
        <v>4360</v>
      </c>
      <c r="H474" s="825" t="s">
        <v>4361</v>
      </c>
      <c r="I474" s="831">
        <v>2.3599998950958252</v>
      </c>
      <c r="J474" s="831">
        <v>150</v>
      </c>
      <c r="K474" s="832">
        <v>354</v>
      </c>
    </row>
    <row r="475" spans="1:11" ht="14.45" customHeight="1" x14ac:dyDescent="0.2">
      <c r="A475" s="821" t="s">
        <v>586</v>
      </c>
      <c r="B475" s="822" t="s">
        <v>587</v>
      </c>
      <c r="C475" s="825" t="s">
        <v>608</v>
      </c>
      <c r="D475" s="839" t="s">
        <v>609</v>
      </c>
      <c r="E475" s="825" t="s">
        <v>4043</v>
      </c>
      <c r="F475" s="839" t="s">
        <v>4044</v>
      </c>
      <c r="G475" s="825" t="s">
        <v>4899</v>
      </c>
      <c r="H475" s="825" t="s">
        <v>4900</v>
      </c>
      <c r="I475" s="831">
        <v>1.7799999713897705</v>
      </c>
      <c r="J475" s="831">
        <v>300</v>
      </c>
      <c r="K475" s="832">
        <v>534</v>
      </c>
    </row>
    <row r="476" spans="1:11" ht="14.45" customHeight="1" x14ac:dyDescent="0.2">
      <c r="A476" s="821" t="s">
        <v>586</v>
      </c>
      <c r="B476" s="822" t="s">
        <v>587</v>
      </c>
      <c r="C476" s="825" t="s">
        <v>608</v>
      </c>
      <c r="D476" s="839" t="s">
        <v>609</v>
      </c>
      <c r="E476" s="825" t="s">
        <v>4043</v>
      </c>
      <c r="F476" s="839" t="s">
        <v>4044</v>
      </c>
      <c r="G476" s="825" t="s">
        <v>4901</v>
      </c>
      <c r="H476" s="825" t="s">
        <v>4902</v>
      </c>
      <c r="I476" s="831">
        <v>2.7899999618530273</v>
      </c>
      <c r="J476" s="831">
        <v>240</v>
      </c>
      <c r="K476" s="832">
        <v>669.5999755859375</v>
      </c>
    </row>
    <row r="477" spans="1:11" ht="14.45" customHeight="1" x14ac:dyDescent="0.2">
      <c r="A477" s="821" t="s">
        <v>586</v>
      </c>
      <c r="B477" s="822" t="s">
        <v>587</v>
      </c>
      <c r="C477" s="825" t="s">
        <v>608</v>
      </c>
      <c r="D477" s="839" t="s">
        <v>609</v>
      </c>
      <c r="E477" s="825" t="s">
        <v>4043</v>
      </c>
      <c r="F477" s="839" t="s">
        <v>4044</v>
      </c>
      <c r="G477" s="825" t="s">
        <v>4366</v>
      </c>
      <c r="H477" s="825" t="s">
        <v>4367</v>
      </c>
      <c r="I477" s="831">
        <v>1.7777142592838833</v>
      </c>
      <c r="J477" s="831">
        <v>10350</v>
      </c>
      <c r="K477" s="832">
        <v>18394.5</v>
      </c>
    </row>
    <row r="478" spans="1:11" ht="14.45" customHeight="1" x14ac:dyDescent="0.2">
      <c r="A478" s="821" t="s">
        <v>586</v>
      </c>
      <c r="B478" s="822" t="s">
        <v>587</v>
      </c>
      <c r="C478" s="825" t="s">
        <v>608</v>
      </c>
      <c r="D478" s="839" t="s">
        <v>609</v>
      </c>
      <c r="E478" s="825" t="s">
        <v>4043</v>
      </c>
      <c r="F478" s="839" t="s">
        <v>4044</v>
      </c>
      <c r="G478" s="825" t="s">
        <v>4370</v>
      </c>
      <c r="H478" s="825" t="s">
        <v>4371</v>
      </c>
      <c r="I478" s="831">
        <v>11.492999839782716</v>
      </c>
      <c r="J478" s="831">
        <v>1150</v>
      </c>
      <c r="K478" s="832">
        <v>13217.5</v>
      </c>
    </row>
    <row r="479" spans="1:11" ht="14.45" customHeight="1" x14ac:dyDescent="0.2">
      <c r="A479" s="821" t="s">
        <v>586</v>
      </c>
      <c r="B479" s="822" t="s">
        <v>587</v>
      </c>
      <c r="C479" s="825" t="s">
        <v>608</v>
      </c>
      <c r="D479" s="839" t="s">
        <v>609</v>
      </c>
      <c r="E479" s="825" t="s">
        <v>4043</v>
      </c>
      <c r="F479" s="839" t="s">
        <v>4044</v>
      </c>
      <c r="G479" s="825" t="s">
        <v>4370</v>
      </c>
      <c r="H479" s="825" t="s">
        <v>4372</v>
      </c>
      <c r="I479" s="831">
        <v>11.492222044203016</v>
      </c>
      <c r="J479" s="831">
        <v>1000</v>
      </c>
      <c r="K479" s="832">
        <v>11492</v>
      </c>
    </row>
    <row r="480" spans="1:11" ht="14.45" customHeight="1" x14ac:dyDescent="0.2">
      <c r="A480" s="821" t="s">
        <v>586</v>
      </c>
      <c r="B480" s="822" t="s">
        <v>587</v>
      </c>
      <c r="C480" s="825" t="s">
        <v>608</v>
      </c>
      <c r="D480" s="839" t="s">
        <v>609</v>
      </c>
      <c r="E480" s="825" t="s">
        <v>4043</v>
      </c>
      <c r="F480" s="839" t="s">
        <v>4044</v>
      </c>
      <c r="G480" s="825" t="s">
        <v>4379</v>
      </c>
      <c r="H480" s="825" t="s">
        <v>4903</v>
      </c>
      <c r="I480" s="831">
        <v>11.252500057220459</v>
      </c>
      <c r="J480" s="831">
        <v>625</v>
      </c>
      <c r="K480" s="832">
        <v>7033.25</v>
      </c>
    </row>
    <row r="481" spans="1:11" ht="14.45" customHeight="1" x14ac:dyDescent="0.2">
      <c r="A481" s="821" t="s">
        <v>586</v>
      </c>
      <c r="B481" s="822" t="s">
        <v>587</v>
      </c>
      <c r="C481" s="825" t="s">
        <v>608</v>
      </c>
      <c r="D481" s="839" t="s">
        <v>609</v>
      </c>
      <c r="E481" s="825" t="s">
        <v>4043</v>
      </c>
      <c r="F481" s="839" t="s">
        <v>4044</v>
      </c>
      <c r="G481" s="825" t="s">
        <v>4379</v>
      </c>
      <c r="H481" s="825" t="s">
        <v>4380</v>
      </c>
      <c r="I481" s="831">
        <v>11.255454670299184</v>
      </c>
      <c r="J481" s="831">
        <v>850</v>
      </c>
      <c r="K481" s="832">
        <v>9567</v>
      </c>
    </row>
    <row r="482" spans="1:11" ht="14.45" customHeight="1" x14ac:dyDescent="0.2">
      <c r="A482" s="821" t="s">
        <v>586</v>
      </c>
      <c r="B482" s="822" t="s">
        <v>587</v>
      </c>
      <c r="C482" s="825" t="s">
        <v>608</v>
      </c>
      <c r="D482" s="839" t="s">
        <v>609</v>
      </c>
      <c r="E482" s="825" t="s">
        <v>4043</v>
      </c>
      <c r="F482" s="839" t="s">
        <v>4044</v>
      </c>
      <c r="G482" s="825" t="s">
        <v>4904</v>
      </c>
      <c r="H482" s="825" t="s">
        <v>4905</v>
      </c>
      <c r="I482" s="831">
        <v>38.503332773844399</v>
      </c>
      <c r="J482" s="831">
        <v>150</v>
      </c>
      <c r="K482" s="832">
        <v>5775.5</v>
      </c>
    </row>
    <row r="483" spans="1:11" ht="14.45" customHeight="1" x14ac:dyDescent="0.2">
      <c r="A483" s="821" t="s">
        <v>586</v>
      </c>
      <c r="B483" s="822" t="s">
        <v>587</v>
      </c>
      <c r="C483" s="825" t="s">
        <v>608</v>
      </c>
      <c r="D483" s="839" t="s">
        <v>609</v>
      </c>
      <c r="E483" s="825" t="s">
        <v>4043</v>
      </c>
      <c r="F483" s="839" t="s">
        <v>4044</v>
      </c>
      <c r="G483" s="825" t="s">
        <v>4906</v>
      </c>
      <c r="H483" s="825" t="s">
        <v>4907</v>
      </c>
      <c r="I483" s="831">
        <v>40.993334452311196</v>
      </c>
      <c r="J483" s="831">
        <v>50</v>
      </c>
      <c r="K483" s="832">
        <v>2049.7299499511719</v>
      </c>
    </row>
    <row r="484" spans="1:11" ht="14.45" customHeight="1" x14ac:dyDescent="0.2">
      <c r="A484" s="821" t="s">
        <v>586</v>
      </c>
      <c r="B484" s="822" t="s">
        <v>587</v>
      </c>
      <c r="C484" s="825" t="s">
        <v>608</v>
      </c>
      <c r="D484" s="839" t="s">
        <v>609</v>
      </c>
      <c r="E484" s="825" t="s">
        <v>4043</v>
      </c>
      <c r="F484" s="839" t="s">
        <v>4044</v>
      </c>
      <c r="G484" s="825" t="s">
        <v>4385</v>
      </c>
      <c r="H484" s="825" t="s">
        <v>4386</v>
      </c>
      <c r="I484" s="831">
        <v>85.379997253417969</v>
      </c>
      <c r="J484" s="831">
        <v>75</v>
      </c>
      <c r="K484" s="832">
        <v>6403.31982421875</v>
      </c>
    </row>
    <row r="485" spans="1:11" ht="14.45" customHeight="1" x14ac:dyDescent="0.2">
      <c r="A485" s="821" t="s">
        <v>586</v>
      </c>
      <c r="B485" s="822" t="s">
        <v>587</v>
      </c>
      <c r="C485" s="825" t="s">
        <v>608</v>
      </c>
      <c r="D485" s="839" t="s">
        <v>609</v>
      </c>
      <c r="E485" s="825" t="s">
        <v>4043</v>
      </c>
      <c r="F485" s="839" t="s">
        <v>4044</v>
      </c>
      <c r="G485" s="825" t="s">
        <v>4908</v>
      </c>
      <c r="H485" s="825" t="s">
        <v>4909</v>
      </c>
      <c r="I485" s="831">
        <v>96.279998779296875</v>
      </c>
      <c r="J485" s="831">
        <v>25</v>
      </c>
      <c r="K485" s="832">
        <v>2406.989990234375</v>
      </c>
    </row>
    <row r="486" spans="1:11" ht="14.45" customHeight="1" x14ac:dyDescent="0.2">
      <c r="A486" s="821" t="s">
        <v>586</v>
      </c>
      <c r="B486" s="822" t="s">
        <v>587</v>
      </c>
      <c r="C486" s="825" t="s">
        <v>608</v>
      </c>
      <c r="D486" s="839" t="s">
        <v>609</v>
      </c>
      <c r="E486" s="825" t="s">
        <v>4043</v>
      </c>
      <c r="F486" s="839" t="s">
        <v>4044</v>
      </c>
      <c r="G486" s="825" t="s">
        <v>4910</v>
      </c>
      <c r="H486" s="825" t="s">
        <v>4911</v>
      </c>
      <c r="I486" s="831">
        <v>90.75</v>
      </c>
      <c r="J486" s="831">
        <v>7</v>
      </c>
      <c r="K486" s="832">
        <v>635.25</v>
      </c>
    </row>
    <row r="487" spans="1:11" ht="14.45" customHeight="1" x14ac:dyDescent="0.2">
      <c r="A487" s="821" t="s">
        <v>586</v>
      </c>
      <c r="B487" s="822" t="s">
        <v>587</v>
      </c>
      <c r="C487" s="825" t="s">
        <v>608</v>
      </c>
      <c r="D487" s="839" t="s">
        <v>609</v>
      </c>
      <c r="E487" s="825" t="s">
        <v>4043</v>
      </c>
      <c r="F487" s="839" t="s">
        <v>4044</v>
      </c>
      <c r="G487" s="825" t="s">
        <v>4393</v>
      </c>
      <c r="H487" s="825" t="s">
        <v>4394</v>
      </c>
      <c r="I487" s="831">
        <v>5.2712001037597656</v>
      </c>
      <c r="J487" s="831">
        <v>3100</v>
      </c>
      <c r="K487" s="832">
        <v>16339.5</v>
      </c>
    </row>
    <row r="488" spans="1:11" ht="14.45" customHeight="1" x14ac:dyDescent="0.2">
      <c r="A488" s="821" t="s">
        <v>586</v>
      </c>
      <c r="B488" s="822" t="s">
        <v>587</v>
      </c>
      <c r="C488" s="825" t="s">
        <v>608</v>
      </c>
      <c r="D488" s="839" t="s">
        <v>609</v>
      </c>
      <c r="E488" s="825" t="s">
        <v>4043</v>
      </c>
      <c r="F488" s="839" t="s">
        <v>4044</v>
      </c>
      <c r="G488" s="825" t="s">
        <v>4045</v>
      </c>
      <c r="H488" s="825" t="s">
        <v>4046</v>
      </c>
      <c r="I488" s="831">
        <v>3.5041666924953461</v>
      </c>
      <c r="J488" s="831">
        <v>3750</v>
      </c>
      <c r="K488" s="832">
        <v>13126</v>
      </c>
    </row>
    <row r="489" spans="1:11" ht="14.45" customHeight="1" x14ac:dyDescent="0.2">
      <c r="A489" s="821" t="s">
        <v>586</v>
      </c>
      <c r="B489" s="822" t="s">
        <v>587</v>
      </c>
      <c r="C489" s="825" t="s">
        <v>608</v>
      </c>
      <c r="D489" s="839" t="s">
        <v>609</v>
      </c>
      <c r="E489" s="825" t="s">
        <v>4043</v>
      </c>
      <c r="F489" s="839" t="s">
        <v>4044</v>
      </c>
      <c r="G489" s="825" t="s">
        <v>4912</v>
      </c>
      <c r="H489" s="825" t="s">
        <v>4913</v>
      </c>
      <c r="I489" s="831">
        <v>27.950000762939453</v>
      </c>
      <c r="J489" s="831">
        <v>50</v>
      </c>
      <c r="K489" s="832">
        <v>1397.550048828125</v>
      </c>
    </row>
    <row r="490" spans="1:11" ht="14.45" customHeight="1" x14ac:dyDescent="0.2">
      <c r="A490" s="821" t="s">
        <v>586</v>
      </c>
      <c r="B490" s="822" t="s">
        <v>587</v>
      </c>
      <c r="C490" s="825" t="s">
        <v>608</v>
      </c>
      <c r="D490" s="839" t="s">
        <v>609</v>
      </c>
      <c r="E490" s="825" t="s">
        <v>4043</v>
      </c>
      <c r="F490" s="839" t="s">
        <v>4044</v>
      </c>
      <c r="G490" s="825" t="s">
        <v>4914</v>
      </c>
      <c r="H490" s="825" t="s">
        <v>4915</v>
      </c>
      <c r="I490" s="831">
        <v>1.2100000381469727</v>
      </c>
      <c r="J490" s="831">
        <v>1</v>
      </c>
      <c r="K490" s="832">
        <v>1.2100000381469727</v>
      </c>
    </row>
    <row r="491" spans="1:11" ht="14.45" customHeight="1" x14ac:dyDescent="0.2">
      <c r="A491" s="821" t="s">
        <v>586</v>
      </c>
      <c r="B491" s="822" t="s">
        <v>587</v>
      </c>
      <c r="C491" s="825" t="s">
        <v>608</v>
      </c>
      <c r="D491" s="839" t="s">
        <v>609</v>
      </c>
      <c r="E491" s="825" t="s">
        <v>4043</v>
      </c>
      <c r="F491" s="839" t="s">
        <v>4044</v>
      </c>
      <c r="G491" s="825" t="s">
        <v>4916</v>
      </c>
      <c r="H491" s="825" t="s">
        <v>4917</v>
      </c>
      <c r="I491" s="831">
        <v>17.909999847412109</v>
      </c>
      <c r="J491" s="831">
        <v>10</v>
      </c>
      <c r="K491" s="832">
        <v>179.10000610351563</v>
      </c>
    </row>
    <row r="492" spans="1:11" ht="14.45" customHeight="1" x14ac:dyDescent="0.2">
      <c r="A492" s="821" t="s">
        <v>586</v>
      </c>
      <c r="B492" s="822" t="s">
        <v>587</v>
      </c>
      <c r="C492" s="825" t="s">
        <v>608</v>
      </c>
      <c r="D492" s="839" t="s">
        <v>609</v>
      </c>
      <c r="E492" s="825" t="s">
        <v>4043</v>
      </c>
      <c r="F492" s="839" t="s">
        <v>4044</v>
      </c>
      <c r="G492" s="825" t="s">
        <v>4918</v>
      </c>
      <c r="H492" s="825" t="s">
        <v>4919</v>
      </c>
      <c r="I492" s="831">
        <v>77.44000244140625</v>
      </c>
      <c r="J492" s="831">
        <v>10</v>
      </c>
      <c r="K492" s="832">
        <v>774.4000244140625</v>
      </c>
    </row>
    <row r="493" spans="1:11" ht="14.45" customHeight="1" x14ac:dyDescent="0.2">
      <c r="A493" s="821" t="s">
        <v>586</v>
      </c>
      <c r="B493" s="822" t="s">
        <v>587</v>
      </c>
      <c r="C493" s="825" t="s">
        <v>608</v>
      </c>
      <c r="D493" s="839" t="s">
        <v>609</v>
      </c>
      <c r="E493" s="825" t="s">
        <v>4043</v>
      </c>
      <c r="F493" s="839" t="s">
        <v>4044</v>
      </c>
      <c r="G493" s="825" t="s">
        <v>4920</v>
      </c>
      <c r="H493" s="825" t="s">
        <v>4921</v>
      </c>
      <c r="I493" s="831">
        <v>17.909999847412109</v>
      </c>
      <c r="J493" s="831">
        <v>10</v>
      </c>
      <c r="K493" s="832">
        <v>179.10000610351563</v>
      </c>
    </row>
    <row r="494" spans="1:11" ht="14.45" customHeight="1" x14ac:dyDescent="0.2">
      <c r="A494" s="821" t="s">
        <v>586</v>
      </c>
      <c r="B494" s="822" t="s">
        <v>587</v>
      </c>
      <c r="C494" s="825" t="s">
        <v>608</v>
      </c>
      <c r="D494" s="839" t="s">
        <v>609</v>
      </c>
      <c r="E494" s="825" t="s">
        <v>4043</v>
      </c>
      <c r="F494" s="839" t="s">
        <v>4044</v>
      </c>
      <c r="G494" s="825" t="s">
        <v>4922</v>
      </c>
      <c r="H494" s="825" t="s">
        <v>4923</v>
      </c>
      <c r="I494" s="831">
        <v>53.290000915527344</v>
      </c>
      <c r="J494" s="831">
        <v>10</v>
      </c>
      <c r="K494" s="832">
        <v>532.8800048828125</v>
      </c>
    </row>
    <row r="495" spans="1:11" ht="14.45" customHeight="1" x14ac:dyDescent="0.2">
      <c r="A495" s="821" t="s">
        <v>586</v>
      </c>
      <c r="B495" s="822" t="s">
        <v>587</v>
      </c>
      <c r="C495" s="825" t="s">
        <v>608</v>
      </c>
      <c r="D495" s="839" t="s">
        <v>609</v>
      </c>
      <c r="E495" s="825" t="s">
        <v>4043</v>
      </c>
      <c r="F495" s="839" t="s">
        <v>4044</v>
      </c>
      <c r="G495" s="825" t="s">
        <v>4924</v>
      </c>
      <c r="H495" s="825" t="s">
        <v>4925</v>
      </c>
      <c r="I495" s="831">
        <v>17.899999618530273</v>
      </c>
      <c r="J495" s="831">
        <v>10</v>
      </c>
      <c r="K495" s="832">
        <v>179</v>
      </c>
    </row>
    <row r="496" spans="1:11" ht="14.45" customHeight="1" x14ac:dyDescent="0.2">
      <c r="A496" s="821" t="s">
        <v>586</v>
      </c>
      <c r="B496" s="822" t="s">
        <v>587</v>
      </c>
      <c r="C496" s="825" t="s">
        <v>608</v>
      </c>
      <c r="D496" s="839" t="s">
        <v>609</v>
      </c>
      <c r="E496" s="825" t="s">
        <v>4043</v>
      </c>
      <c r="F496" s="839" t="s">
        <v>4044</v>
      </c>
      <c r="G496" s="825" t="s">
        <v>4399</v>
      </c>
      <c r="H496" s="825" t="s">
        <v>4400</v>
      </c>
      <c r="I496" s="831">
        <v>17.90749979019165</v>
      </c>
      <c r="J496" s="831">
        <v>70</v>
      </c>
      <c r="K496" s="832">
        <v>1253.4000244140625</v>
      </c>
    </row>
    <row r="497" spans="1:11" ht="14.45" customHeight="1" x14ac:dyDescent="0.2">
      <c r="A497" s="821" t="s">
        <v>586</v>
      </c>
      <c r="B497" s="822" t="s">
        <v>587</v>
      </c>
      <c r="C497" s="825" t="s">
        <v>608</v>
      </c>
      <c r="D497" s="839" t="s">
        <v>609</v>
      </c>
      <c r="E497" s="825" t="s">
        <v>4043</v>
      </c>
      <c r="F497" s="839" t="s">
        <v>4044</v>
      </c>
      <c r="G497" s="825" t="s">
        <v>4401</v>
      </c>
      <c r="H497" s="825" t="s">
        <v>4402</v>
      </c>
      <c r="I497" s="831">
        <v>17.909999847412109</v>
      </c>
      <c r="J497" s="831">
        <v>50</v>
      </c>
      <c r="K497" s="832">
        <v>895.5</v>
      </c>
    </row>
    <row r="498" spans="1:11" ht="14.45" customHeight="1" x14ac:dyDescent="0.2">
      <c r="A498" s="821" t="s">
        <v>586</v>
      </c>
      <c r="B498" s="822" t="s">
        <v>587</v>
      </c>
      <c r="C498" s="825" t="s">
        <v>608</v>
      </c>
      <c r="D498" s="839" t="s">
        <v>609</v>
      </c>
      <c r="E498" s="825" t="s">
        <v>4043</v>
      </c>
      <c r="F498" s="839" t="s">
        <v>4044</v>
      </c>
      <c r="G498" s="825" t="s">
        <v>4403</v>
      </c>
      <c r="H498" s="825" t="s">
        <v>4404</v>
      </c>
      <c r="I498" s="831">
        <v>17.907272512262519</v>
      </c>
      <c r="J498" s="831">
        <v>690</v>
      </c>
      <c r="K498" s="832">
        <v>12355.900054931641</v>
      </c>
    </row>
    <row r="499" spans="1:11" ht="14.45" customHeight="1" x14ac:dyDescent="0.2">
      <c r="A499" s="821" t="s">
        <v>586</v>
      </c>
      <c r="B499" s="822" t="s">
        <v>587</v>
      </c>
      <c r="C499" s="825" t="s">
        <v>608</v>
      </c>
      <c r="D499" s="839" t="s">
        <v>609</v>
      </c>
      <c r="E499" s="825" t="s">
        <v>4043</v>
      </c>
      <c r="F499" s="839" t="s">
        <v>4044</v>
      </c>
      <c r="G499" s="825" t="s">
        <v>4926</v>
      </c>
      <c r="H499" s="825" t="s">
        <v>4927</v>
      </c>
      <c r="I499" s="831">
        <v>17.906999778747558</v>
      </c>
      <c r="J499" s="831">
        <v>470</v>
      </c>
      <c r="K499" s="832">
        <v>8416.5000915527344</v>
      </c>
    </row>
    <row r="500" spans="1:11" ht="14.45" customHeight="1" x14ac:dyDescent="0.2">
      <c r="A500" s="821" t="s">
        <v>586</v>
      </c>
      <c r="B500" s="822" t="s">
        <v>587</v>
      </c>
      <c r="C500" s="825" t="s">
        <v>608</v>
      </c>
      <c r="D500" s="839" t="s">
        <v>609</v>
      </c>
      <c r="E500" s="825" t="s">
        <v>4043</v>
      </c>
      <c r="F500" s="839" t="s">
        <v>4044</v>
      </c>
      <c r="G500" s="825" t="s">
        <v>4928</v>
      </c>
      <c r="H500" s="825" t="s">
        <v>4929</v>
      </c>
      <c r="I500" s="831">
        <v>17.906521506931472</v>
      </c>
      <c r="J500" s="831">
        <v>500</v>
      </c>
      <c r="K500" s="832">
        <v>8953.3000793457031</v>
      </c>
    </row>
    <row r="501" spans="1:11" ht="14.45" customHeight="1" x14ac:dyDescent="0.2">
      <c r="A501" s="821" t="s">
        <v>586</v>
      </c>
      <c r="B501" s="822" t="s">
        <v>587</v>
      </c>
      <c r="C501" s="825" t="s">
        <v>608</v>
      </c>
      <c r="D501" s="839" t="s">
        <v>609</v>
      </c>
      <c r="E501" s="825" t="s">
        <v>4043</v>
      </c>
      <c r="F501" s="839" t="s">
        <v>4044</v>
      </c>
      <c r="G501" s="825" t="s">
        <v>4930</v>
      </c>
      <c r="H501" s="825" t="s">
        <v>4931</v>
      </c>
      <c r="I501" s="831">
        <v>17.907999801635743</v>
      </c>
      <c r="J501" s="831">
        <v>220</v>
      </c>
      <c r="K501" s="832">
        <v>3939.7000732421875</v>
      </c>
    </row>
    <row r="502" spans="1:11" ht="14.45" customHeight="1" x14ac:dyDescent="0.2">
      <c r="A502" s="821" t="s">
        <v>586</v>
      </c>
      <c r="B502" s="822" t="s">
        <v>587</v>
      </c>
      <c r="C502" s="825" t="s">
        <v>608</v>
      </c>
      <c r="D502" s="839" t="s">
        <v>609</v>
      </c>
      <c r="E502" s="825" t="s">
        <v>4043</v>
      </c>
      <c r="F502" s="839" t="s">
        <v>4044</v>
      </c>
      <c r="G502" s="825" t="s">
        <v>4932</v>
      </c>
      <c r="H502" s="825" t="s">
        <v>4933</v>
      </c>
      <c r="I502" s="831">
        <v>2057</v>
      </c>
      <c r="J502" s="831">
        <v>1</v>
      </c>
      <c r="K502" s="832">
        <v>2057</v>
      </c>
    </row>
    <row r="503" spans="1:11" ht="14.45" customHeight="1" x14ac:dyDescent="0.2">
      <c r="A503" s="821" t="s">
        <v>586</v>
      </c>
      <c r="B503" s="822" t="s">
        <v>587</v>
      </c>
      <c r="C503" s="825" t="s">
        <v>608</v>
      </c>
      <c r="D503" s="839" t="s">
        <v>609</v>
      </c>
      <c r="E503" s="825" t="s">
        <v>4043</v>
      </c>
      <c r="F503" s="839" t="s">
        <v>4044</v>
      </c>
      <c r="G503" s="825" t="s">
        <v>4934</v>
      </c>
      <c r="H503" s="825" t="s">
        <v>4935</v>
      </c>
      <c r="I503" s="831">
        <v>81.069999694824219</v>
      </c>
      <c r="J503" s="831">
        <v>20</v>
      </c>
      <c r="K503" s="832">
        <v>1621.4000244140625</v>
      </c>
    </row>
    <row r="504" spans="1:11" ht="14.45" customHeight="1" x14ac:dyDescent="0.2">
      <c r="A504" s="821" t="s">
        <v>586</v>
      </c>
      <c r="B504" s="822" t="s">
        <v>587</v>
      </c>
      <c r="C504" s="825" t="s">
        <v>608</v>
      </c>
      <c r="D504" s="839" t="s">
        <v>609</v>
      </c>
      <c r="E504" s="825" t="s">
        <v>4043</v>
      </c>
      <c r="F504" s="839" t="s">
        <v>4044</v>
      </c>
      <c r="G504" s="825" t="s">
        <v>4936</v>
      </c>
      <c r="H504" s="825" t="s">
        <v>4937</v>
      </c>
      <c r="I504" s="831">
        <v>31.360000610351563</v>
      </c>
      <c r="J504" s="831">
        <v>50</v>
      </c>
      <c r="K504" s="832">
        <v>1568</v>
      </c>
    </row>
    <row r="505" spans="1:11" ht="14.45" customHeight="1" x14ac:dyDescent="0.2">
      <c r="A505" s="821" t="s">
        <v>586</v>
      </c>
      <c r="B505" s="822" t="s">
        <v>587</v>
      </c>
      <c r="C505" s="825" t="s">
        <v>608</v>
      </c>
      <c r="D505" s="839" t="s">
        <v>609</v>
      </c>
      <c r="E505" s="825" t="s">
        <v>4043</v>
      </c>
      <c r="F505" s="839" t="s">
        <v>4044</v>
      </c>
      <c r="G505" s="825" t="s">
        <v>4938</v>
      </c>
      <c r="H505" s="825" t="s">
        <v>4939</v>
      </c>
      <c r="I505" s="831">
        <v>17.979999542236328</v>
      </c>
      <c r="J505" s="831">
        <v>50</v>
      </c>
      <c r="K505" s="832">
        <v>899.030029296875</v>
      </c>
    </row>
    <row r="506" spans="1:11" ht="14.45" customHeight="1" x14ac:dyDescent="0.2">
      <c r="A506" s="821" t="s">
        <v>586</v>
      </c>
      <c r="B506" s="822" t="s">
        <v>587</v>
      </c>
      <c r="C506" s="825" t="s">
        <v>608</v>
      </c>
      <c r="D506" s="839" t="s">
        <v>609</v>
      </c>
      <c r="E506" s="825" t="s">
        <v>4043</v>
      </c>
      <c r="F506" s="839" t="s">
        <v>4044</v>
      </c>
      <c r="G506" s="825" t="s">
        <v>4445</v>
      </c>
      <c r="H506" s="825" t="s">
        <v>4446</v>
      </c>
      <c r="I506" s="831">
        <v>17.979999542236328</v>
      </c>
      <c r="J506" s="831">
        <v>550</v>
      </c>
      <c r="K506" s="832">
        <v>9889</v>
      </c>
    </row>
    <row r="507" spans="1:11" ht="14.45" customHeight="1" x14ac:dyDescent="0.2">
      <c r="A507" s="821" t="s">
        <v>586</v>
      </c>
      <c r="B507" s="822" t="s">
        <v>587</v>
      </c>
      <c r="C507" s="825" t="s">
        <v>608</v>
      </c>
      <c r="D507" s="839" t="s">
        <v>609</v>
      </c>
      <c r="E507" s="825" t="s">
        <v>4043</v>
      </c>
      <c r="F507" s="839" t="s">
        <v>4044</v>
      </c>
      <c r="G507" s="825" t="s">
        <v>4940</v>
      </c>
      <c r="H507" s="825" t="s">
        <v>4941</v>
      </c>
      <c r="I507" s="831">
        <v>17.979999542236328</v>
      </c>
      <c r="J507" s="831">
        <v>1900</v>
      </c>
      <c r="K507" s="832">
        <v>34162</v>
      </c>
    </row>
    <row r="508" spans="1:11" ht="14.45" customHeight="1" x14ac:dyDescent="0.2">
      <c r="A508" s="821" t="s">
        <v>586</v>
      </c>
      <c r="B508" s="822" t="s">
        <v>587</v>
      </c>
      <c r="C508" s="825" t="s">
        <v>608</v>
      </c>
      <c r="D508" s="839" t="s">
        <v>609</v>
      </c>
      <c r="E508" s="825" t="s">
        <v>4043</v>
      </c>
      <c r="F508" s="839" t="s">
        <v>4044</v>
      </c>
      <c r="G508" s="825" t="s">
        <v>4049</v>
      </c>
      <c r="H508" s="825" t="s">
        <v>4050</v>
      </c>
      <c r="I508" s="831">
        <v>17.979999542236328</v>
      </c>
      <c r="J508" s="831">
        <v>700</v>
      </c>
      <c r="K508" s="832">
        <v>12586</v>
      </c>
    </row>
    <row r="509" spans="1:11" ht="14.45" customHeight="1" x14ac:dyDescent="0.2">
      <c r="A509" s="821" t="s">
        <v>586</v>
      </c>
      <c r="B509" s="822" t="s">
        <v>587</v>
      </c>
      <c r="C509" s="825" t="s">
        <v>608</v>
      </c>
      <c r="D509" s="839" t="s">
        <v>609</v>
      </c>
      <c r="E509" s="825" t="s">
        <v>4043</v>
      </c>
      <c r="F509" s="839" t="s">
        <v>4044</v>
      </c>
      <c r="G509" s="825" t="s">
        <v>4457</v>
      </c>
      <c r="H509" s="825" t="s">
        <v>4458</v>
      </c>
      <c r="I509" s="831">
        <v>4.0288890732659235</v>
      </c>
      <c r="J509" s="831">
        <v>4750</v>
      </c>
      <c r="K509" s="832">
        <v>19138</v>
      </c>
    </row>
    <row r="510" spans="1:11" ht="14.45" customHeight="1" x14ac:dyDescent="0.2">
      <c r="A510" s="821" t="s">
        <v>586</v>
      </c>
      <c r="B510" s="822" t="s">
        <v>587</v>
      </c>
      <c r="C510" s="825" t="s">
        <v>608</v>
      </c>
      <c r="D510" s="839" t="s">
        <v>609</v>
      </c>
      <c r="E510" s="825" t="s">
        <v>4043</v>
      </c>
      <c r="F510" s="839" t="s">
        <v>4044</v>
      </c>
      <c r="G510" s="825" t="s">
        <v>4465</v>
      </c>
      <c r="H510" s="825" t="s">
        <v>4466</v>
      </c>
      <c r="I510" s="831">
        <v>8.4700002670288086</v>
      </c>
      <c r="J510" s="831">
        <v>120</v>
      </c>
      <c r="K510" s="832">
        <v>1016.4000244140625</v>
      </c>
    </row>
    <row r="511" spans="1:11" ht="14.45" customHeight="1" x14ac:dyDescent="0.2">
      <c r="A511" s="821" t="s">
        <v>586</v>
      </c>
      <c r="B511" s="822" t="s">
        <v>587</v>
      </c>
      <c r="C511" s="825" t="s">
        <v>608</v>
      </c>
      <c r="D511" s="839" t="s">
        <v>609</v>
      </c>
      <c r="E511" s="825" t="s">
        <v>4043</v>
      </c>
      <c r="F511" s="839" t="s">
        <v>4044</v>
      </c>
      <c r="G511" s="825" t="s">
        <v>4942</v>
      </c>
      <c r="H511" s="825" t="s">
        <v>4943</v>
      </c>
      <c r="I511" s="831">
        <v>9.9200000762939453</v>
      </c>
      <c r="J511" s="831">
        <v>20</v>
      </c>
      <c r="K511" s="832">
        <v>198.44000244140625</v>
      </c>
    </row>
    <row r="512" spans="1:11" ht="14.45" customHeight="1" x14ac:dyDescent="0.2">
      <c r="A512" s="821" t="s">
        <v>586</v>
      </c>
      <c r="B512" s="822" t="s">
        <v>587</v>
      </c>
      <c r="C512" s="825" t="s">
        <v>608</v>
      </c>
      <c r="D512" s="839" t="s">
        <v>609</v>
      </c>
      <c r="E512" s="825" t="s">
        <v>4043</v>
      </c>
      <c r="F512" s="839" t="s">
        <v>4044</v>
      </c>
      <c r="G512" s="825" t="s">
        <v>4944</v>
      </c>
      <c r="H512" s="825" t="s">
        <v>4945</v>
      </c>
      <c r="I512" s="831">
        <v>33.880001068115234</v>
      </c>
      <c r="J512" s="831">
        <v>15</v>
      </c>
      <c r="K512" s="832">
        <v>508.20001602172852</v>
      </c>
    </row>
    <row r="513" spans="1:11" ht="14.45" customHeight="1" x14ac:dyDescent="0.2">
      <c r="A513" s="821" t="s">
        <v>586</v>
      </c>
      <c r="B513" s="822" t="s">
        <v>587</v>
      </c>
      <c r="C513" s="825" t="s">
        <v>608</v>
      </c>
      <c r="D513" s="839" t="s">
        <v>609</v>
      </c>
      <c r="E513" s="825" t="s">
        <v>4043</v>
      </c>
      <c r="F513" s="839" t="s">
        <v>4044</v>
      </c>
      <c r="G513" s="825" t="s">
        <v>4946</v>
      </c>
      <c r="H513" s="825" t="s">
        <v>4947</v>
      </c>
      <c r="I513" s="831">
        <v>81.730001449584961</v>
      </c>
      <c r="J513" s="831">
        <v>185</v>
      </c>
      <c r="K513" s="832">
        <v>15120.400024414063</v>
      </c>
    </row>
    <row r="514" spans="1:11" ht="14.45" customHeight="1" x14ac:dyDescent="0.2">
      <c r="A514" s="821" t="s">
        <v>586</v>
      </c>
      <c r="B514" s="822" t="s">
        <v>587</v>
      </c>
      <c r="C514" s="825" t="s">
        <v>608</v>
      </c>
      <c r="D514" s="839" t="s">
        <v>609</v>
      </c>
      <c r="E514" s="825" t="s">
        <v>4043</v>
      </c>
      <c r="F514" s="839" t="s">
        <v>4044</v>
      </c>
      <c r="G514" s="825" t="s">
        <v>4948</v>
      </c>
      <c r="H514" s="825" t="s">
        <v>4949</v>
      </c>
      <c r="I514" s="831">
        <v>105.02999877929688</v>
      </c>
      <c r="J514" s="831">
        <v>20</v>
      </c>
      <c r="K514" s="832">
        <v>2100.56005859375</v>
      </c>
    </row>
    <row r="515" spans="1:11" ht="14.45" customHeight="1" x14ac:dyDescent="0.2">
      <c r="A515" s="821" t="s">
        <v>586</v>
      </c>
      <c r="B515" s="822" t="s">
        <v>587</v>
      </c>
      <c r="C515" s="825" t="s">
        <v>608</v>
      </c>
      <c r="D515" s="839" t="s">
        <v>609</v>
      </c>
      <c r="E515" s="825" t="s">
        <v>4043</v>
      </c>
      <c r="F515" s="839" t="s">
        <v>4044</v>
      </c>
      <c r="G515" s="825" t="s">
        <v>4488</v>
      </c>
      <c r="H515" s="825" t="s">
        <v>4489</v>
      </c>
      <c r="I515" s="831">
        <v>105.02999877929688</v>
      </c>
      <c r="J515" s="831">
        <v>180</v>
      </c>
      <c r="K515" s="832">
        <v>18905.040283203125</v>
      </c>
    </row>
    <row r="516" spans="1:11" ht="14.45" customHeight="1" x14ac:dyDescent="0.2">
      <c r="A516" s="821" t="s">
        <v>586</v>
      </c>
      <c r="B516" s="822" t="s">
        <v>587</v>
      </c>
      <c r="C516" s="825" t="s">
        <v>608</v>
      </c>
      <c r="D516" s="839" t="s">
        <v>609</v>
      </c>
      <c r="E516" s="825" t="s">
        <v>4043</v>
      </c>
      <c r="F516" s="839" t="s">
        <v>4044</v>
      </c>
      <c r="G516" s="825" t="s">
        <v>4492</v>
      </c>
      <c r="H516" s="825" t="s">
        <v>4493</v>
      </c>
      <c r="I516" s="831">
        <v>105.02999877929688</v>
      </c>
      <c r="J516" s="831">
        <v>240</v>
      </c>
      <c r="K516" s="832">
        <v>25206.720458984375</v>
      </c>
    </row>
    <row r="517" spans="1:11" ht="14.45" customHeight="1" x14ac:dyDescent="0.2">
      <c r="A517" s="821" t="s">
        <v>586</v>
      </c>
      <c r="B517" s="822" t="s">
        <v>587</v>
      </c>
      <c r="C517" s="825" t="s">
        <v>608</v>
      </c>
      <c r="D517" s="839" t="s">
        <v>609</v>
      </c>
      <c r="E517" s="825" t="s">
        <v>4043</v>
      </c>
      <c r="F517" s="839" t="s">
        <v>4044</v>
      </c>
      <c r="G517" s="825" t="s">
        <v>4950</v>
      </c>
      <c r="H517" s="825" t="s">
        <v>4951</v>
      </c>
      <c r="I517" s="831">
        <v>1161.5999755859375</v>
      </c>
      <c r="J517" s="831">
        <v>1</v>
      </c>
      <c r="K517" s="832">
        <v>1161.5999755859375</v>
      </c>
    </row>
    <row r="518" spans="1:11" ht="14.45" customHeight="1" x14ac:dyDescent="0.2">
      <c r="A518" s="821" t="s">
        <v>586</v>
      </c>
      <c r="B518" s="822" t="s">
        <v>587</v>
      </c>
      <c r="C518" s="825" t="s">
        <v>608</v>
      </c>
      <c r="D518" s="839" t="s">
        <v>609</v>
      </c>
      <c r="E518" s="825" t="s">
        <v>4043</v>
      </c>
      <c r="F518" s="839" t="s">
        <v>4044</v>
      </c>
      <c r="G518" s="825" t="s">
        <v>4498</v>
      </c>
      <c r="H518" s="825" t="s">
        <v>4499</v>
      </c>
      <c r="I518" s="831">
        <v>549.34002685546875</v>
      </c>
      <c r="J518" s="831">
        <v>8</v>
      </c>
      <c r="K518" s="832">
        <v>4394.7200927734375</v>
      </c>
    </row>
    <row r="519" spans="1:11" ht="14.45" customHeight="1" x14ac:dyDescent="0.2">
      <c r="A519" s="821" t="s">
        <v>586</v>
      </c>
      <c r="B519" s="822" t="s">
        <v>587</v>
      </c>
      <c r="C519" s="825" t="s">
        <v>608</v>
      </c>
      <c r="D519" s="839" t="s">
        <v>609</v>
      </c>
      <c r="E519" s="825" t="s">
        <v>4043</v>
      </c>
      <c r="F519" s="839" t="s">
        <v>4044</v>
      </c>
      <c r="G519" s="825" t="s">
        <v>4952</v>
      </c>
      <c r="H519" s="825" t="s">
        <v>4953</v>
      </c>
      <c r="I519" s="831">
        <v>1161.5999755859375</v>
      </c>
      <c r="J519" s="831">
        <v>1</v>
      </c>
      <c r="K519" s="832">
        <v>1161.5999755859375</v>
      </c>
    </row>
    <row r="520" spans="1:11" ht="14.45" customHeight="1" x14ac:dyDescent="0.2">
      <c r="A520" s="821" t="s">
        <v>586</v>
      </c>
      <c r="B520" s="822" t="s">
        <v>587</v>
      </c>
      <c r="C520" s="825" t="s">
        <v>608</v>
      </c>
      <c r="D520" s="839" t="s">
        <v>609</v>
      </c>
      <c r="E520" s="825" t="s">
        <v>4043</v>
      </c>
      <c r="F520" s="839" t="s">
        <v>4044</v>
      </c>
      <c r="G520" s="825" t="s">
        <v>4500</v>
      </c>
      <c r="H520" s="825" t="s">
        <v>4501</v>
      </c>
      <c r="I520" s="831">
        <v>549.34002685546875</v>
      </c>
      <c r="J520" s="831">
        <v>7</v>
      </c>
      <c r="K520" s="832">
        <v>3845.380126953125</v>
      </c>
    </row>
    <row r="521" spans="1:11" ht="14.45" customHeight="1" x14ac:dyDescent="0.2">
      <c r="A521" s="821" t="s">
        <v>586</v>
      </c>
      <c r="B521" s="822" t="s">
        <v>587</v>
      </c>
      <c r="C521" s="825" t="s">
        <v>608</v>
      </c>
      <c r="D521" s="839" t="s">
        <v>609</v>
      </c>
      <c r="E521" s="825" t="s">
        <v>4043</v>
      </c>
      <c r="F521" s="839" t="s">
        <v>4044</v>
      </c>
      <c r="G521" s="825" t="s">
        <v>4954</v>
      </c>
      <c r="H521" s="825" t="s">
        <v>4955</v>
      </c>
      <c r="I521" s="831">
        <v>367.39999389648438</v>
      </c>
      <c r="J521" s="831">
        <v>2</v>
      </c>
      <c r="K521" s="832">
        <v>734.79998779296875</v>
      </c>
    </row>
    <row r="522" spans="1:11" ht="14.45" customHeight="1" x14ac:dyDescent="0.2">
      <c r="A522" s="821" t="s">
        <v>586</v>
      </c>
      <c r="B522" s="822" t="s">
        <v>587</v>
      </c>
      <c r="C522" s="825" t="s">
        <v>608</v>
      </c>
      <c r="D522" s="839" t="s">
        <v>609</v>
      </c>
      <c r="E522" s="825" t="s">
        <v>4043</v>
      </c>
      <c r="F522" s="839" t="s">
        <v>4044</v>
      </c>
      <c r="G522" s="825" t="s">
        <v>4956</v>
      </c>
      <c r="H522" s="825" t="s">
        <v>4957</v>
      </c>
      <c r="I522" s="831">
        <v>367.39999389648438</v>
      </c>
      <c r="J522" s="831">
        <v>2</v>
      </c>
      <c r="K522" s="832">
        <v>734.79998779296875</v>
      </c>
    </row>
    <row r="523" spans="1:11" ht="14.45" customHeight="1" x14ac:dyDescent="0.2">
      <c r="A523" s="821" t="s">
        <v>586</v>
      </c>
      <c r="B523" s="822" t="s">
        <v>587</v>
      </c>
      <c r="C523" s="825" t="s">
        <v>608</v>
      </c>
      <c r="D523" s="839" t="s">
        <v>609</v>
      </c>
      <c r="E523" s="825" t="s">
        <v>4043</v>
      </c>
      <c r="F523" s="839" t="s">
        <v>4044</v>
      </c>
      <c r="G523" s="825" t="s">
        <v>4958</v>
      </c>
      <c r="H523" s="825" t="s">
        <v>4959</v>
      </c>
      <c r="I523" s="831">
        <v>302.5</v>
      </c>
      <c r="J523" s="831">
        <v>1</v>
      </c>
      <c r="K523" s="832">
        <v>302.5</v>
      </c>
    </row>
    <row r="524" spans="1:11" ht="14.45" customHeight="1" x14ac:dyDescent="0.2">
      <c r="A524" s="821" t="s">
        <v>586</v>
      </c>
      <c r="B524" s="822" t="s">
        <v>587</v>
      </c>
      <c r="C524" s="825" t="s">
        <v>608</v>
      </c>
      <c r="D524" s="839" t="s">
        <v>609</v>
      </c>
      <c r="E524" s="825" t="s">
        <v>4043</v>
      </c>
      <c r="F524" s="839" t="s">
        <v>4044</v>
      </c>
      <c r="G524" s="825" t="s">
        <v>4960</v>
      </c>
      <c r="H524" s="825" t="s">
        <v>4961</v>
      </c>
      <c r="I524" s="831">
        <v>302.5</v>
      </c>
      <c r="J524" s="831">
        <v>1</v>
      </c>
      <c r="K524" s="832">
        <v>302.5</v>
      </c>
    </row>
    <row r="525" spans="1:11" ht="14.45" customHeight="1" x14ac:dyDescent="0.2">
      <c r="A525" s="821" t="s">
        <v>586</v>
      </c>
      <c r="B525" s="822" t="s">
        <v>587</v>
      </c>
      <c r="C525" s="825" t="s">
        <v>608</v>
      </c>
      <c r="D525" s="839" t="s">
        <v>609</v>
      </c>
      <c r="E525" s="825" t="s">
        <v>4043</v>
      </c>
      <c r="F525" s="839" t="s">
        <v>4044</v>
      </c>
      <c r="G525" s="825" t="s">
        <v>4962</v>
      </c>
      <c r="H525" s="825" t="s">
        <v>4963</v>
      </c>
      <c r="I525" s="831">
        <v>11.734999656677246</v>
      </c>
      <c r="J525" s="831">
        <v>46</v>
      </c>
      <c r="K525" s="832">
        <v>539.83000946044922</v>
      </c>
    </row>
    <row r="526" spans="1:11" ht="14.45" customHeight="1" x14ac:dyDescent="0.2">
      <c r="A526" s="821" t="s">
        <v>586</v>
      </c>
      <c r="B526" s="822" t="s">
        <v>587</v>
      </c>
      <c r="C526" s="825" t="s">
        <v>608</v>
      </c>
      <c r="D526" s="839" t="s">
        <v>609</v>
      </c>
      <c r="E526" s="825" t="s">
        <v>4043</v>
      </c>
      <c r="F526" s="839" t="s">
        <v>4044</v>
      </c>
      <c r="G526" s="825" t="s">
        <v>4514</v>
      </c>
      <c r="H526" s="825" t="s">
        <v>4515</v>
      </c>
      <c r="I526" s="831">
        <v>13.310000419616699</v>
      </c>
      <c r="J526" s="831">
        <v>410</v>
      </c>
      <c r="K526" s="832">
        <v>5457.1002044677734</v>
      </c>
    </row>
    <row r="527" spans="1:11" ht="14.45" customHeight="1" x14ac:dyDescent="0.2">
      <c r="A527" s="821" t="s">
        <v>586</v>
      </c>
      <c r="B527" s="822" t="s">
        <v>587</v>
      </c>
      <c r="C527" s="825" t="s">
        <v>608</v>
      </c>
      <c r="D527" s="839" t="s">
        <v>609</v>
      </c>
      <c r="E527" s="825" t="s">
        <v>4043</v>
      </c>
      <c r="F527" s="839" t="s">
        <v>4044</v>
      </c>
      <c r="G527" s="825" t="s">
        <v>4964</v>
      </c>
      <c r="H527" s="825" t="s">
        <v>4965</v>
      </c>
      <c r="I527" s="831">
        <v>197.96000671386719</v>
      </c>
      <c r="J527" s="831">
        <v>50</v>
      </c>
      <c r="K527" s="832">
        <v>9897.80029296875</v>
      </c>
    </row>
    <row r="528" spans="1:11" ht="14.45" customHeight="1" x14ac:dyDescent="0.2">
      <c r="A528" s="821" t="s">
        <v>586</v>
      </c>
      <c r="B528" s="822" t="s">
        <v>587</v>
      </c>
      <c r="C528" s="825" t="s">
        <v>608</v>
      </c>
      <c r="D528" s="839" t="s">
        <v>609</v>
      </c>
      <c r="E528" s="825" t="s">
        <v>4043</v>
      </c>
      <c r="F528" s="839" t="s">
        <v>4044</v>
      </c>
      <c r="G528" s="825" t="s">
        <v>4966</v>
      </c>
      <c r="H528" s="825" t="s">
        <v>4967</v>
      </c>
      <c r="I528" s="831">
        <v>197.96000671386719</v>
      </c>
      <c r="J528" s="831">
        <v>20</v>
      </c>
      <c r="K528" s="832">
        <v>3959.1201171875</v>
      </c>
    </row>
    <row r="529" spans="1:11" ht="14.45" customHeight="1" x14ac:dyDescent="0.2">
      <c r="A529" s="821" t="s">
        <v>586</v>
      </c>
      <c r="B529" s="822" t="s">
        <v>587</v>
      </c>
      <c r="C529" s="825" t="s">
        <v>608</v>
      </c>
      <c r="D529" s="839" t="s">
        <v>609</v>
      </c>
      <c r="E529" s="825" t="s">
        <v>4043</v>
      </c>
      <c r="F529" s="839" t="s">
        <v>4044</v>
      </c>
      <c r="G529" s="825" t="s">
        <v>4968</v>
      </c>
      <c r="H529" s="825" t="s">
        <v>4969</v>
      </c>
      <c r="I529" s="831">
        <v>197.96000671386719</v>
      </c>
      <c r="J529" s="831">
        <v>60</v>
      </c>
      <c r="K529" s="832">
        <v>11877.3603515625</v>
      </c>
    </row>
    <row r="530" spans="1:11" ht="14.45" customHeight="1" x14ac:dyDescent="0.2">
      <c r="A530" s="821" t="s">
        <v>586</v>
      </c>
      <c r="B530" s="822" t="s">
        <v>587</v>
      </c>
      <c r="C530" s="825" t="s">
        <v>608</v>
      </c>
      <c r="D530" s="839" t="s">
        <v>609</v>
      </c>
      <c r="E530" s="825" t="s">
        <v>4043</v>
      </c>
      <c r="F530" s="839" t="s">
        <v>4044</v>
      </c>
      <c r="G530" s="825" t="s">
        <v>4970</v>
      </c>
      <c r="H530" s="825" t="s">
        <v>4971</v>
      </c>
      <c r="I530" s="831">
        <v>197.96000671386719</v>
      </c>
      <c r="J530" s="831">
        <v>30</v>
      </c>
      <c r="K530" s="832">
        <v>5938.68017578125</v>
      </c>
    </row>
    <row r="531" spans="1:11" ht="14.45" customHeight="1" x14ac:dyDescent="0.2">
      <c r="A531" s="821" t="s">
        <v>586</v>
      </c>
      <c r="B531" s="822" t="s">
        <v>587</v>
      </c>
      <c r="C531" s="825" t="s">
        <v>608</v>
      </c>
      <c r="D531" s="839" t="s">
        <v>609</v>
      </c>
      <c r="E531" s="825" t="s">
        <v>4043</v>
      </c>
      <c r="F531" s="839" t="s">
        <v>4044</v>
      </c>
      <c r="G531" s="825" t="s">
        <v>4972</v>
      </c>
      <c r="H531" s="825" t="s">
        <v>4973</v>
      </c>
      <c r="I531" s="831">
        <v>197.96000671386719</v>
      </c>
      <c r="J531" s="831">
        <v>10</v>
      </c>
      <c r="K531" s="832">
        <v>1979.56005859375</v>
      </c>
    </row>
    <row r="532" spans="1:11" ht="14.45" customHeight="1" x14ac:dyDescent="0.2">
      <c r="A532" s="821" t="s">
        <v>586</v>
      </c>
      <c r="B532" s="822" t="s">
        <v>587</v>
      </c>
      <c r="C532" s="825" t="s">
        <v>608</v>
      </c>
      <c r="D532" s="839" t="s">
        <v>609</v>
      </c>
      <c r="E532" s="825" t="s">
        <v>4043</v>
      </c>
      <c r="F532" s="839" t="s">
        <v>4044</v>
      </c>
      <c r="G532" s="825" t="s">
        <v>4974</v>
      </c>
      <c r="H532" s="825" t="s">
        <v>4975</v>
      </c>
      <c r="I532" s="831">
        <v>1539.1199951171875</v>
      </c>
      <c r="J532" s="831">
        <v>1</v>
      </c>
      <c r="K532" s="832">
        <v>1539.1199951171875</v>
      </c>
    </row>
    <row r="533" spans="1:11" ht="14.45" customHeight="1" x14ac:dyDescent="0.2">
      <c r="A533" s="821" t="s">
        <v>586</v>
      </c>
      <c r="B533" s="822" t="s">
        <v>587</v>
      </c>
      <c r="C533" s="825" t="s">
        <v>608</v>
      </c>
      <c r="D533" s="839" t="s">
        <v>609</v>
      </c>
      <c r="E533" s="825" t="s">
        <v>4043</v>
      </c>
      <c r="F533" s="839" t="s">
        <v>4044</v>
      </c>
      <c r="G533" s="825" t="s">
        <v>4570</v>
      </c>
      <c r="H533" s="825" t="s">
        <v>4571</v>
      </c>
      <c r="I533" s="831">
        <v>403.04000854492188</v>
      </c>
      <c r="J533" s="831">
        <v>190</v>
      </c>
      <c r="K533" s="832">
        <v>76577.4072265625</v>
      </c>
    </row>
    <row r="534" spans="1:11" ht="14.45" customHeight="1" x14ac:dyDescent="0.2">
      <c r="A534" s="821" t="s">
        <v>586</v>
      </c>
      <c r="B534" s="822" t="s">
        <v>587</v>
      </c>
      <c r="C534" s="825" t="s">
        <v>608</v>
      </c>
      <c r="D534" s="839" t="s">
        <v>609</v>
      </c>
      <c r="E534" s="825" t="s">
        <v>4043</v>
      </c>
      <c r="F534" s="839" t="s">
        <v>4044</v>
      </c>
      <c r="G534" s="825" t="s">
        <v>4976</v>
      </c>
      <c r="H534" s="825" t="s">
        <v>4977</v>
      </c>
      <c r="I534" s="831">
        <v>468.66398925781249</v>
      </c>
      <c r="J534" s="831">
        <v>90</v>
      </c>
      <c r="K534" s="832">
        <v>41988.2109375</v>
      </c>
    </row>
    <row r="535" spans="1:11" ht="14.45" customHeight="1" x14ac:dyDescent="0.2">
      <c r="A535" s="821" t="s">
        <v>586</v>
      </c>
      <c r="B535" s="822" t="s">
        <v>587</v>
      </c>
      <c r="C535" s="825" t="s">
        <v>608</v>
      </c>
      <c r="D535" s="839" t="s">
        <v>609</v>
      </c>
      <c r="E535" s="825" t="s">
        <v>4043</v>
      </c>
      <c r="F535" s="839" t="s">
        <v>4044</v>
      </c>
      <c r="G535" s="825" t="s">
        <v>4978</v>
      </c>
      <c r="H535" s="825" t="s">
        <v>4979</v>
      </c>
      <c r="I535" s="831">
        <v>459.09598999023439</v>
      </c>
      <c r="J535" s="831">
        <v>70</v>
      </c>
      <c r="K535" s="832">
        <v>32232.220703125</v>
      </c>
    </row>
    <row r="536" spans="1:11" ht="14.45" customHeight="1" x14ac:dyDescent="0.2">
      <c r="A536" s="821" t="s">
        <v>586</v>
      </c>
      <c r="B536" s="822" t="s">
        <v>587</v>
      </c>
      <c r="C536" s="825" t="s">
        <v>608</v>
      </c>
      <c r="D536" s="839" t="s">
        <v>609</v>
      </c>
      <c r="E536" s="825" t="s">
        <v>4043</v>
      </c>
      <c r="F536" s="839" t="s">
        <v>4044</v>
      </c>
      <c r="G536" s="825" t="s">
        <v>4980</v>
      </c>
      <c r="H536" s="825" t="s">
        <v>4981</v>
      </c>
      <c r="I536" s="831">
        <v>72.599998474121094</v>
      </c>
      <c r="J536" s="831">
        <v>4</v>
      </c>
      <c r="K536" s="832">
        <v>290.39999389648438</v>
      </c>
    </row>
    <row r="537" spans="1:11" ht="14.45" customHeight="1" x14ac:dyDescent="0.2">
      <c r="A537" s="821" t="s">
        <v>586</v>
      </c>
      <c r="B537" s="822" t="s">
        <v>587</v>
      </c>
      <c r="C537" s="825" t="s">
        <v>608</v>
      </c>
      <c r="D537" s="839" t="s">
        <v>609</v>
      </c>
      <c r="E537" s="825" t="s">
        <v>4043</v>
      </c>
      <c r="F537" s="839" t="s">
        <v>4044</v>
      </c>
      <c r="G537" s="825" t="s">
        <v>4982</v>
      </c>
      <c r="H537" s="825" t="s">
        <v>4983</v>
      </c>
      <c r="I537" s="831">
        <v>72.599998474121094</v>
      </c>
      <c r="J537" s="831">
        <v>2</v>
      </c>
      <c r="K537" s="832">
        <v>145.19999694824219</v>
      </c>
    </row>
    <row r="538" spans="1:11" ht="14.45" customHeight="1" x14ac:dyDescent="0.2">
      <c r="A538" s="821" t="s">
        <v>586</v>
      </c>
      <c r="B538" s="822" t="s">
        <v>587</v>
      </c>
      <c r="C538" s="825" t="s">
        <v>608</v>
      </c>
      <c r="D538" s="839" t="s">
        <v>609</v>
      </c>
      <c r="E538" s="825" t="s">
        <v>4043</v>
      </c>
      <c r="F538" s="839" t="s">
        <v>4044</v>
      </c>
      <c r="G538" s="825" t="s">
        <v>4984</v>
      </c>
      <c r="H538" s="825" t="s">
        <v>4985</v>
      </c>
      <c r="I538" s="831">
        <v>48.389999389648438</v>
      </c>
      <c r="J538" s="831">
        <v>25</v>
      </c>
      <c r="K538" s="832">
        <v>1209.699951171875</v>
      </c>
    </row>
    <row r="539" spans="1:11" ht="14.45" customHeight="1" x14ac:dyDescent="0.2">
      <c r="A539" s="821" t="s">
        <v>586</v>
      </c>
      <c r="B539" s="822" t="s">
        <v>587</v>
      </c>
      <c r="C539" s="825" t="s">
        <v>608</v>
      </c>
      <c r="D539" s="839" t="s">
        <v>609</v>
      </c>
      <c r="E539" s="825" t="s">
        <v>4043</v>
      </c>
      <c r="F539" s="839" t="s">
        <v>4044</v>
      </c>
      <c r="G539" s="825" t="s">
        <v>4986</v>
      </c>
      <c r="H539" s="825" t="s">
        <v>4987</v>
      </c>
      <c r="I539" s="831">
        <v>21.780000686645508</v>
      </c>
      <c r="J539" s="831">
        <v>150</v>
      </c>
      <c r="K539" s="832">
        <v>3267</v>
      </c>
    </row>
    <row r="540" spans="1:11" ht="14.45" customHeight="1" x14ac:dyDescent="0.2">
      <c r="A540" s="821" t="s">
        <v>586</v>
      </c>
      <c r="B540" s="822" t="s">
        <v>587</v>
      </c>
      <c r="C540" s="825" t="s">
        <v>608</v>
      </c>
      <c r="D540" s="839" t="s">
        <v>609</v>
      </c>
      <c r="E540" s="825" t="s">
        <v>4043</v>
      </c>
      <c r="F540" s="839" t="s">
        <v>4044</v>
      </c>
      <c r="G540" s="825" t="s">
        <v>4988</v>
      </c>
      <c r="H540" s="825" t="s">
        <v>4989</v>
      </c>
      <c r="I540" s="831">
        <v>23.350000381469727</v>
      </c>
      <c r="J540" s="831">
        <v>180</v>
      </c>
      <c r="K540" s="832">
        <v>4203.5999755859375</v>
      </c>
    </row>
    <row r="541" spans="1:11" ht="14.45" customHeight="1" x14ac:dyDescent="0.2">
      <c r="A541" s="821" t="s">
        <v>586</v>
      </c>
      <c r="B541" s="822" t="s">
        <v>587</v>
      </c>
      <c r="C541" s="825" t="s">
        <v>608</v>
      </c>
      <c r="D541" s="839" t="s">
        <v>609</v>
      </c>
      <c r="E541" s="825" t="s">
        <v>4043</v>
      </c>
      <c r="F541" s="839" t="s">
        <v>4044</v>
      </c>
      <c r="G541" s="825" t="s">
        <v>4990</v>
      </c>
      <c r="H541" s="825" t="s">
        <v>4991</v>
      </c>
      <c r="I541" s="831">
        <v>45.650001525878906</v>
      </c>
      <c r="J541" s="831">
        <v>20</v>
      </c>
      <c r="K541" s="832">
        <v>913.07000732421875</v>
      </c>
    </row>
    <row r="542" spans="1:11" ht="14.45" customHeight="1" x14ac:dyDescent="0.2">
      <c r="A542" s="821" t="s">
        <v>586</v>
      </c>
      <c r="B542" s="822" t="s">
        <v>587</v>
      </c>
      <c r="C542" s="825" t="s">
        <v>608</v>
      </c>
      <c r="D542" s="839" t="s">
        <v>609</v>
      </c>
      <c r="E542" s="825" t="s">
        <v>4043</v>
      </c>
      <c r="F542" s="839" t="s">
        <v>4044</v>
      </c>
      <c r="G542" s="825" t="s">
        <v>4606</v>
      </c>
      <c r="H542" s="825" t="s">
        <v>4607</v>
      </c>
      <c r="I542" s="831">
        <v>23.149999618530273</v>
      </c>
      <c r="J542" s="831">
        <v>700</v>
      </c>
      <c r="K542" s="832">
        <v>16205</v>
      </c>
    </row>
    <row r="543" spans="1:11" ht="14.45" customHeight="1" x14ac:dyDescent="0.2">
      <c r="A543" s="821" t="s">
        <v>586</v>
      </c>
      <c r="B543" s="822" t="s">
        <v>587</v>
      </c>
      <c r="C543" s="825" t="s">
        <v>608</v>
      </c>
      <c r="D543" s="839" t="s">
        <v>609</v>
      </c>
      <c r="E543" s="825" t="s">
        <v>4043</v>
      </c>
      <c r="F543" s="839" t="s">
        <v>4044</v>
      </c>
      <c r="G543" s="825" t="s">
        <v>4055</v>
      </c>
      <c r="H543" s="825" t="s">
        <v>4056</v>
      </c>
      <c r="I543" s="831">
        <v>0.82343748956918716</v>
      </c>
      <c r="J543" s="831">
        <v>7500</v>
      </c>
      <c r="K543" s="832">
        <v>6178</v>
      </c>
    </row>
    <row r="544" spans="1:11" ht="14.45" customHeight="1" x14ac:dyDescent="0.2">
      <c r="A544" s="821" t="s">
        <v>586</v>
      </c>
      <c r="B544" s="822" t="s">
        <v>587</v>
      </c>
      <c r="C544" s="825" t="s">
        <v>608</v>
      </c>
      <c r="D544" s="839" t="s">
        <v>609</v>
      </c>
      <c r="E544" s="825" t="s">
        <v>4043</v>
      </c>
      <c r="F544" s="839" t="s">
        <v>4044</v>
      </c>
      <c r="G544" s="825" t="s">
        <v>4057</v>
      </c>
      <c r="H544" s="825" t="s">
        <v>4058</v>
      </c>
      <c r="I544" s="831">
        <v>0.4355555574099223</v>
      </c>
      <c r="J544" s="831">
        <v>3400</v>
      </c>
      <c r="K544" s="832">
        <v>1482</v>
      </c>
    </row>
    <row r="545" spans="1:11" ht="14.45" customHeight="1" x14ac:dyDescent="0.2">
      <c r="A545" s="821" t="s">
        <v>586</v>
      </c>
      <c r="B545" s="822" t="s">
        <v>587</v>
      </c>
      <c r="C545" s="825" t="s">
        <v>608</v>
      </c>
      <c r="D545" s="839" t="s">
        <v>609</v>
      </c>
      <c r="E545" s="825" t="s">
        <v>4043</v>
      </c>
      <c r="F545" s="839" t="s">
        <v>4044</v>
      </c>
      <c r="G545" s="825" t="s">
        <v>4059</v>
      </c>
      <c r="H545" s="825" t="s">
        <v>4060</v>
      </c>
      <c r="I545" s="831">
        <v>1.1369696855545044</v>
      </c>
      <c r="J545" s="831">
        <v>8160</v>
      </c>
      <c r="K545" s="832">
        <v>9280.7999801635742</v>
      </c>
    </row>
    <row r="546" spans="1:11" ht="14.45" customHeight="1" x14ac:dyDescent="0.2">
      <c r="A546" s="821" t="s">
        <v>586</v>
      </c>
      <c r="B546" s="822" t="s">
        <v>587</v>
      </c>
      <c r="C546" s="825" t="s">
        <v>608</v>
      </c>
      <c r="D546" s="839" t="s">
        <v>609</v>
      </c>
      <c r="E546" s="825" t="s">
        <v>4043</v>
      </c>
      <c r="F546" s="839" t="s">
        <v>4044</v>
      </c>
      <c r="G546" s="825" t="s">
        <v>4061</v>
      </c>
      <c r="H546" s="825" t="s">
        <v>4062</v>
      </c>
      <c r="I546" s="831">
        <v>0.5813043298928634</v>
      </c>
      <c r="J546" s="831">
        <v>5000</v>
      </c>
      <c r="K546" s="832">
        <v>2906</v>
      </c>
    </row>
    <row r="547" spans="1:11" ht="14.45" customHeight="1" x14ac:dyDescent="0.2">
      <c r="A547" s="821" t="s">
        <v>586</v>
      </c>
      <c r="B547" s="822" t="s">
        <v>587</v>
      </c>
      <c r="C547" s="825" t="s">
        <v>608</v>
      </c>
      <c r="D547" s="839" t="s">
        <v>609</v>
      </c>
      <c r="E547" s="825" t="s">
        <v>4043</v>
      </c>
      <c r="F547" s="839" t="s">
        <v>4044</v>
      </c>
      <c r="G547" s="825" t="s">
        <v>4614</v>
      </c>
      <c r="H547" s="825" t="s">
        <v>4615</v>
      </c>
      <c r="I547" s="831">
        <v>9.1449999809265137</v>
      </c>
      <c r="J547" s="831">
        <v>200</v>
      </c>
      <c r="K547" s="832">
        <v>1829</v>
      </c>
    </row>
    <row r="548" spans="1:11" ht="14.45" customHeight="1" x14ac:dyDescent="0.2">
      <c r="A548" s="821" t="s">
        <v>586</v>
      </c>
      <c r="B548" s="822" t="s">
        <v>587</v>
      </c>
      <c r="C548" s="825" t="s">
        <v>608</v>
      </c>
      <c r="D548" s="839" t="s">
        <v>609</v>
      </c>
      <c r="E548" s="825" t="s">
        <v>4043</v>
      </c>
      <c r="F548" s="839" t="s">
        <v>4044</v>
      </c>
      <c r="G548" s="825" t="s">
        <v>4616</v>
      </c>
      <c r="H548" s="825" t="s">
        <v>4617</v>
      </c>
      <c r="I548" s="831">
        <v>5.570000171661377</v>
      </c>
      <c r="J548" s="831">
        <v>50</v>
      </c>
      <c r="K548" s="832">
        <v>278.5</v>
      </c>
    </row>
    <row r="549" spans="1:11" ht="14.45" customHeight="1" x14ac:dyDescent="0.2">
      <c r="A549" s="821" t="s">
        <v>586</v>
      </c>
      <c r="B549" s="822" t="s">
        <v>587</v>
      </c>
      <c r="C549" s="825" t="s">
        <v>608</v>
      </c>
      <c r="D549" s="839" t="s">
        <v>609</v>
      </c>
      <c r="E549" s="825" t="s">
        <v>4043</v>
      </c>
      <c r="F549" s="839" t="s">
        <v>4044</v>
      </c>
      <c r="G549" s="825" t="s">
        <v>4618</v>
      </c>
      <c r="H549" s="825" t="s">
        <v>4619</v>
      </c>
      <c r="I549" s="831">
        <v>7.4200000762939453</v>
      </c>
      <c r="J549" s="831">
        <v>10</v>
      </c>
      <c r="K549" s="832">
        <v>74.199996948242188</v>
      </c>
    </row>
    <row r="550" spans="1:11" ht="14.45" customHeight="1" x14ac:dyDescent="0.2">
      <c r="A550" s="821" t="s">
        <v>586</v>
      </c>
      <c r="B550" s="822" t="s">
        <v>587</v>
      </c>
      <c r="C550" s="825" t="s">
        <v>608</v>
      </c>
      <c r="D550" s="839" t="s">
        <v>609</v>
      </c>
      <c r="E550" s="825" t="s">
        <v>4043</v>
      </c>
      <c r="F550" s="839" t="s">
        <v>4044</v>
      </c>
      <c r="G550" s="825" t="s">
        <v>4630</v>
      </c>
      <c r="H550" s="825" t="s">
        <v>4631</v>
      </c>
      <c r="I550" s="831">
        <v>6.2300000190734863</v>
      </c>
      <c r="J550" s="831">
        <v>10</v>
      </c>
      <c r="K550" s="832">
        <v>62.299999237060547</v>
      </c>
    </row>
    <row r="551" spans="1:11" ht="14.45" customHeight="1" x14ac:dyDescent="0.2">
      <c r="A551" s="821" t="s">
        <v>586</v>
      </c>
      <c r="B551" s="822" t="s">
        <v>587</v>
      </c>
      <c r="C551" s="825" t="s">
        <v>608</v>
      </c>
      <c r="D551" s="839" t="s">
        <v>609</v>
      </c>
      <c r="E551" s="825" t="s">
        <v>4043</v>
      </c>
      <c r="F551" s="839" t="s">
        <v>4044</v>
      </c>
      <c r="G551" s="825" t="s">
        <v>4992</v>
      </c>
      <c r="H551" s="825" t="s">
        <v>4993</v>
      </c>
      <c r="I551" s="831">
        <v>10.890000343322754</v>
      </c>
      <c r="J551" s="831">
        <v>15</v>
      </c>
      <c r="K551" s="832">
        <v>163.35000610351563</v>
      </c>
    </row>
    <row r="552" spans="1:11" ht="14.45" customHeight="1" x14ac:dyDescent="0.2">
      <c r="A552" s="821" t="s">
        <v>586</v>
      </c>
      <c r="B552" s="822" t="s">
        <v>587</v>
      </c>
      <c r="C552" s="825" t="s">
        <v>608</v>
      </c>
      <c r="D552" s="839" t="s">
        <v>609</v>
      </c>
      <c r="E552" s="825" t="s">
        <v>4043</v>
      </c>
      <c r="F552" s="839" t="s">
        <v>4044</v>
      </c>
      <c r="G552" s="825" t="s">
        <v>4994</v>
      </c>
      <c r="H552" s="825" t="s">
        <v>4995</v>
      </c>
      <c r="I552" s="831">
        <v>10.890000343322754</v>
      </c>
      <c r="J552" s="831">
        <v>20</v>
      </c>
      <c r="K552" s="832">
        <v>217.80000305175781</v>
      </c>
    </row>
    <row r="553" spans="1:11" ht="14.45" customHeight="1" x14ac:dyDescent="0.2">
      <c r="A553" s="821" t="s">
        <v>586</v>
      </c>
      <c r="B553" s="822" t="s">
        <v>587</v>
      </c>
      <c r="C553" s="825" t="s">
        <v>608</v>
      </c>
      <c r="D553" s="839" t="s">
        <v>609</v>
      </c>
      <c r="E553" s="825" t="s">
        <v>4043</v>
      </c>
      <c r="F553" s="839" t="s">
        <v>4044</v>
      </c>
      <c r="G553" s="825" t="s">
        <v>4996</v>
      </c>
      <c r="H553" s="825" t="s">
        <v>4997</v>
      </c>
      <c r="I553" s="831">
        <v>10.890000343322754</v>
      </c>
      <c r="J553" s="831">
        <v>10</v>
      </c>
      <c r="K553" s="832">
        <v>108.89999961853027</v>
      </c>
    </row>
    <row r="554" spans="1:11" ht="14.45" customHeight="1" x14ac:dyDescent="0.2">
      <c r="A554" s="821" t="s">
        <v>586</v>
      </c>
      <c r="B554" s="822" t="s">
        <v>587</v>
      </c>
      <c r="C554" s="825" t="s">
        <v>608</v>
      </c>
      <c r="D554" s="839" t="s">
        <v>609</v>
      </c>
      <c r="E554" s="825" t="s">
        <v>4043</v>
      </c>
      <c r="F554" s="839" t="s">
        <v>4044</v>
      </c>
      <c r="G554" s="825" t="s">
        <v>4998</v>
      </c>
      <c r="H554" s="825" t="s">
        <v>4999</v>
      </c>
      <c r="I554" s="831">
        <v>10.890000343322754</v>
      </c>
      <c r="J554" s="831">
        <v>25</v>
      </c>
      <c r="K554" s="832">
        <v>272.25</v>
      </c>
    </row>
    <row r="555" spans="1:11" ht="14.45" customHeight="1" x14ac:dyDescent="0.2">
      <c r="A555" s="821" t="s">
        <v>586</v>
      </c>
      <c r="B555" s="822" t="s">
        <v>587</v>
      </c>
      <c r="C555" s="825" t="s">
        <v>608</v>
      </c>
      <c r="D555" s="839" t="s">
        <v>609</v>
      </c>
      <c r="E555" s="825" t="s">
        <v>4043</v>
      </c>
      <c r="F555" s="839" t="s">
        <v>4044</v>
      </c>
      <c r="G555" s="825" t="s">
        <v>5000</v>
      </c>
      <c r="H555" s="825" t="s">
        <v>5001</v>
      </c>
      <c r="I555" s="831">
        <v>10.890000343322754</v>
      </c>
      <c r="J555" s="831">
        <v>10</v>
      </c>
      <c r="K555" s="832">
        <v>108.90000152587891</v>
      </c>
    </row>
    <row r="556" spans="1:11" ht="14.45" customHeight="1" x14ac:dyDescent="0.2">
      <c r="A556" s="821" t="s">
        <v>586</v>
      </c>
      <c r="B556" s="822" t="s">
        <v>587</v>
      </c>
      <c r="C556" s="825" t="s">
        <v>608</v>
      </c>
      <c r="D556" s="839" t="s">
        <v>609</v>
      </c>
      <c r="E556" s="825" t="s">
        <v>4043</v>
      </c>
      <c r="F556" s="839" t="s">
        <v>4044</v>
      </c>
      <c r="G556" s="825" t="s">
        <v>5002</v>
      </c>
      <c r="H556" s="825" t="s">
        <v>5003</v>
      </c>
      <c r="I556" s="831">
        <v>49.970001220703125</v>
      </c>
      <c r="J556" s="831">
        <v>10</v>
      </c>
      <c r="K556" s="832">
        <v>499.73001098632813</v>
      </c>
    </row>
    <row r="557" spans="1:11" ht="14.45" customHeight="1" x14ac:dyDescent="0.2">
      <c r="A557" s="821" t="s">
        <v>586</v>
      </c>
      <c r="B557" s="822" t="s">
        <v>587</v>
      </c>
      <c r="C557" s="825" t="s">
        <v>608</v>
      </c>
      <c r="D557" s="839" t="s">
        <v>609</v>
      </c>
      <c r="E557" s="825" t="s">
        <v>4043</v>
      </c>
      <c r="F557" s="839" t="s">
        <v>4044</v>
      </c>
      <c r="G557" s="825" t="s">
        <v>5004</v>
      </c>
      <c r="H557" s="825" t="s">
        <v>5005</v>
      </c>
      <c r="I557" s="831">
        <v>49.970001220703125</v>
      </c>
      <c r="J557" s="831">
        <v>10</v>
      </c>
      <c r="K557" s="832">
        <v>499.73001098632813</v>
      </c>
    </row>
    <row r="558" spans="1:11" ht="14.45" customHeight="1" x14ac:dyDescent="0.2">
      <c r="A558" s="821" t="s">
        <v>586</v>
      </c>
      <c r="B558" s="822" t="s">
        <v>587</v>
      </c>
      <c r="C558" s="825" t="s">
        <v>608</v>
      </c>
      <c r="D558" s="839" t="s">
        <v>609</v>
      </c>
      <c r="E558" s="825" t="s">
        <v>4043</v>
      </c>
      <c r="F558" s="839" t="s">
        <v>4044</v>
      </c>
      <c r="G558" s="825" t="s">
        <v>5006</v>
      </c>
      <c r="H558" s="825" t="s">
        <v>5007</v>
      </c>
      <c r="I558" s="831">
        <v>30.25</v>
      </c>
      <c r="J558" s="831">
        <v>20</v>
      </c>
      <c r="K558" s="832">
        <v>605</v>
      </c>
    </row>
    <row r="559" spans="1:11" ht="14.45" customHeight="1" x14ac:dyDescent="0.2">
      <c r="A559" s="821" t="s">
        <v>586</v>
      </c>
      <c r="B559" s="822" t="s">
        <v>587</v>
      </c>
      <c r="C559" s="825" t="s">
        <v>608</v>
      </c>
      <c r="D559" s="839" t="s">
        <v>609</v>
      </c>
      <c r="E559" s="825" t="s">
        <v>4043</v>
      </c>
      <c r="F559" s="839" t="s">
        <v>4044</v>
      </c>
      <c r="G559" s="825" t="s">
        <v>5008</v>
      </c>
      <c r="H559" s="825" t="s">
        <v>5009</v>
      </c>
      <c r="I559" s="831">
        <v>30.25</v>
      </c>
      <c r="J559" s="831">
        <v>30</v>
      </c>
      <c r="K559" s="832">
        <v>907.5</v>
      </c>
    </row>
    <row r="560" spans="1:11" ht="14.45" customHeight="1" x14ac:dyDescent="0.2">
      <c r="A560" s="821" t="s">
        <v>586</v>
      </c>
      <c r="B560" s="822" t="s">
        <v>587</v>
      </c>
      <c r="C560" s="825" t="s">
        <v>608</v>
      </c>
      <c r="D560" s="839" t="s">
        <v>609</v>
      </c>
      <c r="E560" s="825" t="s">
        <v>4043</v>
      </c>
      <c r="F560" s="839" t="s">
        <v>4044</v>
      </c>
      <c r="G560" s="825" t="s">
        <v>5010</v>
      </c>
      <c r="H560" s="825" t="s">
        <v>5011</v>
      </c>
      <c r="I560" s="831">
        <v>30.25</v>
      </c>
      <c r="J560" s="831">
        <v>10</v>
      </c>
      <c r="K560" s="832">
        <v>302.5</v>
      </c>
    </row>
    <row r="561" spans="1:11" ht="14.45" customHeight="1" x14ac:dyDescent="0.2">
      <c r="A561" s="821" t="s">
        <v>586</v>
      </c>
      <c r="B561" s="822" t="s">
        <v>587</v>
      </c>
      <c r="C561" s="825" t="s">
        <v>608</v>
      </c>
      <c r="D561" s="839" t="s">
        <v>609</v>
      </c>
      <c r="E561" s="825" t="s">
        <v>4043</v>
      </c>
      <c r="F561" s="839" t="s">
        <v>4044</v>
      </c>
      <c r="G561" s="825" t="s">
        <v>5012</v>
      </c>
      <c r="H561" s="825" t="s">
        <v>5013</v>
      </c>
      <c r="I561" s="831">
        <v>30.25</v>
      </c>
      <c r="J561" s="831">
        <v>30</v>
      </c>
      <c r="K561" s="832">
        <v>907.5</v>
      </c>
    </row>
    <row r="562" spans="1:11" ht="14.45" customHeight="1" x14ac:dyDescent="0.2">
      <c r="A562" s="821" t="s">
        <v>586</v>
      </c>
      <c r="B562" s="822" t="s">
        <v>587</v>
      </c>
      <c r="C562" s="825" t="s">
        <v>608</v>
      </c>
      <c r="D562" s="839" t="s">
        <v>609</v>
      </c>
      <c r="E562" s="825" t="s">
        <v>4043</v>
      </c>
      <c r="F562" s="839" t="s">
        <v>4044</v>
      </c>
      <c r="G562" s="825" t="s">
        <v>5014</v>
      </c>
      <c r="H562" s="825" t="s">
        <v>5015</v>
      </c>
      <c r="I562" s="831">
        <v>49.970001220703125</v>
      </c>
      <c r="J562" s="831">
        <v>10</v>
      </c>
      <c r="K562" s="832">
        <v>499.73001098632813</v>
      </c>
    </row>
    <row r="563" spans="1:11" ht="14.45" customHeight="1" x14ac:dyDescent="0.2">
      <c r="A563" s="821" t="s">
        <v>586</v>
      </c>
      <c r="B563" s="822" t="s">
        <v>587</v>
      </c>
      <c r="C563" s="825" t="s">
        <v>608</v>
      </c>
      <c r="D563" s="839" t="s">
        <v>609</v>
      </c>
      <c r="E563" s="825" t="s">
        <v>4043</v>
      </c>
      <c r="F563" s="839" t="s">
        <v>4044</v>
      </c>
      <c r="G563" s="825" t="s">
        <v>4063</v>
      </c>
      <c r="H563" s="825" t="s">
        <v>4064</v>
      </c>
      <c r="I563" s="831">
        <v>0.47314285295350211</v>
      </c>
      <c r="J563" s="831">
        <v>8670</v>
      </c>
      <c r="K563" s="832">
        <v>4103.5999984741211</v>
      </c>
    </row>
    <row r="564" spans="1:11" ht="14.45" customHeight="1" x14ac:dyDescent="0.2">
      <c r="A564" s="821" t="s">
        <v>586</v>
      </c>
      <c r="B564" s="822" t="s">
        <v>587</v>
      </c>
      <c r="C564" s="825" t="s">
        <v>608</v>
      </c>
      <c r="D564" s="839" t="s">
        <v>609</v>
      </c>
      <c r="E564" s="825" t="s">
        <v>4043</v>
      </c>
      <c r="F564" s="839" t="s">
        <v>4044</v>
      </c>
      <c r="G564" s="825" t="s">
        <v>4670</v>
      </c>
      <c r="H564" s="825" t="s">
        <v>4671</v>
      </c>
      <c r="I564" s="831">
        <v>72.150001525878906</v>
      </c>
      <c r="J564" s="831">
        <v>50</v>
      </c>
      <c r="K564" s="832">
        <v>3607.610107421875</v>
      </c>
    </row>
    <row r="565" spans="1:11" ht="14.45" customHeight="1" x14ac:dyDescent="0.2">
      <c r="A565" s="821" t="s">
        <v>586</v>
      </c>
      <c r="B565" s="822" t="s">
        <v>587</v>
      </c>
      <c r="C565" s="825" t="s">
        <v>608</v>
      </c>
      <c r="D565" s="839" t="s">
        <v>609</v>
      </c>
      <c r="E565" s="825" t="s">
        <v>4043</v>
      </c>
      <c r="F565" s="839" t="s">
        <v>4044</v>
      </c>
      <c r="G565" s="825" t="s">
        <v>5016</v>
      </c>
      <c r="H565" s="825" t="s">
        <v>5017</v>
      </c>
      <c r="I565" s="831">
        <v>130.67999267578125</v>
      </c>
      <c r="J565" s="831">
        <v>30</v>
      </c>
      <c r="K565" s="832">
        <v>3920.400146484375</v>
      </c>
    </row>
    <row r="566" spans="1:11" ht="14.45" customHeight="1" x14ac:dyDescent="0.2">
      <c r="A566" s="821" t="s">
        <v>586</v>
      </c>
      <c r="B566" s="822" t="s">
        <v>587</v>
      </c>
      <c r="C566" s="825" t="s">
        <v>608</v>
      </c>
      <c r="D566" s="839" t="s">
        <v>609</v>
      </c>
      <c r="E566" s="825" t="s">
        <v>4043</v>
      </c>
      <c r="F566" s="839" t="s">
        <v>4044</v>
      </c>
      <c r="G566" s="825" t="s">
        <v>4676</v>
      </c>
      <c r="H566" s="825" t="s">
        <v>4677</v>
      </c>
      <c r="I566" s="831">
        <v>535.13999430338538</v>
      </c>
      <c r="J566" s="831">
        <v>15</v>
      </c>
      <c r="K566" s="832">
        <v>8027.14013671875</v>
      </c>
    </row>
    <row r="567" spans="1:11" ht="14.45" customHeight="1" x14ac:dyDescent="0.2">
      <c r="A567" s="821" t="s">
        <v>586</v>
      </c>
      <c r="B567" s="822" t="s">
        <v>587</v>
      </c>
      <c r="C567" s="825" t="s">
        <v>608</v>
      </c>
      <c r="D567" s="839" t="s">
        <v>609</v>
      </c>
      <c r="E567" s="825" t="s">
        <v>4719</v>
      </c>
      <c r="F567" s="839" t="s">
        <v>4720</v>
      </c>
      <c r="G567" s="825" t="s">
        <v>4721</v>
      </c>
      <c r="H567" s="825" t="s">
        <v>4722</v>
      </c>
      <c r="I567" s="831">
        <v>10.200833347108629</v>
      </c>
      <c r="J567" s="831">
        <v>4640</v>
      </c>
      <c r="K567" s="832">
        <v>47331.399993896484</v>
      </c>
    </row>
    <row r="568" spans="1:11" ht="14.45" customHeight="1" x14ac:dyDescent="0.2">
      <c r="A568" s="821" t="s">
        <v>586</v>
      </c>
      <c r="B568" s="822" t="s">
        <v>587</v>
      </c>
      <c r="C568" s="825" t="s">
        <v>608</v>
      </c>
      <c r="D568" s="839" t="s">
        <v>609</v>
      </c>
      <c r="E568" s="825" t="s">
        <v>4719</v>
      </c>
      <c r="F568" s="839" t="s">
        <v>4720</v>
      </c>
      <c r="G568" s="825" t="s">
        <v>5018</v>
      </c>
      <c r="H568" s="825" t="s">
        <v>5019</v>
      </c>
      <c r="I568" s="831">
        <v>2505.860107421875</v>
      </c>
      <c r="J568" s="831">
        <v>3</v>
      </c>
      <c r="K568" s="832">
        <v>7517.56982421875</v>
      </c>
    </row>
    <row r="569" spans="1:11" ht="14.45" customHeight="1" x14ac:dyDescent="0.2">
      <c r="A569" s="821" t="s">
        <v>586</v>
      </c>
      <c r="B569" s="822" t="s">
        <v>587</v>
      </c>
      <c r="C569" s="825" t="s">
        <v>608</v>
      </c>
      <c r="D569" s="839" t="s">
        <v>609</v>
      </c>
      <c r="E569" s="825" t="s">
        <v>4719</v>
      </c>
      <c r="F569" s="839" t="s">
        <v>4720</v>
      </c>
      <c r="G569" s="825" t="s">
        <v>5020</v>
      </c>
      <c r="H569" s="825" t="s">
        <v>5021</v>
      </c>
      <c r="I569" s="831">
        <v>16.697000694274902</v>
      </c>
      <c r="J569" s="831">
        <v>365</v>
      </c>
      <c r="K569" s="832">
        <v>6094.2999877929688</v>
      </c>
    </row>
    <row r="570" spans="1:11" ht="14.45" customHeight="1" x14ac:dyDescent="0.2">
      <c r="A570" s="821" t="s">
        <v>586</v>
      </c>
      <c r="B570" s="822" t="s">
        <v>587</v>
      </c>
      <c r="C570" s="825" t="s">
        <v>608</v>
      </c>
      <c r="D570" s="839" t="s">
        <v>609</v>
      </c>
      <c r="E570" s="825" t="s">
        <v>4065</v>
      </c>
      <c r="F570" s="839" t="s">
        <v>4066</v>
      </c>
      <c r="G570" s="825" t="s">
        <v>4071</v>
      </c>
      <c r="H570" s="825" t="s">
        <v>4072</v>
      </c>
      <c r="I570" s="831">
        <v>0.30200001001358034</v>
      </c>
      <c r="J570" s="831">
        <v>600</v>
      </c>
      <c r="K570" s="832">
        <v>181</v>
      </c>
    </row>
    <row r="571" spans="1:11" ht="14.45" customHeight="1" x14ac:dyDescent="0.2">
      <c r="A571" s="821" t="s">
        <v>586</v>
      </c>
      <c r="B571" s="822" t="s">
        <v>587</v>
      </c>
      <c r="C571" s="825" t="s">
        <v>608</v>
      </c>
      <c r="D571" s="839" t="s">
        <v>609</v>
      </c>
      <c r="E571" s="825" t="s">
        <v>4065</v>
      </c>
      <c r="F571" s="839" t="s">
        <v>4066</v>
      </c>
      <c r="G571" s="825" t="s">
        <v>4073</v>
      </c>
      <c r="H571" s="825" t="s">
        <v>4074</v>
      </c>
      <c r="I571" s="831">
        <v>0.30300000905990598</v>
      </c>
      <c r="J571" s="831">
        <v>1600</v>
      </c>
      <c r="K571" s="832">
        <v>485</v>
      </c>
    </row>
    <row r="572" spans="1:11" ht="14.45" customHeight="1" x14ac:dyDescent="0.2">
      <c r="A572" s="821" t="s">
        <v>586</v>
      </c>
      <c r="B572" s="822" t="s">
        <v>587</v>
      </c>
      <c r="C572" s="825" t="s">
        <v>608</v>
      </c>
      <c r="D572" s="839" t="s">
        <v>609</v>
      </c>
      <c r="E572" s="825" t="s">
        <v>4065</v>
      </c>
      <c r="F572" s="839" t="s">
        <v>4066</v>
      </c>
      <c r="G572" s="825" t="s">
        <v>4075</v>
      </c>
      <c r="H572" s="825" t="s">
        <v>4076</v>
      </c>
      <c r="I572" s="831">
        <v>0.54451614618301392</v>
      </c>
      <c r="J572" s="831">
        <v>7900</v>
      </c>
      <c r="K572" s="832">
        <v>4304</v>
      </c>
    </row>
    <row r="573" spans="1:11" ht="14.45" customHeight="1" x14ac:dyDescent="0.2">
      <c r="A573" s="821" t="s">
        <v>586</v>
      </c>
      <c r="B573" s="822" t="s">
        <v>587</v>
      </c>
      <c r="C573" s="825" t="s">
        <v>608</v>
      </c>
      <c r="D573" s="839" t="s">
        <v>609</v>
      </c>
      <c r="E573" s="825" t="s">
        <v>4065</v>
      </c>
      <c r="F573" s="839" t="s">
        <v>4066</v>
      </c>
      <c r="G573" s="825" t="s">
        <v>5022</v>
      </c>
      <c r="H573" s="825" t="s">
        <v>5023</v>
      </c>
      <c r="I573" s="831">
        <v>180.44000244140625</v>
      </c>
      <c r="J573" s="831">
        <v>125</v>
      </c>
      <c r="K573" s="832">
        <v>22554.3994140625</v>
      </c>
    </row>
    <row r="574" spans="1:11" ht="14.45" customHeight="1" x14ac:dyDescent="0.2">
      <c r="A574" s="821" t="s">
        <v>586</v>
      </c>
      <c r="B574" s="822" t="s">
        <v>587</v>
      </c>
      <c r="C574" s="825" t="s">
        <v>608</v>
      </c>
      <c r="D574" s="839" t="s">
        <v>609</v>
      </c>
      <c r="E574" s="825" t="s">
        <v>4065</v>
      </c>
      <c r="F574" s="839" t="s">
        <v>4066</v>
      </c>
      <c r="G574" s="825" t="s">
        <v>5024</v>
      </c>
      <c r="H574" s="825" t="s">
        <v>5025</v>
      </c>
      <c r="I574" s="831">
        <v>140.11000061035156</v>
      </c>
      <c r="J574" s="831">
        <v>75</v>
      </c>
      <c r="K574" s="832">
        <v>10507.94970703125</v>
      </c>
    </row>
    <row r="575" spans="1:11" ht="14.45" customHeight="1" x14ac:dyDescent="0.2">
      <c r="A575" s="821" t="s">
        <v>586</v>
      </c>
      <c r="B575" s="822" t="s">
        <v>587</v>
      </c>
      <c r="C575" s="825" t="s">
        <v>608</v>
      </c>
      <c r="D575" s="839" t="s">
        <v>609</v>
      </c>
      <c r="E575" s="825" t="s">
        <v>4065</v>
      </c>
      <c r="F575" s="839" t="s">
        <v>4066</v>
      </c>
      <c r="G575" s="825" t="s">
        <v>5026</v>
      </c>
      <c r="H575" s="825" t="s">
        <v>5027</v>
      </c>
      <c r="I575" s="831">
        <v>48.819999694824219</v>
      </c>
      <c r="J575" s="831">
        <v>25</v>
      </c>
      <c r="K575" s="832">
        <v>1220.5799560546875</v>
      </c>
    </row>
    <row r="576" spans="1:11" ht="14.45" customHeight="1" x14ac:dyDescent="0.2">
      <c r="A576" s="821" t="s">
        <v>586</v>
      </c>
      <c r="B576" s="822" t="s">
        <v>587</v>
      </c>
      <c r="C576" s="825" t="s">
        <v>608</v>
      </c>
      <c r="D576" s="839" t="s">
        <v>609</v>
      </c>
      <c r="E576" s="825" t="s">
        <v>4065</v>
      </c>
      <c r="F576" s="839" t="s">
        <v>4066</v>
      </c>
      <c r="G576" s="825" t="s">
        <v>5028</v>
      </c>
      <c r="H576" s="825" t="s">
        <v>5029</v>
      </c>
      <c r="I576" s="831">
        <v>48.819999694824219</v>
      </c>
      <c r="J576" s="831">
        <v>25</v>
      </c>
      <c r="K576" s="832">
        <v>1220.5899658203125</v>
      </c>
    </row>
    <row r="577" spans="1:11" ht="14.45" customHeight="1" x14ac:dyDescent="0.2">
      <c r="A577" s="821" t="s">
        <v>586</v>
      </c>
      <c r="B577" s="822" t="s">
        <v>587</v>
      </c>
      <c r="C577" s="825" t="s">
        <v>608</v>
      </c>
      <c r="D577" s="839" t="s">
        <v>609</v>
      </c>
      <c r="E577" s="825" t="s">
        <v>4065</v>
      </c>
      <c r="F577" s="839" t="s">
        <v>4066</v>
      </c>
      <c r="G577" s="825" t="s">
        <v>5030</v>
      </c>
      <c r="H577" s="825" t="s">
        <v>5031</v>
      </c>
      <c r="I577" s="831">
        <v>48.819999694824219</v>
      </c>
      <c r="J577" s="831">
        <v>100</v>
      </c>
      <c r="K577" s="832">
        <v>4882.35986328125</v>
      </c>
    </row>
    <row r="578" spans="1:11" ht="14.45" customHeight="1" x14ac:dyDescent="0.2">
      <c r="A578" s="821" t="s">
        <v>586</v>
      </c>
      <c r="B578" s="822" t="s">
        <v>587</v>
      </c>
      <c r="C578" s="825" t="s">
        <v>608</v>
      </c>
      <c r="D578" s="839" t="s">
        <v>609</v>
      </c>
      <c r="E578" s="825" t="s">
        <v>4065</v>
      </c>
      <c r="F578" s="839" t="s">
        <v>4066</v>
      </c>
      <c r="G578" s="825" t="s">
        <v>5032</v>
      </c>
      <c r="H578" s="825" t="s">
        <v>5033</v>
      </c>
      <c r="I578" s="831">
        <v>48.819999694824219</v>
      </c>
      <c r="J578" s="831">
        <v>50</v>
      </c>
      <c r="K578" s="832">
        <v>2441.179931640625</v>
      </c>
    </row>
    <row r="579" spans="1:11" ht="14.45" customHeight="1" x14ac:dyDescent="0.2">
      <c r="A579" s="821" t="s">
        <v>586</v>
      </c>
      <c r="B579" s="822" t="s">
        <v>587</v>
      </c>
      <c r="C579" s="825" t="s">
        <v>608</v>
      </c>
      <c r="D579" s="839" t="s">
        <v>609</v>
      </c>
      <c r="E579" s="825" t="s">
        <v>4065</v>
      </c>
      <c r="F579" s="839" t="s">
        <v>4066</v>
      </c>
      <c r="G579" s="825" t="s">
        <v>5034</v>
      </c>
      <c r="H579" s="825" t="s">
        <v>5035</v>
      </c>
      <c r="I579" s="831">
        <v>1.6050000190734863</v>
      </c>
      <c r="J579" s="831">
        <v>3300</v>
      </c>
      <c r="K579" s="832">
        <v>5300.8400726318359</v>
      </c>
    </row>
    <row r="580" spans="1:11" ht="14.45" customHeight="1" x14ac:dyDescent="0.2">
      <c r="A580" s="821" t="s">
        <v>586</v>
      </c>
      <c r="B580" s="822" t="s">
        <v>587</v>
      </c>
      <c r="C580" s="825" t="s">
        <v>608</v>
      </c>
      <c r="D580" s="839" t="s">
        <v>609</v>
      </c>
      <c r="E580" s="825" t="s">
        <v>4065</v>
      </c>
      <c r="F580" s="839" t="s">
        <v>4066</v>
      </c>
      <c r="G580" s="825" t="s">
        <v>5036</v>
      </c>
      <c r="H580" s="825" t="s">
        <v>5037</v>
      </c>
      <c r="I580" s="831">
        <v>180.44000244140625</v>
      </c>
      <c r="J580" s="831">
        <v>25</v>
      </c>
      <c r="K580" s="832">
        <v>4510.8798828125</v>
      </c>
    </row>
    <row r="581" spans="1:11" ht="14.45" customHeight="1" x14ac:dyDescent="0.2">
      <c r="A581" s="821" t="s">
        <v>586</v>
      </c>
      <c r="B581" s="822" t="s">
        <v>587</v>
      </c>
      <c r="C581" s="825" t="s">
        <v>608</v>
      </c>
      <c r="D581" s="839" t="s">
        <v>609</v>
      </c>
      <c r="E581" s="825" t="s">
        <v>4087</v>
      </c>
      <c r="F581" s="839" t="s">
        <v>4088</v>
      </c>
      <c r="G581" s="825" t="s">
        <v>5038</v>
      </c>
      <c r="H581" s="825" t="s">
        <v>5039</v>
      </c>
      <c r="I581" s="831">
        <v>18.629999160766602</v>
      </c>
      <c r="J581" s="831">
        <v>50</v>
      </c>
      <c r="K581" s="832">
        <v>931.70001220703125</v>
      </c>
    </row>
    <row r="582" spans="1:11" ht="14.45" customHeight="1" x14ac:dyDescent="0.2">
      <c r="A582" s="821" t="s">
        <v>586</v>
      </c>
      <c r="B582" s="822" t="s">
        <v>587</v>
      </c>
      <c r="C582" s="825" t="s">
        <v>608</v>
      </c>
      <c r="D582" s="839" t="s">
        <v>609</v>
      </c>
      <c r="E582" s="825" t="s">
        <v>4087</v>
      </c>
      <c r="F582" s="839" t="s">
        <v>4088</v>
      </c>
      <c r="G582" s="825" t="s">
        <v>4762</v>
      </c>
      <c r="H582" s="825" t="s">
        <v>4763</v>
      </c>
      <c r="I582" s="831">
        <v>2.9227777322133384</v>
      </c>
      <c r="J582" s="831">
        <v>7900</v>
      </c>
      <c r="K582" s="832">
        <v>23076</v>
      </c>
    </row>
    <row r="583" spans="1:11" ht="14.45" customHeight="1" x14ac:dyDescent="0.2">
      <c r="A583" s="821" t="s">
        <v>586</v>
      </c>
      <c r="B583" s="822" t="s">
        <v>587</v>
      </c>
      <c r="C583" s="825" t="s">
        <v>608</v>
      </c>
      <c r="D583" s="839" t="s">
        <v>609</v>
      </c>
      <c r="E583" s="825" t="s">
        <v>4087</v>
      </c>
      <c r="F583" s="839" t="s">
        <v>4088</v>
      </c>
      <c r="G583" s="825" t="s">
        <v>4764</v>
      </c>
      <c r="H583" s="825" t="s">
        <v>4765</v>
      </c>
      <c r="I583" s="831">
        <v>2.9341177098891316</v>
      </c>
      <c r="J583" s="831">
        <v>10800</v>
      </c>
      <c r="K583" s="832">
        <v>31665</v>
      </c>
    </row>
    <row r="584" spans="1:11" ht="14.45" customHeight="1" x14ac:dyDescent="0.2">
      <c r="A584" s="821" t="s">
        <v>586</v>
      </c>
      <c r="B584" s="822" t="s">
        <v>587</v>
      </c>
      <c r="C584" s="825" t="s">
        <v>608</v>
      </c>
      <c r="D584" s="839" t="s">
        <v>609</v>
      </c>
      <c r="E584" s="825" t="s">
        <v>4087</v>
      </c>
      <c r="F584" s="839" t="s">
        <v>4088</v>
      </c>
      <c r="G584" s="825" t="s">
        <v>4766</v>
      </c>
      <c r="H584" s="825" t="s">
        <v>4767</v>
      </c>
      <c r="I584" s="831">
        <v>2.8915385649754453</v>
      </c>
      <c r="J584" s="831">
        <v>6300</v>
      </c>
      <c r="K584" s="832">
        <v>18223</v>
      </c>
    </row>
    <row r="585" spans="1:11" ht="14.45" customHeight="1" x14ac:dyDescent="0.2">
      <c r="A585" s="821" t="s">
        <v>586</v>
      </c>
      <c r="B585" s="822" t="s">
        <v>587</v>
      </c>
      <c r="C585" s="825" t="s">
        <v>608</v>
      </c>
      <c r="D585" s="839" t="s">
        <v>609</v>
      </c>
      <c r="E585" s="825" t="s">
        <v>4087</v>
      </c>
      <c r="F585" s="839" t="s">
        <v>4088</v>
      </c>
      <c r="G585" s="825" t="s">
        <v>5040</v>
      </c>
      <c r="H585" s="825" t="s">
        <v>5041</v>
      </c>
      <c r="I585" s="831">
        <v>2.2999999523162842</v>
      </c>
      <c r="J585" s="831">
        <v>3600</v>
      </c>
      <c r="K585" s="832">
        <v>8280</v>
      </c>
    </row>
    <row r="586" spans="1:11" ht="14.45" customHeight="1" x14ac:dyDescent="0.2">
      <c r="A586" s="821" t="s">
        <v>586</v>
      </c>
      <c r="B586" s="822" t="s">
        <v>587</v>
      </c>
      <c r="C586" s="825" t="s">
        <v>608</v>
      </c>
      <c r="D586" s="839" t="s">
        <v>609</v>
      </c>
      <c r="E586" s="825" t="s">
        <v>4087</v>
      </c>
      <c r="F586" s="839" t="s">
        <v>4088</v>
      </c>
      <c r="G586" s="825" t="s">
        <v>4770</v>
      </c>
      <c r="H586" s="825" t="s">
        <v>4771</v>
      </c>
      <c r="I586" s="831">
        <v>3.3900001049041748</v>
      </c>
      <c r="J586" s="831">
        <v>400</v>
      </c>
      <c r="K586" s="832">
        <v>1356</v>
      </c>
    </row>
    <row r="587" spans="1:11" ht="14.45" customHeight="1" x14ac:dyDescent="0.2">
      <c r="A587" s="821" t="s">
        <v>586</v>
      </c>
      <c r="B587" s="822" t="s">
        <v>587</v>
      </c>
      <c r="C587" s="825" t="s">
        <v>608</v>
      </c>
      <c r="D587" s="839" t="s">
        <v>609</v>
      </c>
      <c r="E587" s="825" t="s">
        <v>4087</v>
      </c>
      <c r="F587" s="839" t="s">
        <v>4088</v>
      </c>
      <c r="G587" s="825" t="s">
        <v>4772</v>
      </c>
      <c r="H587" s="825" t="s">
        <v>4773</v>
      </c>
      <c r="I587" s="831">
        <v>3.3900001049041748</v>
      </c>
      <c r="J587" s="831">
        <v>600</v>
      </c>
      <c r="K587" s="832">
        <v>2034</v>
      </c>
    </row>
    <row r="588" spans="1:11" ht="14.45" customHeight="1" x14ac:dyDescent="0.2">
      <c r="A588" s="821" t="s">
        <v>586</v>
      </c>
      <c r="B588" s="822" t="s">
        <v>587</v>
      </c>
      <c r="C588" s="825" t="s">
        <v>608</v>
      </c>
      <c r="D588" s="839" t="s">
        <v>609</v>
      </c>
      <c r="E588" s="825" t="s">
        <v>4087</v>
      </c>
      <c r="F588" s="839" t="s">
        <v>4088</v>
      </c>
      <c r="G588" s="825" t="s">
        <v>4778</v>
      </c>
      <c r="H588" s="825" t="s">
        <v>4779</v>
      </c>
      <c r="I588" s="831">
        <v>4.8250000476837158</v>
      </c>
      <c r="J588" s="831">
        <v>1000</v>
      </c>
      <c r="K588" s="832">
        <v>4824</v>
      </c>
    </row>
    <row r="589" spans="1:11" ht="14.45" customHeight="1" x14ac:dyDescent="0.2">
      <c r="A589" s="821" t="s">
        <v>586</v>
      </c>
      <c r="B589" s="822" t="s">
        <v>587</v>
      </c>
      <c r="C589" s="825" t="s">
        <v>608</v>
      </c>
      <c r="D589" s="839" t="s">
        <v>609</v>
      </c>
      <c r="E589" s="825" t="s">
        <v>4087</v>
      </c>
      <c r="F589" s="839" t="s">
        <v>4088</v>
      </c>
      <c r="G589" s="825" t="s">
        <v>4780</v>
      </c>
      <c r="H589" s="825" t="s">
        <v>4781</v>
      </c>
      <c r="I589" s="831">
        <v>3.3342857360839844</v>
      </c>
      <c r="J589" s="831">
        <v>2100</v>
      </c>
      <c r="K589" s="832">
        <v>7002</v>
      </c>
    </row>
    <row r="590" spans="1:11" ht="14.45" customHeight="1" x14ac:dyDescent="0.2">
      <c r="A590" s="821" t="s">
        <v>586</v>
      </c>
      <c r="B590" s="822" t="s">
        <v>587</v>
      </c>
      <c r="C590" s="825" t="s">
        <v>608</v>
      </c>
      <c r="D590" s="839" t="s">
        <v>609</v>
      </c>
      <c r="E590" s="825" t="s">
        <v>4087</v>
      </c>
      <c r="F590" s="839" t="s">
        <v>4088</v>
      </c>
      <c r="G590" s="825" t="s">
        <v>4786</v>
      </c>
      <c r="H590" s="825" t="s">
        <v>4787</v>
      </c>
      <c r="I590" s="831">
        <v>3.875</v>
      </c>
      <c r="J590" s="831">
        <v>600</v>
      </c>
      <c r="K590" s="832">
        <v>2326</v>
      </c>
    </row>
    <row r="591" spans="1:11" ht="14.45" customHeight="1" x14ac:dyDescent="0.2">
      <c r="A591" s="821" t="s">
        <v>586</v>
      </c>
      <c r="B591" s="822" t="s">
        <v>587</v>
      </c>
      <c r="C591" s="825" t="s">
        <v>608</v>
      </c>
      <c r="D591" s="839" t="s">
        <v>609</v>
      </c>
      <c r="E591" s="825" t="s">
        <v>4087</v>
      </c>
      <c r="F591" s="839" t="s">
        <v>4088</v>
      </c>
      <c r="G591" s="825" t="s">
        <v>5042</v>
      </c>
      <c r="H591" s="825" t="s">
        <v>5043</v>
      </c>
      <c r="I591" s="831">
        <v>3.869999885559082</v>
      </c>
      <c r="J591" s="831">
        <v>500</v>
      </c>
      <c r="K591" s="832">
        <v>1935</v>
      </c>
    </row>
    <row r="592" spans="1:11" ht="14.45" customHeight="1" x14ac:dyDescent="0.2">
      <c r="A592" s="821" t="s">
        <v>586</v>
      </c>
      <c r="B592" s="822" t="s">
        <v>587</v>
      </c>
      <c r="C592" s="825" t="s">
        <v>608</v>
      </c>
      <c r="D592" s="839" t="s">
        <v>609</v>
      </c>
      <c r="E592" s="825" t="s">
        <v>4087</v>
      </c>
      <c r="F592" s="839" t="s">
        <v>4088</v>
      </c>
      <c r="G592" s="825" t="s">
        <v>5044</v>
      </c>
      <c r="H592" s="825" t="s">
        <v>5045</v>
      </c>
      <c r="I592" s="831">
        <v>3.0249999761581421</v>
      </c>
      <c r="J592" s="831">
        <v>600</v>
      </c>
      <c r="K592" s="832">
        <v>1816</v>
      </c>
    </row>
    <row r="593" spans="1:11" ht="14.45" customHeight="1" x14ac:dyDescent="0.2">
      <c r="A593" s="821" t="s">
        <v>586</v>
      </c>
      <c r="B593" s="822" t="s">
        <v>587</v>
      </c>
      <c r="C593" s="825" t="s">
        <v>608</v>
      </c>
      <c r="D593" s="839" t="s">
        <v>609</v>
      </c>
      <c r="E593" s="825" t="s">
        <v>4087</v>
      </c>
      <c r="F593" s="839" t="s">
        <v>4088</v>
      </c>
      <c r="G593" s="825" t="s">
        <v>5046</v>
      </c>
      <c r="H593" s="825" t="s">
        <v>5047</v>
      </c>
      <c r="I593" s="831">
        <v>1.2000000476837158</v>
      </c>
      <c r="J593" s="831">
        <v>400</v>
      </c>
      <c r="K593" s="832">
        <v>480</v>
      </c>
    </row>
    <row r="594" spans="1:11" ht="14.45" customHeight="1" x14ac:dyDescent="0.2">
      <c r="A594" s="821" t="s">
        <v>586</v>
      </c>
      <c r="B594" s="822" t="s">
        <v>587</v>
      </c>
      <c r="C594" s="825" t="s">
        <v>608</v>
      </c>
      <c r="D594" s="839" t="s">
        <v>609</v>
      </c>
      <c r="E594" s="825" t="s">
        <v>4087</v>
      </c>
      <c r="F594" s="839" t="s">
        <v>4088</v>
      </c>
      <c r="G594" s="825" t="s">
        <v>4792</v>
      </c>
      <c r="H594" s="825" t="s">
        <v>4793</v>
      </c>
      <c r="I594" s="831">
        <v>3.0299999713897705</v>
      </c>
      <c r="J594" s="831">
        <v>180</v>
      </c>
      <c r="K594" s="832">
        <v>545.4000244140625</v>
      </c>
    </row>
    <row r="595" spans="1:11" ht="14.45" customHeight="1" x14ac:dyDescent="0.2">
      <c r="A595" s="821" t="s">
        <v>586</v>
      </c>
      <c r="B595" s="822" t="s">
        <v>587</v>
      </c>
      <c r="C595" s="825" t="s">
        <v>608</v>
      </c>
      <c r="D595" s="839" t="s">
        <v>609</v>
      </c>
      <c r="E595" s="825" t="s">
        <v>4087</v>
      </c>
      <c r="F595" s="839" t="s">
        <v>4088</v>
      </c>
      <c r="G595" s="825" t="s">
        <v>4095</v>
      </c>
      <c r="H595" s="825" t="s">
        <v>4096</v>
      </c>
      <c r="I595" s="831">
        <v>4.679999828338623</v>
      </c>
      <c r="J595" s="831">
        <v>400</v>
      </c>
      <c r="K595" s="832">
        <v>1872</v>
      </c>
    </row>
    <row r="596" spans="1:11" ht="14.45" customHeight="1" x14ac:dyDescent="0.2">
      <c r="A596" s="821" t="s">
        <v>586</v>
      </c>
      <c r="B596" s="822" t="s">
        <v>587</v>
      </c>
      <c r="C596" s="825" t="s">
        <v>608</v>
      </c>
      <c r="D596" s="839" t="s">
        <v>609</v>
      </c>
      <c r="E596" s="825" t="s">
        <v>4826</v>
      </c>
      <c r="F596" s="839" t="s">
        <v>4827</v>
      </c>
      <c r="G596" s="825" t="s">
        <v>4835</v>
      </c>
      <c r="H596" s="825" t="s">
        <v>4836</v>
      </c>
      <c r="I596" s="831">
        <v>15.400000095367432</v>
      </c>
      <c r="J596" s="831">
        <v>100</v>
      </c>
      <c r="K596" s="832">
        <v>1539.7999877929688</v>
      </c>
    </row>
    <row r="597" spans="1:11" ht="14.45" customHeight="1" x14ac:dyDescent="0.2">
      <c r="A597" s="821" t="s">
        <v>586</v>
      </c>
      <c r="B597" s="822" t="s">
        <v>587</v>
      </c>
      <c r="C597" s="825" t="s">
        <v>608</v>
      </c>
      <c r="D597" s="839" t="s">
        <v>609</v>
      </c>
      <c r="E597" s="825" t="s">
        <v>4826</v>
      </c>
      <c r="F597" s="839" t="s">
        <v>4827</v>
      </c>
      <c r="G597" s="825" t="s">
        <v>5048</v>
      </c>
      <c r="H597" s="825" t="s">
        <v>5049</v>
      </c>
      <c r="I597" s="831">
        <v>30.25</v>
      </c>
      <c r="J597" s="831">
        <v>5</v>
      </c>
      <c r="K597" s="832">
        <v>151.25</v>
      </c>
    </row>
    <row r="598" spans="1:11" ht="14.45" customHeight="1" x14ac:dyDescent="0.2">
      <c r="A598" s="821" t="s">
        <v>586</v>
      </c>
      <c r="B598" s="822" t="s">
        <v>587</v>
      </c>
      <c r="C598" s="825" t="s">
        <v>608</v>
      </c>
      <c r="D598" s="839" t="s">
        <v>609</v>
      </c>
      <c r="E598" s="825" t="s">
        <v>4826</v>
      </c>
      <c r="F598" s="839" t="s">
        <v>4827</v>
      </c>
      <c r="G598" s="825" t="s">
        <v>5050</v>
      </c>
      <c r="H598" s="825" t="s">
        <v>5051</v>
      </c>
      <c r="I598" s="831">
        <v>30.25</v>
      </c>
      <c r="J598" s="831">
        <v>30</v>
      </c>
      <c r="K598" s="832">
        <v>907.5</v>
      </c>
    </row>
    <row r="599" spans="1:11" ht="14.45" customHeight="1" x14ac:dyDescent="0.2">
      <c r="A599" s="821" t="s">
        <v>586</v>
      </c>
      <c r="B599" s="822" t="s">
        <v>587</v>
      </c>
      <c r="C599" s="825" t="s">
        <v>608</v>
      </c>
      <c r="D599" s="839" t="s">
        <v>609</v>
      </c>
      <c r="E599" s="825" t="s">
        <v>4826</v>
      </c>
      <c r="F599" s="839" t="s">
        <v>4827</v>
      </c>
      <c r="G599" s="825" t="s">
        <v>5052</v>
      </c>
      <c r="H599" s="825" t="s">
        <v>5053</v>
      </c>
      <c r="I599" s="831">
        <v>35.090000152587891</v>
      </c>
      <c r="J599" s="831">
        <v>15</v>
      </c>
      <c r="K599" s="832">
        <v>526.3499755859375</v>
      </c>
    </row>
    <row r="600" spans="1:11" ht="14.45" customHeight="1" x14ac:dyDescent="0.2">
      <c r="A600" s="821" t="s">
        <v>586</v>
      </c>
      <c r="B600" s="822" t="s">
        <v>587</v>
      </c>
      <c r="C600" s="825" t="s">
        <v>608</v>
      </c>
      <c r="D600" s="839" t="s">
        <v>609</v>
      </c>
      <c r="E600" s="825" t="s">
        <v>4826</v>
      </c>
      <c r="F600" s="839" t="s">
        <v>4827</v>
      </c>
      <c r="G600" s="825" t="s">
        <v>5054</v>
      </c>
      <c r="H600" s="825" t="s">
        <v>5055</v>
      </c>
      <c r="I600" s="831">
        <v>36.830001831054688</v>
      </c>
      <c r="J600" s="831">
        <v>31</v>
      </c>
      <c r="K600" s="832">
        <v>1141.81005859375</v>
      </c>
    </row>
    <row r="601" spans="1:11" ht="14.45" customHeight="1" x14ac:dyDescent="0.2">
      <c r="A601" s="821" t="s">
        <v>586</v>
      </c>
      <c r="B601" s="822" t="s">
        <v>587</v>
      </c>
      <c r="C601" s="825" t="s">
        <v>608</v>
      </c>
      <c r="D601" s="839" t="s">
        <v>609</v>
      </c>
      <c r="E601" s="825" t="s">
        <v>4826</v>
      </c>
      <c r="F601" s="839" t="s">
        <v>4827</v>
      </c>
      <c r="G601" s="825" t="s">
        <v>4839</v>
      </c>
      <c r="H601" s="825" t="s">
        <v>4840</v>
      </c>
      <c r="I601" s="831">
        <v>35.090000152587891</v>
      </c>
      <c r="J601" s="831">
        <v>230</v>
      </c>
      <c r="K601" s="832">
        <v>8070.6997985839844</v>
      </c>
    </row>
    <row r="602" spans="1:11" ht="14.45" customHeight="1" x14ac:dyDescent="0.2">
      <c r="A602" s="821" t="s">
        <v>586</v>
      </c>
      <c r="B602" s="822" t="s">
        <v>587</v>
      </c>
      <c r="C602" s="825" t="s">
        <v>608</v>
      </c>
      <c r="D602" s="839" t="s">
        <v>609</v>
      </c>
      <c r="E602" s="825" t="s">
        <v>4826</v>
      </c>
      <c r="F602" s="839" t="s">
        <v>4827</v>
      </c>
      <c r="G602" s="825" t="s">
        <v>4839</v>
      </c>
      <c r="H602" s="825" t="s">
        <v>5056</v>
      </c>
      <c r="I602" s="831">
        <v>35.090000152587891</v>
      </c>
      <c r="J602" s="831">
        <v>164</v>
      </c>
      <c r="K602" s="832">
        <v>5754.7599334716797</v>
      </c>
    </row>
    <row r="603" spans="1:11" ht="14.45" customHeight="1" x14ac:dyDescent="0.2">
      <c r="A603" s="821" t="s">
        <v>586</v>
      </c>
      <c r="B603" s="822" t="s">
        <v>587</v>
      </c>
      <c r="C603" s="825" t="s">
        <v>608</v>
      </c>
      <c r="D603" s="839" t="s">
        <v>609</v>
      </c>
      <c r="E603" s="825" t="s">
        <v>4826</v>
      </c>
      <c r="F603" s="839" t="s">
        <v>4827</v>
      </c>
      <c r="G603" s="825" t="s">
        <v>4841</v>
      </c>
      <c r="H603" s="825" t="s">
        <v>4842</v>
      </c>
      <c r="I603" s="831">
        <v>35.090000152587891</v>
      </c>
      <c r="J603" s="831">
        <v>210</v>
      </c>
      <c r="K603" s="832">
        <v>7368.8997802734375</v>
      </c>
    </row>
    <row r="604" spans="1:11" ht="14.45" customHeight="1" x14ac:dyDescent="0.2">
      <c r="A604" s="821" t="s">
        <v>586</v>
      </c>
      <c r="B604" s="822" t="s">
        <v>587</v>
      </c>
      <c r="C604" s="825" t="s">
        <v>608</v>
      </c>
      <c r="D604" s="839" t="s">
        <v>609</v>
      </c>
      <c r="E604" s="825" t="s">
        <v>4826</v>
      </c>
      <c r="F604" s="839" t="s">
        <v>4827</v>
      </c>
      <c r="G604" s="825" t="s">
        <v>4841</v>
      </c>
      <c r="H604" s="825" t="s">
        <v>5057</v>
      </c>
      <c r="I604" s="831">
        <v>35.090000152587891</v>
      </c>
      <c r="J604" s="831">
        <v>150</v>
      </c>
      <c r="K604" s="832">
        <v>5263.4999694824219</v>
      </c>
    </row>
    <row r="605" spans="1:11" ht="14.45" customHeight="1" x14ac:dyDescent="0.2">
      <c r="A605" s="821" t="s">
        <v>586</v>
      </c>
      <c r="B605" s="822" t="s">
        <v>587</v>
      </c>
      <c r="C605" s="825" t="s">
        <v>608</v>
      </c>
      <c r="D605" s="839" t="s">
        <v>609</v>
      </c>
      <c r="E605" s="825" t="s">
        <v>4826</v>
      </c>
      <c r="F605" s="839" t="s">
        <v>4827</v>
      </c>
      <c r="G605" s="825" t="s">
        <v>4843</v>
      </c>
      <c r="H605" s="825" t="s">
        <v>4844</v>
      </c>
      <c r="I605" s="831">
        <v>35.090000152587891</v>
      </c>
      <c r="J605" s="831">
        <v>50</v>
      </c>
      <c r="K605" s="832">
        <v>1754.4999694824219</v>
      </c>
    </row>
    <row r="606" spans="1:11" ht="14.45" customHeight="1" x14ac:dyDescent="0.2">
      <c r="A606" s="821" t="s">
        <v>586</v>
      </c>
      <c r="B606" s="822" t="s">
        <v>587</v>
      </c>
      <c r="C606" s="825" t="s">
        <v>608</v>
      </c>
      <c r="D606" s="839" t="s">
        <v>609</v>
      </c>
      <c r="E606" s="825" t="s">
        <v>4826</v>
      </c>
      <c r="F606" s="839" t="s">
        <v>4827</v>
      </c>
      <c r="G606" s="825" t="s">
        <v>4843</v>
      </c>
      <c r="H606" s="825" t="s">
        <v>5058</v>
      </c>
      <c r="I606" s="831">
        <v>35.090000152587891</v>
      </c>
      <c r="J606" s="831">
        <v>35</v>
      </c>
      <c r="K606" s="832">
        <v>1228.1500244140625</v>
      </c>
    </row>
    <row r="607" spans="1:11" ht="14.45" customHeight="1" x14ac:dyDescent="0.2">
      <c r="A607" s="821" t="s">
        <v>586</v>
      </c>
      <c r="B607" s="822" t="s">
        <v>587</v>
      </c>
      <c r="C607" s="825" t="s">
        <v>608</v>
      </c>
      <c r="D607" s="839" t="s">
        <v>609</v>
      </c>
      <c r="E607" s="825" t="s">
        <v>4826</v>
      </c>
      <c r="F607" s="839" t="s">
        <v>4827</v>
      </c>
      <c r="G607" s="825" t="s">
        <v>5059</v>
      </c>
      <c r="H607" s="825" t="s">
        <v>5060</v>
      </c>
      <c r="I607" s="831">
        <v>35.090000152587891</v>
      </c>
      <c r="J607" s="831">
        <v>15</v>
      </c>
      <c r="K607" s="832">
        <v>526.34999084472656</v>
      </c>
    </row>
    <row r="608" spans="1:11" ht="14.45" customHeight="1" x14ac:dyDescent="0.2">
      <c r="A608" s="821" t="s">
        <v>586</v>
      </c>
      <c r="B608" s="822" t="s">
        <v>587</v>
      </c>
      <c r="C608" s="825" t="s">
        <v>608</v>
      </c>
      <c r="D608" s="839" t="s">
        <v>609</v>
      </c>
      <c r="E608" s="825" t="s">
        <v>4826</v>
      </c>
      <c r="F608" s="839" t="s">
        <v>4827</v>
      </c>
      <c r="G608" s="825" t="s">
        <v>5059</v>
      </c>
      <c r="H608" s="825" t="s">
        <v>5061</v>
      </c>
      <c r="I608" s="831">
        <v>35.090000152587891</v>
      </c>
      <c r="J608" s="831">
        <v>20</v>
      </c>
      <c r="K608" s="832">
        <v>701.79998779296875</v>
      </c>
    </row>
    <row r="609" spans="1:11" ht="14.45" customHeight="1" x14ac:dyDescent="0.2">
      <c r="A609" s="821" t="s">
        <v>586</v>
      </c>
      <c r="B609" s="822" t="s">
        <v>587</v>
      </c>
      <c r="C609" s="825" t="s">
        <v>608</v>
      </c>
      <c r="D609" s="839" t="s">
        <v>609</v>
      </c>
      <c r="E609" s="825" t="s">
        <v>4826</v>
      </c>
      <c r="F609" s="839" t="s">
        <v>4827</v>
      </c>
      <c r="G609" s="825" t="s">
        <v>5062</v>
      </c>
      <c r="H609" s="825" t="s">
        <v>5063</v>
      </c>
      <c r="I609" s="831">
        <v>386.23001098632813</v>
      </c>
      <c r="J609" s="831">
        <v>5</v>
      </c>
      <c r="K609" s="832">
        <v>1931.1600341796875</v>
      </c>
    </row>
    <row r="610" spans="1:11" ht="14.45" customHeight="1" x14ac:dyDescent="0.2">
      <c r="A610" s="821" t="s">
        <v>586</v>
      </c>
      <c r="B610" s="822" t="s">
        <v>587</v>
      </c>
      <c r="C610" s="825" t="s">
        <v>608</v>
      </c>
      <c r="D610" s="839" t="s">
        <v>609</v>
      </c>
      <c r="E610" s="825" t="s">
        <v>4826</v>
      </c>
      <c r="F610" s="839" t="s">
        <v>4827</v>
      </c>
      <c r="G610" s="825" t="s">
        <v>5064</v>
      </c>
      <c r="H610" s="825" t="s">
        <v>5065</v>
      </c>
      <c r="I610" s="831">
        <v>386.23001098632813</v>
      </c>
      <c r="J610" s="831">
        <v>5</v>
      </c>
      <c r="K610" s="832">
        <v>1931.1600341796875</v>
      </c>
    </row>
    <row r="611" spans="1:11" ht="14.45" customHeight="1" x14ac:dyDescent="0.2">
      <c r="A611" s="821" t="s">
        <v>586</v>
      </c>
      <c r="B611" s="822" t="s">
        <v>587</v>
      </c>
      <c r="C611" s="825" t="s">
        <v>608</v>
      </c>
      <c r="D611" s="839" t="s">
        <v>609</v>
      </c>
      <c r="E611" s="825" t="s">
        <v>4826</v>
      </c>
      <c r="F611" s="839" t="s">
        <v>4827</v>
      </c>
      <c r="G611" s="825" t="s">
        <v>5066</v>
      </c>
      <c r="H611" s="825" t="s">
        <v>5067</v>
      </c>
      <c r="I611" s="831">
        <v>16.393332799275715</v>
      </c>
      <c r="J611" s="831">
        <v>120</v>
      </c>
      <c r="K611" s="832">
        <v>1967.2999572753906</v>
      </c>
    </row>
    <row r="612" spans="1:11" ht="14.45" customHeight="1" x14ac:dyDescent="0.2">
      <c r="A612" s="821" t="s">
        <v>586</v>
      </c>
      <c r="B612" s="822" t="s">
        <v>587</v>
      </c>
      <c r="C612" s="825" t="s">
        <v>608</v>
      </c>
      <c r="D612" s="839" t="s">
        <v>609</v>
      </c>
      <c r="E612" s="825" t="s">
        <v>4826</v>
      </c>
      <c r="F612" s="839" t="s">
        <v>4827</v>
      </c>
      <c r="G612" s="825" t="s">
        <v>5068</v>
      </c>
      <c r="H612" s="825" t="s">
        <v>5069</v>
      </c>
      <c r="I612" s="831">
        <v>95.830001831054688</v>
      </c>
      <c r="J612" s="831">
        <v>120</v>
      </c>
      <c r="K612" s="832">
        <v>11499.839965820313</v>
      </c>
    </row>
    <row r="613" spans="1:11" ht="14.45" customHeight="1" x14ac:dyDescent="0.2">
      <c r="A613" s="821" t="s">
        <v>586</v>
      </c>
      <c r="B613" s="822" t="s">
        <v>587</v>
      </c>
      <c r="C613" s="825" t="s">
        <v>608</v>
      </c>
      <c r="D613" s="839" t="s">
        <v>609</v>
      </c>
      <c r="E613" s="825" t="s">
        <v>4826</v>
      </c>
      <c r="F613" s="839" t="s">
        <v>4827</v>
      </c>
      <c r="G613" s="825" t="s">
        <v>5070</v>
      </c>
      <c r="H613" s="825" t="s">
        <v>5071</v>
      </c>
      <c r="I613" s="831">
        <v>95.830001831054688</v>
      </c>
      <c r="J613" s="831">
        <v>90</v>
      </c>
      <c r="K613" s="832">
        <v>8624.8800659179688</v>
      </c>
    </row>
    <row r="614" spans="1:11" ht="14.45" customHeight="1" x14ac:dyDescent="0.2">
      <c r="A614" s="821" t="s">
        <v>586</v>
      </c>
      <c r="B614" s="822" t="s">
        <v>587</v>
      </c>
      <c r="C614" s="825" t="s">
        <v>608</v>
      </c>
      <c r="D614" s="839" t="s">
        <v>609</v>
      </c>
      <c r="E614" s="825" t="s">
        <v>4826</v>
      </c>
      <c r="F614" s="839" t="s">
        <v>4827</v>
      </c>
      <c r="G614" s="825" t="s">
        <v>5072</v>
      </c>
      <c r="H614" s="825" t="s">
        <v>5073</v>
      </c>
      <c r="I614" s="831">
        <v>104.05999755859375</v>
      </c>
      <c r="J614" s="831">
        <v>50</v>
      </c>
      <c r="K614" s="832">
        <v>5202.9998779296875</v>
      </c>
    </row>
    <row r="615" spans="1:11" ht="14.45" customHeight="1" x14ac:dyDescent="0.2">
      <c r="A615" s="821" t="s">
        <v>586</v>
      </c>
      <c r="B615" s="822" t="s">
        <v>587</v>
      </c>
      <c r="C615" s="825" t="s">
        <v>608</v>
      </c>
      <c r="D615" s="839" t="s">
        <v>609</v>
      </c>
      <c r="E615" s="825" t="s">
        <v>4826</v>
      </c>
      <c r="F615" s="839" t="s">
        <v>4827</v>
      </c>
      <c r="G615" s="825" t="s">
        <v>5074</v>
      </c>
      <c r="H615" s="825" t="s">
        <v>5075</v>
      </c>
      <c r="I615" s="831">
        <v>104.05999755859375</v>
      </c>
      <c r="J615" s="831">
        <v>190</v>
      </c>
      <c r="K615" s="832">
        <v>19771.39990234375</v>
      </c>
    </row>
    <row r="616" spans="1:11" ht="14.45" customHeight="1" x14ac:dyDescent="0.2">
      <c r="A616" s="821" t="s">
        <v>586</v>
      </c>
      <c r="B616" s="822" t="s">
        <v>587</v>
      </c>
      <c r="C616" s="825" t="s">
        <v>608</v>
      </c>
      <c r="D616" s="839" t="s">
        <v>609</v>
      </c>
      <c r="E616" s="825" t="s">
        <v>4826</v>
      </c>
      <c r="F616" s="839" t="s">
        <v>4827</v>
      </c>
      <c r="G616" s="825" t="s">
        <v>5076</v>
      </c>
      <c r="H616" s="825" t="s">
        <v>5077</v>
      </c>
      <c r="I616" s="831">
        <v>104.05999755859375</v>
      </c>
      <c r="J616" s="831">
        <v>10</v>
      </c>
      <c r="K616" s="832">
        <v>1040.5999755859375</v>
      </c>
    </row>
    <row r="617" spans="1:11" ht="14.45" customHeight="1" x14ac:dyDescent="0.2">
      <c r="A617" s="821" t="s">
        <v>586</v>
      </c>
      <c r="B617" s="822" t="s">
        <v>587</v>
      </c>
      <c r="C617" s="825" t="s">
        <v>608</v>
      </c>
      <c r="D617" s="839" t="s">
        <v>609</v>
      </c>
      <c r="E617" s="825" t="s">
        <v>4826</v>
      </c>
      <c r="F617" s="839" t="s">
        <v>4827</v>
      </c>
      <c r="G617" s="825" t="s">
        <v>5078</v>
      </c>
      <c r="H617" s="825" t="s">
        <v>5079</v>
      </c>
      <c r="I617" s="831">
        <v>104.05999755859375</v>
      </c>
      <c r="J617" s="831">
        <v>10</v>
      </c>
      <c r="K617" s="832">
        <v>1040.5999755859375</v>
      </c>
    </row>
    <row r="618" spans="1:11" ht="14.45" customHeight="1" x14ac:dyDescent="0.2">
      <c r="A618" s="821" t="s">
        <v>586</v>
      </c>
      <c r="B618" s="822" t="s">
        <v>587</v>
      </c>
      <c r="C618" s="825" t="s">
        <v>608</v>
      </c>
      <c r="D618" s="839" t="s">
        <v>609</v>
      </c>
      <c r="E618" s="825" t="s">
        <v>4826</v>
      </c>
      <c r="F618" s="839" t="s">
        <v>4827</v>
      </c>
      <c r="G618" s="825" t="s">
        <v>5080</v>
      </c>
      <c r="H618" s="825" t="s">
        <v>5081</v>
      </c>
      <c r="I618" s="831">
        <v>209.3699951171875</v>
      </c>
      <c r="J618" s="831">
        <v>12</v>
      </c>
      <c r="K618" s="832">
        <v>2512.3899230957031</v>
      </c>
    </row>
    <row r="619" spans="1:11" ht="14.45" customHeight="1" x14ac:dyDescent="0.2">
      <c r="A619" s="821" t="s">
        <v>586</v>
      </c>
      <c r="B619" s="822" t="s">
        <v>587</v>
      </c>
      <c r="C619" s="825" t="s">
        <v>608</v>
      </c>
      <c r="D619" s="839" t="s">
        <v>609</v>
      </c>
      <c r="E619" s="825" t="s">
        <v>4826</v>
      </c>
      <c r="F619" s="839" t="s">
        <v>4827</v>
      </c>
      <c r="G619" s="825" t="s">
        <v>5080</v>
      </c>
      <c r="H619" s="825" t="s">
        <v>5082</v>
      </c>
      <c r="I619" s="831">
        <v>209.3699951171875</v>
      </c>
      <c r="J619" s="831">
        <v>25</v>
      </c>
      <c r="K619" s="832">
        <v>5234.16015625</v>
      </c>
    </row>
    <row r="620" spans="1:11" ht="14.45" customHeight="1" x14ac:dyDescent="0.2">
      <c r="A620" s="821" t="s">
        <v>586</v>
      </c>
      <c r="B620" s="822" t="s">
        <v>587</v>
      </c>
      <c r="C620" s="825" t="s">
        <v>608</v>
      </c>
      <c r="D620" s="839" t="s">
        <v>609</v>
      </c>
      <c r="E620" s="825" t="s">
        <v>4826</v>
      </c>
      <c r="F620" s="839" t="s">
        <v>4827</v>
      </c>
      <c r="G620" s="825" t="s">
        <v>5083</v>
      </c>
      <c r="H620" s="825" t="s">
        <v>5084</v>
      </c>
      <c r="I620" s="831">
        <v>209.3699951171875</v>
      </c>
      <c r="J620" s="831">
        <v>22</v>
      </c>
      <c r="K620" s="832">
        <v>4606.0498352050781</v>
      </c>
    </row>
    <row r="621" spans="1:11" ht="14.45" customHeight="1" x14ac:dyDescent="0.2">
      <c r="A621" s="821" t="s">
        <v>586</v>
      </c>
      <c r="B621" s="822" t="s">
        <v>587</v>
      </c>
      <c r="C621" s="825" t="s">
        <v>608</v>
      </c>
      <c r="D621" s="839" t="s">
        <v>609</v>
      </c>
      <c r="E621" s="825" t="s">
        <v>4826</v>
      </c>
      <c r="F621" s="839" t="s">
        <v>4827</v>
      </c>
      <c r="G621" s="825" t="s">
        <v>5083</v>
      </c>
      <c r="H621" s="825" t="s">
        <v>5085</v>
      </c>
      <c r="I621" s="831">
        <v>209.3699951171875</v>
      </c>
      <c r="J621" s="831">
        <v>33</v>
      </c>
      <c r="K621" s="832">
        <v>6909.090087890625</v>
      </c>
    </row>
    <row r="622" spans="1:11" ht="14.45" customHeight="1" x14ac:dyDescent="0.2">
      <c r="A622" s="821" t="s">
        <v>586</v>
      </c>
      <c r="B622" s="822" t="s">
        <v>587</v>
      </c>
      <c r="C622" s="825" t="s">
        <v>608</v>
      </c>
      <c r="D622" s="839" t="s">
        <v>609</v>
      </c>
      <c r="E622" s="825" t="s">
        <v>4826</v>
      </c>
      <c r="F622" s="839" t="s">
        <v>4827</v>
      </c>
      <c r="G622" s="825" t="s">
        <v>5086</v>
      </c>
      <c r="H622" s="825" t="s">
        <v>5087</v>
      </c>
      <c r="I622" s="831">
        <v>209.3699951171875</v>
      </c>
      <c r="J622" s="831">
        <v>12</v>
      </c>
      <c r="K622" s="832">
        <v>2512.3899230957031</v>
      </c>
    </row>
    <row r="623" spans="1:11" ht="14.45" customHeight="1" x14ac:dyDescent="0.2">
      <c r="A623" s="821" t="s">
        <v>586</v>
      </c>
      <c r="B623" s="822" t="s">
        <v>587</v>
      </c>
      <c r="C623" s="825" t="s">
        <v>608</v>
      </c>
      <c r="D623" s="839" t="s">
        <v>609</v>
      </c>
      <c r="E623" s="825" t="s">
        <v>4826</v>
      </c>
      <c r="F623" s="839" t="s">
        <v>4827</v>
      </c>
      <c r="G623" s="825" t="s">
        <v>5086</v>
      </c>
      <c r="H623" s="825" t="s">
        <v>5088</v>
      </c>
      <c r="I623" s="831">
        <v>209.3699951171875</v>
      </c>
      <c r="J623" s="831">
        <v>33</v>
      </c>
      <c r="K623" s="832">
        <v>6909.090087890625</v>
      </c>
    </row>
    <row r="624" spans="1:11" ht="14.45" customHeight="1" x14ac:dyDescent="0.2">
      <c r="A624" s="821" t="s">
        <v>586</v>
      </c>
      <c r="B624" s="822" t="s">
        <v>587</v>
      </c>
      <c r="C624" s="825" t="s">
        <v>608</v>
      </c>
      <c r="D624" s="839" t="s">
        <v>609</v>
      </c>
      <c r="E624" s="825" t="s">
        <v>4826</v>
      </c>
      <c r="F624" s="839" t="s">
        <v>4827</v>
      </c>
      <c r="G624" s="825" t="s">
        <v>5089</v>
      </c>
      <c r="H624" s="825" t="s">
        <v>5090</v>
      </c>
      <c r="I624" s="831">
        <v>119.99699935913085</v>
      </c>
      <c r="J624" s="831">
        <v>295</v>
      </c>
      <c r="K624" s="832">
        <v>35398.940307617188</v>
      </c>
    </row>
    <row r="625" spans="1:11" ht="14.45" customHeight="1" x14ac:dyDescent="0.2">
      <c r="A625" s="821" t="s">
        <v>586</v>
      </c>
      <c r="B625" s="822" t="s">
        <v>587</v>
      </c>
      <c r="C625" s="825" t="s">
        <v>608</v>
      </c>
      <c r="D625" s="839" t="s">
        <v>609</v>
      </c>
      <c r="E625" s="825" t="s">
        <v>4826</v>
      </c>
      <c r="F625" s="839" t="s">
        <v>4827</v>
      </c>
      <c r="G625" s="825" t="s">
        <v>5089</v>
      </c>
      <c r="H625" s="825" t="s">
        <v>5091</v>
      </c>
      <c r="I625" s="831">
        <v>119.99590821699663</v>
      </c>
      <c r="J625" s="831">
        <v>595</v>
      </c>
      <c r="K625" s="832">
        <v>71397.23046875</v>
      </c>
    </row>
    <row r="626" spans="1:11" ht="14.45" customHeight="1" x14ac:dyDescent="0.2">
      <c r="A626" s="821" t="s">
        <v>586</v>
      </c>
      <c r="B626" s="822" t="s">
        <v>587</v>
      </c>
      <c r="C626" s="825" t="s">
        <v>608</v>
      </c>
      <c r="D626" s="839" t="s">
        <v>609</v>
      </c>
      <c r="E626" s="825" t="s">
        <v>4826</v>
      </c>
      <c r="F626" s="839" t="s">
        <v>4827</v>
      </c>
      <c r="G626" s="825" t="s">
        <v>5092</v>
      </c>
      <c r="H626" s="825" t="s">
        <v>5093</v>
      </c>
      <c r="I626" s="831">
        <v>199</v>
      </c>
      <c r="J626" s="831">
        <v>30</v>
      </c>
      <c r="K626" s="832">
        <v>5970</v>
      </c>
    </row>
    <row r="627" spans="1:11" ht="14.45" customHeight="1" x14ac:dyDescent="0.2">
      <c r="A627" s="821" t="s">
        <v>586</v>
      </c>
      <c r="B627" s="822" t="s">
        <v>587</v>
      </c>
      <c r="C627" s="825" t="s">
        <v>608</v>
      </c>
      <c r="D627" s="839" t="s">
        <v>609</v>
      </c>
      <c r="E627" s="825" t="s">
        <v>4826</v>
      </c>
      <c r="F627" s="839" t="s">
        <v>4827</v>
      </c>
      <c r="G627" s="825" t="s">
        <v>5092</v>
      </c>
      <c r="H627" s="825" t="s">
        <v>5094</v>
      </c>
      <c r="I627" s="831">
        <v>199</v>
      </c>
      <c r="J627" s="831">
        <v>10</v>
      </c>
      <c r="K627" s="832">
        <v>1990</v>
      </c>
    </row>
    <row r="628" spans="1:11" ht="14.45" customHeight="1" x14ac:dyDescent="0.2">
      <c r="A628" s="821" t="s">
        <v>586</v>
      </c>
      <c r="B628" s="822" t="s">
        <v>587</v>
      </c>
      <c r="C628" s="825" t="s">
        <v>611</v>
      </c>
      <c r="D628" s="839" t="s">
        <v>612</v>
      </c>
      <c r="E628" s="825" t="s">
        <v>4097</v>
      </c>
      <c r="F628" s="839" t="s">
        <v>4098</v>
      </c>
      <c r="G628" s="825" t="s">
        <v>4113</v>
      </c>
      <c r="H628" s="825" t="s">
        <v>4114</v>
      </c>
      <c r="I628" s="831">
        <v>182.71000671386719</v>
      </c>
      <c r="J628" s="831">
        <v>15</v>
      </c>
      <c r="K628" s="832">
        <v>2740.6500549316406</v>
      </c>
    </row>
    <row r="629" spans="1:11" ht="14.45" customHeight="1" x14ac:dyDescent="0.2">
      <c r="A629" s="821" t="s">
        <v>586</v>
      </c>
      <c r="B629" s="822" t="s">
        <v>587</v>
      </c>
      <c r="C629" s="825" t="s">
        <v>611</v>
      </c>
      <c r="D629" s="839" t="s">
        <v>612</v>
      </c>
      <c r="E629" s="825" t="s">
        <v>4031</v>
      </c>
      <c r="F629" s="839" t="s">
        <v>4032</v>
      </c>
      <c r="G629" s="825" t="s">
        <v>5095</v>
      </c>
      <c r="H629" s="825" t="s">
        <v>5096</v>
      </c>
      <c r="I629" s="831">
        <v>6.440000057220459</v>
      </c>
      <c r="J629" s="831">
        <v>100</v>
      </c>
      <c r="K629" s="832">
        <v>644</v>
      </c>
    </row>
    <row r="630" spans="1:11" ht="14.45" customHeight="1" x14ac:dyDescent="0.2">
      <c r="A630" s="821" t="s">
        <v>586</v>
      </c>
      <c r="B630" s="822" t="s">
        <v>587</v>
      </c>
      <c r="C630" s="825" t="s">
        <v>611</v>
      </c>
      <c r="D630" s="839" t="s">
        <v>612</v>
      </c>
      <c r="E630" s="825" t="s">
        <v>4031</v>
      </c>
      <c r="F630" s="839" t="s">
        <v>4032</v>
      </c>
      <c r="G630" s="825" t="s">
        <v>4255</v>
      </c>
      <c r="H630" s="825" t="s">
        <v>4256</v>
      </c>
      <c r="I630" s="831">
        <v>1.3799999952316284</v>
      </c>
      <c r="J630" s="831">
        <v>1950</v>
      </c>
      <c r="K630" s="832">
        <v>2691</v>
      </c>
    </row>
    <row r="631" spans="1:11" ht="14.45" customHeight="1" x14ac:dyDescent="0.2">
      <c r="A631" s="821" t="s">
        <v>586</v>
      </c>
      <c r="B631" s="822" t="s">
        <v>587</v>
      </c>
      <c r="C631" s="825" t="s">
        <v>611</v>
      </c>
      <c r="D631" s="839" t="s">
        <v>612</v>
      </c>
      <c r="E631" s="825" t="s">
        <v>4031</v>
      </c>
      <c r="F631" s="839" t="s">
        <v>4032</v>
      </c>
      <c r="G631" s="825" t="s">
        <v>4257</v>
      </c>
      <c r="H631" s="825" t="s">
        <v>4258</v>
      </c>
      <c r="I631" s="831">
        <v>0.85250002145767212</v>
      </c>
      <c r="J631" s="831">
        <v>400</v>
      </c>
      <c r="K631" s="832">
        <v>341</v>
      </c>
    </row>
    <row r="632" spans="1:11" ht="14.45" customHeight="1" x14ac:dyDescent="0.2">
      <c r="A632" s="821" t="s">
        <v>586</v>
      </c>
      <c r="B632" s="822" t="s">
        <v>587</v>
      </c>
      <c r="C632" s="825" t="s">
        <v>611</v>
      </c>
      <c r="D632" s="839" t="s">
        <v>612</v>
      </c>
      <c r="E632" s="825" t="s">
        <v>4031</v>
      </c>
      <c r="F632" s="839" t="s">
        <v>4032</v>
      </c>
      <c r="G632" s="825" t="s">
        <v>4037</v>
      </c>
      <c r="H632" s="825" t="s">
        <v>4038</v>
      </c>
      <c r="I632" s="831">
        <v>1.5171428407941545</v>
      </c>
      <c r="J632" s="831">
        <v>600</v>
      </c>
      <c r="K632" s="832">
        <v>910</v>
      </c>
    </row>
    <row r="633" spans="1:11" ht="14.45" customHeight="1" x14ac:dyDescent="0.2">
      <c r="A633" s="821" t="s">
        <v>586</v>
      </c>
      <c r="B633" s="822" t="s">
        <v>587</v>
      </c>
      <c r="C633" s="825" t="s">
        <v>611</v>
      </c>
      <c r="D633" s="839" t="s">
        <v>612</v>
      </c>
      <c r="E633" s="825" t="s">
        <v>4031</v>
      </c>
      <c r="F633" s="839" t="s">
        <v>4032</v>
      </c>
      <c r="G633" s="825" t="s">
        <v>4261</v>
      </c>
      <c r="H633" s="825" t="s">
        <v>4262</v>
      </c>
      <c r="I633" s="831">
        <v>14.864999771118164</v>
      </c>
      <c r="J633" s="831">
        <v>48</v>
      </c>
      <c r="K633" s="832">
        <v>713.6199951171875</v>
      </c>
    </row>
    <row r="634" spans="1:11" ht="14.45" customHeight="1" x14ac:dyDescent="0.2">
      <c r="A634" s="821" t="s">
        <v>586</v>
      </c>
      <c r="B634" s="822" t="s">
        <v>587</v>
      </c>
      <c r="C634" s="825" t="s">
        <v>611</v>
      </c>
      <c r="D634" s="839" t="s">
        <v>612</v>
      </c>
      <c r="E634" s="825" t="s">
        <v>4031</v>
      </c>
      <c r="F634" s="839" t="s">
        <v>4032</v>
      </c>
      <c r="G634" s="825" t="s">
        <v>4263</v>
      </c>
      <c r="H634" s="825" t="s">
        <v>4264</v>
      </c>
      <c r="I634" s="831">
        <v>26.709999084472656</v>
      </c>
      <c r="J634" s="831">
        <v>48</v>
      </c>
      <c r="K634" s="832">
        <v>1282.0499572753906</v>
      </c>
    </row>
    <row r="635" spans="1:11" ht="14.45" customHeight="1" x14ac:dyDescent="0.2">
      <c r="A635" s="821" t="s">
        <v>586</v>
      </c>
      <c r="B635" s="822" t="s">
        <v>587</v>
      </c>
      <c r="C635" s="825" t="s">
        <v>611</v>
      </c>
      <c r="D635" s="839" t="s">
        <v>612</v>
      </c>
      <c r="E635" s="825" t="s">
        <v>4031</v>
      </c>
      <c r="F635" s="839" t="s">
        <v>4032</v>
      </c>
      <c r="G635" s="825" t="s">
        <v>4273</v>
      </c>
      <c r="H635" s="825" t="s">
        <v>4274</v>
      </c>
      <c r="I635" s="831">
        <v>14.364999771118164</v>
      </c>
      <c r="J635" s="831">
        <v>24</v>
      </c>
      <c r="K635" s="832">
        <v>344.760009765625</v>
      </c>
    </row>
    <row r="636" spans="1:11" ht="14.45" customHeight="1" x14ac:dyDescent="0.2">
      <c r="A636" s="821" t="s">
        <v>586</v>
      </c>
      <c r="B636" s="822" t="s">
        <v>587</v>
      </c>
      <c r="C636" s="825" t="s">
        <v>611</v>
      </c>
      <c r="D636" s="839" t="s">
        <v>612</v>
      </c>
      <c r="E636" s="825" t="s">
        <v>4031</v>
      </c>
      <c r="F636" s="839" t="s">
        <v>4032</v>
      </c>
      <c r="G636" s="825" t="s">
        <v>4875</v>
      </c>
      <c r="H636" s="825" t="s">
        <v>4876</v>
      </c>
      <c r="I636" s="831">
        <v>26.170000076293945</v>
      </c>
      <c r="J636" s="831">
        <v>14</v>
      </c>
      <c r="K636" s="832">
        <v>366.38000297546387</v>
      </c>
    </row>
    <row r="637" spans="1:11" ht="14.45" customHeight="1" x14ac:dyDescent="0.2">
      <c r="A637" s="821" t="s">
        <v>586</v>
      </c>
      <c r="B637" s="822" t="s">
        <v>587</v>
      </c>
      <c r="C637" s="825" t="s">
        <v>611</v>
      </c>
      <c r="D637" s="839" t="s">
        <v>612</v>
      </c>
      <c r="E637" s="825" t="s">
        <v>4031</v>
      </c>
      <c r="F637" s="839" t="s">
        <v>4032</v>
      </c>
      <c r="G637" s="825" t="s">
        <v>4275</v>
      </c>
      <c r="H637" s="825" t="s">
        <v>4276</v>
      </c>
      <c r="I637" s="831">
        <v>15.027499914169312</v>
      </c>
      <c r="J637" s="831">
        <v>120</v>
      </c>
      <c r="K637" s="832">
        <v>1803.1899719238281</v>
      </c>
    </row>
    <row r="638" spans="1:11" ht="14.45" customHeight="1" x14ac:dyDescent="0.2">
      <c r="A638" s="821" t="s">
        <v>586</v>
      </c>
      <c r="B638" s="822" t="s">
        <v>587</v>
      </c>
      <c r="C638" s="825" t="s">
        <v>611</v>
      </c>
      <c r="D638" s="839" t="s">
        <v>612</v>
      </c>
      <c r="E638" s="825" t="s">
        <v>4031</v>
      </c>
      <c r="F638" s="839" t="s">
        <v>4032</v>
      </c>
      <c r="G638" s="825" t="s">
        <v>4877</v>
      </c>
      <c r="H638" s="825" t="s">
        <v>4878</v>
      </c>
      <c r="I638" s="831">
        <v>23.920000076293945</v>
      </c>
      <c r="J638" s="831">
        <v>30</v>
      </c>
      <c r="K638" s="832">
        <v>717.59999084472656</v>
      </c>
    </row>
    <row r="639" spans="1:11" ht="14.45" customHeight="1" x14ac:dyDescent="0.2">
      <c r="A639" s="821" t="s">
        <v>586</v>
      </c>
      <c r="B639" s="822" t="s">
        <v>587</v>
      </c>
      <c r="C639" s="825" t="s">
        <v>611</v>
      </c>
      <c r="D639" s="839" t="s">
        <v>612</v>
      </c>
      <c r="E639" s="825" t="s">
        <v>4031</v>
      </c>
      <c r="F639" s="839" t="s">
        <v>4032</v>
      </c>
      <c r="G639" s="825" t="s">
        <v>4283</v>
      </c>
      <c r="H639" s="825" t="s">
        <v>4284</v>
      </c>
      <c r="I639" s="831">
        <v>11.609999656677246</v>
      </c>
      <c r="J639" s="831">
        <v>48</v>
      </c>
      <c r="K639" s="832">
        <v>557.32000732421875</v>
      </c>
    </row>
    <row r="640" spans="1:11" ht="14.45" customHeight="1" x14ac:dyDescent="0.2">
      <c r="A640" s="821" t="s">
        <v>586</v>
      </c>
      <c r="B640" s="822" t="s">
        <v>587</v>
      </c>
      <c r="C640" s="825" t="s">
        <v>611</v>
      </c>
      <c r="D640" s="839" t="s">
        <v>612</v>
      </c>
      <c r="E640" s="825" t="s">
        <v>4031</v>
      </c>
      <c r="F640" s="839" t="s">
        <v>4032</v>
      </c>
      <c r="G640" s="825" t="s">
        <v>4285</v>
      </c>
      <c r="H640" s="825" t="s">
        <v>4286</v>
      </c>
      <c r="I640" s="831">
        <v>20.399999618530273</v>
      </c>
      <c r="J640" s="831">
        <v>24</v>
      </c>
      <c r="K640" s="832">
        <v>489.6300048828125</v>
      </c>
    </row>
    <row r="641" spans="1:11" ht="14.45" customHeight="1" x14ac:dyDescent="0.2">
      <c r="A641" s="821" t="s">
        <v>586</v>
      </c>
      <c r="B641" s="822" t="s">
        <v>587</v>
      </c>
      <c r="C641" s="825" t="s">
        <v>611</v>
      </c>
      <c r="D641" s="839" t="s">
        <v>612</v>
      </c>
      <c r="E641" s="825" t="s">
        <v>4031</v>
      </c>
      <c r="F641" s="839" t="s">
        <v>4032</v>
      </c>
      <c r="G641" s="825" t="s">
        <v>5097</v>
      </c>
      <c r="H641" s="825" t="s">
        <v>5098</v>
      </c>
      <c r="I641" s="831">
        <v>79.860000610351563</v>
      </c>
      <c r="J641" s="831">
        <v>84</v>
      </c>
      <c r="K641" s="832">
        <v>6708.240234375</v>
      </c>
    </row>
    <row r="642" spans="1:11" ht="14.45" customHeight="1" x14ac:dyDescent="0.2">
      <c r="A642" s="821" t="s">
        <v>586</v>
      </c>
      <c r="B642" s="822" t="s">
        <v>587</v>
      </c>
      <c r="C642" s="825" t="s">
        <v>611</v>
      </c>
      <c r="D642" s="839" t="s">
        <v>612</v>
      </c>
      <c r="E642" s="825" t="s">
        <v>4031</v>
      </c>
      <c r="F642" s="839" t="s">
        <v>4032</v>
      </c>
      <c r="G642" s="825" t="s">
        <v>4039</v>
      </c>
      <c r="H642" s="825" t="s">
        <v>4040</v>
      </c>
      <c r="I642" s="831">
        <v>42.438749313354492</v>
      </c>
      <c r="J642" s="831">
        <v>376</v>
      </c>
      <c r="K642" s="832">
        <v>15892.460021972656</v>
      </c>
    </row>
    <row r="643" spans="1:11" ht="14.45" customHeight="1" x14ac:dyDescent="0.2">
      <c r="A643" s="821" t="s">
        <v>586</v>
      </c>
      <c r="B643" s="822" t="s">
        <v>587</v>
      </c>
      <c r="C643" s="825" t="s">
        <v>611</v>
      </c>
      <c r="D643" s="839" t="s">
        <v>612</v>
      </c>
      <c r="E643" s="825" t="s">
        <v>4031</v>
      </c>
      <c r="F643" s="839" t="s">
        <v>4032</v>
      </c>
      <c r="G643" s="825" t="s">
        <v>4319</v>
      </c>
      <c r="H643" s="825" t="s">
        <v>4320</v>
      </c>
      <c r="I643" s="831">
        <v>78.07750129699707</v>
      </c>
      <c r="J643" s="831">
        <v>180</v>
      </c>
      <c r="K643" s="832">
        <v>14053.910400390625</v>
      </c>
    </row>
    <row r="644" spans="1:11" ht="14.45" customHeight="1" x14ac:dyDescent="0.2">
      <c r="A644" s="821" t="s">
        <v>586</v>
      </c>
      <c r="B644" s="822" t="s">
        <v>587</v>
      </c>
      <c r="C644" s="825" t="s">
        <v>611</v>
      </c>
      <c r="D644" s="839" t="s">
        <v>612</v>
      </c>
      <c r="E644" s="825" t="s">
        <v>4031</v>
      </c>
      <c r="F644" s="839" t="s">
        <v>4032</v>
      </c>
      <c r="G644" s="825" t="s">
        <v>4319</v>
      </c>
      <c r="H644" s="825" t="s">
        <v>4321</v>
      </c>
      <c r="I644" s="831">
        <v>79.980003356933594</v>
      </c>
      <c r="J644" s="831">
        <v>120</v>
      </c>
      <c r="K644" s="832">
        <v>9597.91015625</v>
      </c>
    </row>
    <row r="645" spans="1:11" ht="14.45" customHeight="1" x14ac:dyDescent="0.2">
      <c r="A645" s="821" t="s">
        <v>586</v>
      </c>
      <c r="B645" s="822" t="s">
        <v>587</v>
      </c>
      <c r="C645" s="825" t="s">
        <v>611</v>
      </c>
      <c r="D645" s="839" t="s">
        <v>612</v>
      </c>
      <c r="E645" s="825" t="s">
        <v>4031</v>
      </c>
      <c r="F645" s="839" t="s">
        <v>4032</v>
      </c>
      <c r="G645" s="825" t="s">
        <v>4041</v>
      </c>
      <c r="H645" s="825" t="s">
        <v>4042</v>
      </c>
      <c r="I645" s="831">
        <v>0.78374999016523361</v>
      </c>
      <c r="J645" s="831">
        <v>3550</v>
      </c>
      <c r="K645" s="832">
        <v>2788.5</v>
      </c>
    </row>
    <row r="646" spans="1:11" ht="14.45" customHeight="1" x14ac:dyDescent="0.2">
      <c r="A646" s="821" t="s">
        <v>586</v>
      </c>
      <c r="B646" s="822" t="s">
        <v>587</v>
      </c>
      <c r="C646" s="825" t="s">
        <v>611</v>
      </c>
      <c r="D646" s="839" t="s">
        <v>612</v>
      </c>
      <c r="E646" s="825" t="s">
        <v>4043</v>
      </c>
      <c r="F646" s="839" t="s">
        <v>4044</v>
      </c>
      <c r="G646" s="825" t="s">
        <v>4350</v>
      </c>
      <c r="H646" s="825" t="s">
        <v>4351</v>
      </c>
      <c r="I646" s="831">
        <v>13.810000419616699</v>
      </c>
      <c r="J646" s="831">
        <v>10</v>
      </c>
      <c r="K646" s="832">
        <v>138.05999755859375</v>
      </c>
    </row>
    <row r="647" spans="1:11" ht="14.45" customHeight="1" x14ac:dyDescent="0.2">
      <c r="A647" s="821" t="s">
        <v>586</v>
      </c>
      <c r="B647" s="822" t="s">
        <v>587</v>
      </c>
      <c r="C647" s="825" t="s">
        <v>611</v>
      </c>
      <c r="D647" s="839" t="s">
        <v>612</v>
      </c>
      <c r="E647" s="825" t="s">
        <v>4043</v>
      </c>
      <c r="F647" s="839" t="s">
        <v>4044</v>
      </c>
      <c r="G647" s="825" t="s">
        <v>4354</v>
      </c>
      <c r="H647" s="825" t="s">
        <v>4355</v>
      </c>
      <c r="I647" s="831">
        <v>2.3599998950958252</v>
      </c>
      <c r="J647" s="831">
        <v>150</v>
      </c>
      <c r="K647" s="832">
        <v>354</v>
      </c>
    </row>
    <row r="648" spans="1:11" ht="14.45" customHeight="1" x14ac:dyDescent="0.2">
      <c r="A648" s="821" t="s">
        <v>586</v>
      </c>
      <c r="B648" s="822" t="s">
        <v>587</v>
      </c>
      <c r="C648" s="825" t="s">
        <v>611</v>
      </c>
      <c r="D648" s="839" t="s">
        <v>612</v>
      </c>
      <c r="E648" s="825" t="s">
        <v>4043</v>
      </c>
      <c r="F648" s="839" t="s">
        <v>4044</v>
      </c>
      <c r="G648" s="825" t="s">
        <v>4356</v>
      </c>
      <c r="H648" s="825" t="s">
        <v>4357</v>
      </c>
      <c r="I648" s="831">
        <v>2.3599998950958252</v>
      </c>
      <c r="J648" s="831">
        <v>300</v>
      </c>
      <c r="K648" s="832">
        <v>708</v>
      </c>
    </row>
    <row r="649" spans="1:11" ht="14.45" customHeight="1" x14ac:dyDescent="0.2">
      <c r="A649" s="821" t="s">
        <v>586</v>
      </c>
      <c r="B649" s="822" t="s">
        <v>587</v>
      </c>
      <c r="C649" s="825" t="s">
        <v>611</v>
      </c>
      <c r="D649" s="839" t="s">
        <v>612</v>
      </c>
      <c r="E649" s="825" t="s">
        <v>4043</v>
      </c>
      <c r="F649" s="839" t="s">
        <v>4044</v>
      </c>
      <c r="G649" s="825" t="s">
        <v>4358</v>
      </c>
      <c r="H649" s="825" t="s">
        <v>4359</v>
      </c>
      <c r="I649" s="831">
        <v>2.3585713250296458</v>
      </c>
      <c r="J649" s="831">
        <v>350</v>
      </c>
      <c r="K649" s="832">
        <v>825.5</v>
      </c>
    </row>
    <row r="650" spans="1:11" ht="14.45" customHeight="1" x14ac:dyDescent="0.2">
      <c r="A650" s="821" t="s">
        <v>586</v>
      </c>
      <c r="B650" s="822" t="s">
        <v>587</v>
      </c>
      <c r="C650" s="825" t="s">
        <v>611</v>
      </c>
      <c r="D650" s="839" t="s">
        <v>612</v>
      </c>
      <c r="E650" s="825" t="s">
        <v>4043</v>
      </c>
      <c r="F650" s="839" t="s">
        <v>4044</v>
      </c>
      <c r="G650" s="825" t="s">
        <v>4360</v>
      </c>
      <c r="H650" s="825" t="s">
        <v>4361</v>
      </c>
      <c r="I650" s="831">
        <v>2.3599998950958252</v>
      </c>
      <c r="J650" s="831">
        <v>200</v>
      </c>
      <c r="K650" s="832">
        <v>472</v>
      </c>
    </row>
    <row r="651" spans="1:11" ht="14.45" customHeight="1" x14ac:dyDescent="0.2">
      <c r="A651" s="821" t="s">
        <v>586</v>
      </c>
      <c r="B651" s="822" t="s">
        <v>587</v>
      </c>
      <c r="C651" s="825" t="s">
        <v>611</v>
      </c>
      <c r="D651" s="839" t="s">
        <v>612</v>
      </c>
      <c r="E651" s="825" t="s">
        <v>4043</v>
      </c>
      <c r="F651" s="839" t="s">
        <v>4044</v>
      </c>
      <c r="G651" s="825" t="s">
        <v>5099</v>
      </c>
      <c r="H651" s="825" t="s">
        <v>5100</v>
      </c>
      <c r="I651" s="831">
        <v>4.4899997711181641</v>
      </c>
      <c r="J651" s="831">
        <v>44</v>
      </c>
      <c r="K651" s="832">
        <v>197.55999755859375</v>
      </c>
    </row>
    <row r="652" spans="1:11" ht="14.45" customHeight="1" x14ac:dyDescent="0.2">
      <c r="A652" s="821" t="s">
        <v>586</v>
      </c>
      <c r="B652" s="822" t="s">
        <v>587</v>
      </c>
      <c r="C652" s="825" t="s">
        <v>611</v>
      </c>
      <c r="D652" s="839" t="s">
        <v>612</v>
      </c>
      <c r="E652" s="825" t="s">
        <v>4043</v>
      </c>
      <c r="F652" s="839" t="s">
        <v>4044</v>
      </c>
      <c r="G652" s="825" t="s">
        <v>4865</v>
      </c>
      <c r="H652" s="825" t="s">
        <v>4866</v>
      </c>
      <c r="I652" s="831">
        <v>1815</v>
      </c>
      <c r="J652" s="831">
        <v>5</v>
      </c>
      <c r="K652" s="832">
        <v>9075</v>
      </c>
    </row>
    <row r="653" spans="1:11" ht="14.45" customHeight="1" x14ac:dyDescent="0.2">
      <c r="A653" s="821" t="s">
        <v>586</v>
      </c>
      <c r="B653" s="822" t="s">
        <v>587</v>
      </c>
      <c r="C653" s="825" t="s">
        <v>611</v>
      </c>
      <c r="D653" s="839" t="s">
        <v>612</v>
      </c>
      <c r="E653" s="825" t="s">
        <v>4043</v>
      </c>
      <c r="F653" s="839" t="s">
        <v>4044</v>
      </c>
      <c r="G653" s="825" t="s">
        <v>4899</v>
      </c>
      <c r="H653" s="825" t="s">
        <v>4900</v>
      </c>
      <c r="I653" s="831">
        <v>1.7749999761581421</v>
      </c>
      <c r="J653" s="831">
        <v>200</v>
      </c>
      <c r="K653" s="832">
        <v>355</v>
      </c>
    </row>
    <row r="654" spans="1:11" ht="14.45" customHeight="1" x14ac:dyDescent="0.2">
      <c r="A654" s="821" t="s">
        <v>586</v>
      </c>
      <c r="B654" s="822" t="s">
        <v>587</v>
      </c>
      <c r="C654" s="825" t="s">
        <v>611</v>
      </c>
      <c r="D654" s="839" t="s">
        <v>612</v>
      </c>
      <c r="E654" s="825" t="s">
        <v>4043</v>
      </c>
      <c r="F654" s="839" t="s">
        <v>4044</v>
      </c>
      <c r="G654" s="825" t="s">
        <v>4366</v>
      </c>
      <c r="H654" s="825" t="s">
        <v>4367</v>
      </c>
      <c r="I654" s="831">
        <v>1.7790908813476563</v>
      </c>
      <c r="J654" s="831">
        <v>12300</v>
      </c>
      <c r="K654" s="832">
        <v>21891</v>
      </c>
    </row>
    <row r="655" spans="1:11" ht="14.45" customHeight="1" x14ac:dyDescent="0.2">
      <c r="A655" s="821" t="s">
        <v>586</v>
      </c>
      <c r="B655" s="822" t="s">
        <v>587</v>
      </c>
      <c r="C655" s="825" t="s">
        <v>611</v>
      </c>
      <c r="D655" s="839" t="s">
        <v>612</v>
      </c>
      <c r="E655" s="825" t="s">
        <v>4043</v>
      </c>
      <c r="F655" s="839" t="s">
        <v>4044</v>
      </c>
      <c r="G655" s="825" t="s">
        <v>4370</v>
      </c>
      <c r="H655" s="825" t="s">
        <v>4371</v>
      </c>
      <c r="I655" s="831">
        <v>11.497142791748047</v>
      </c>
      <c r="J655" s="831">
        <v>1136</v>
      </c>
      <c r="K655" s="832">
        <v>13059.589965820313</v>
      </c>
    </row>
    <row r="656" spans="1:11" ht="14.45" customHeight="1" x14ac:dyDescent="0.2">
      <c r="A656" s="821" t="s">
        <v>586</v>
      </c>
      <c r="B656" s="822" t="s">
        <v>587</v>
      </c>
      <c r="C656" s="825" t="s">
        <v>611</v>
      </c>
      <c r="D656" s="839" t="s">
        <v>612</v>
      </c>
      <c r="E656" s="825" t="s">
        <v>4043</v>
      </c>
      <c r="F656" s="839" t="s">
        <v>4044</v>
      </c>
      <c r="G656" s="825" t="s">
        <v>4370</v>
      </c>
      <c r="H656" s="825" t="s">
        <v>4372</v>
      </c>
      <c r="I656" s="831">
        <v>11.494999885559082</v>
      </c>
      <c r="J656" s="831">
        <v>354</v>
      </c>
      <c r="K656" s="832">
        <v>4070.9599990844727</v>
      </c>
    </row>
    <row r="657" spans="1:11" ht="14.45" customHeight="1" x14ac:dyDescent="0.2">
      <c r="A657" s="821" t="s">
        <v>586</v>
      </c>
      <c r="B657" s="822" t="s">
        <v>587</v>
      </c>
      <c r="C657" s="825" t="s">
        <v>611</v>
      </c>
      <c r="D657" s="839" t="s">
        <v>612</v>
      </c>
      <c r="E657" s="825" t="s">
        <v>4043</v>
      </c>
      <c r="F657" s="839" t="s">
        <v>4044</v>
      </c>
      <c r="G657" s="825" t="s">
        <v>4379</v>
      </c>
      <c r="H657" s="825" t="s">
        <v>4903</v>
      </c>
      <c r="I657" s="831">
        <v>11.25</v>
      </c>
      <c r="J657" s="831">
        <v>700</v>
      </c>
      <c r="K657" s="832">
        <v>7875</v>
      </c>
    </row>
    <row r="658" spans="1:11" ht="14.45" customHeight="1" x14ac:dyDescent="0.2">
      <c r="A658" s="821" t="s">
        <v>586</v>
      </c>
      <c r="B658" s="822" t="s">
        <v>587</v>
      </c>
      <c r="C658" s="825" t="s">
        <v>611</v>
      </c>
      <c r="D658" s="839" t="s">
        <v>612</v>
      </c>
      <c r="E658" s="825" t="s">
        <v>4043</v>
      </c>
      <c r="F658" s="839" t="s">
        <v>4044</v>
      </c>
      <c r="G658" s="825" t="s">
        <v>4379</v>
      </c>
      <c r="H658" s="825" t="s">
        <v>4380</v>
      </c>
      <c r="I658" s="831">
        <v>11.253333409627279</v>
      </c>
      <c r="J658" s="831">
        <v>980</v>
      </c>
      <c r="K658" s="832">
        <v>11029.5</v>
      </c>
    </row>
    <row r="659" spans="1:11" ht="14.45" customHeight="1" x14ac:dyDescent="0.2">
      <c r="A659" s="821" t="s">
        <v>586</v>
      </c>
      <c r="B659" s="822" t="s">
        <v>587</v>
      </c>
      <c r="C659" s="825" t="s">
        <v>611</v>
      </c>
      <c r="D659" s="839" t="s">
        <v>612</v>
      </c>
      <c r="E659" s="825" t="s">
        <v>4043</v>
      </c>
      <c r="F659" s="839" t="s">
        <v>4044</v>
      </c>
      <c r="G659" s="825" t="s">
        <v>4904</v>
      </c>
      <c r="H659" s="825" t="s">
        <v>4905</v>
      </c>
      <c r="I659" s="831">
        <v>38.5</v>
      </c>
      <c r="J659" s="831">
        <v>50</v>
      </c>
      <c r="K659" s="832">
        <v>1925</v>
      </c>
    </row>
    <row r="660" spans="1:11" ht="14.45" customHeight="1" x14ac:dyDescent="0.2">
      <c r="A660" s="821" t="s">
        <v>586</v>
      </c>
      <c r="B660" s="822" t="s">
        <v>587</v>
      </c>
      <c r="C660" s="825" t="s">
        <v>611</v>
      </c>
      <c r="D660" s="839" t="s">
        <v>612</v>
      </c>
      <c r="E660" s="825" t="s">
        <v>4043</v>
      </c>
      <c r="F660" s="839" t="s">
        <v>4044</v>
      </c>
      <c r="G660" s="825" t="s">
        <v>4385</v>
      </c>
      <c r="H660" s="825" t="s">
        <v>4386</v>
      </c>
      <c r="I660" s="831">
        <v>85.379997253417969</v>
      </c>
      <c r="J660" s="831">
        <v>25</v>
      </c>
      <c r="K660" s="832">
        <v>2134.43994140625</v>
      </c>
    </row>
    <row r="661" spans="1:11" ht="14.45" customHeight="1" x14ac:dyDescent="0.2">
      <c r="A661" s="821" t="s">
        <v>586</v>
      </c>
      <c r="B661" s="822" t="s">
        <v>587</v>
      </c>
      <c r="C661" s="825" t="s">
        <v>611</v>
      </c>
      <c r="D661" s="839" t="s">
        <v>612</v>
      </c>
      <c r="E661" s="825" t="s">
        <v>4043</v>
      </c>
      <c r="F661" s="839" t="s">
        <v>4044</v>
      </c>
      <c r="G661" s="825" t="s">
        <v>4393</v>
      </c>
      <c r="H661" s="825" t="s">
        <v>4394</v>
      </c>
      <c r="I661" s="831">
        <v>5.2766668001810713</v>
      </c>
      <c r="J661" s="831">
        <v>2600</v>
      </c>
      <c r="K661" s="832">
        <v>13707</v>
      </c>
    </row>
    <row r="662" spans="1:11" ht="14.45" customHeight="1" x14ac:dyDescent="0.2">
      <c r="A662" s="821" t="s">
        <v>586</v>
      </c>
      <c r="B662" s="822" t="s">
        <v>587</v>
      </c>
      <c r="C662" s="825" t="s">
        <v>611</v>
      </c>
      <c r="D662" s="839" t="s">
        <v>612</v>
      </c>
      <c r="E662" s="825" t="s">
        <v>4043</v>
      </c>
      <c r="F662" s="839" t="s">
        <v>4044</v>
      </c>
      <c r="G662" s="825" t="s">
        <v>4045</v>
      </c>
      <c r="H662" s="825" t="s">
        <v>4046</v>
      </c>
      <c r="I662" s="831">
        <v>3.5285714694431851</v>
      </c>
      <c r="J662" s="831">
        <v>7500</v>
      </c>
      <c r="K662" s="832">
        <v>26370</v>
      </c>
    </row>
    <row r="663" spans="1:11" ht="14.45" customHeight="1" x14ac:dyDescent="0.2">
      <c r="A663" s="821" t="s">
        <v>586</v>
      </c>
      <c r="B663" s="822" t="s">
        <v>587</v>
      </c>
      <c r="C663" s="825" t="s">
        <v>611</v>
      </c>
      <c r="D663" s="839" t="s">
        <v>612</v>
      </c>
      <c r="E663" s="825" t="s">
        <v>4043</v>
      </c>
      <c r="F663" s="839" t="s">
        <v>4044</v>
      </c>
      <c r="G663" s="825" t="s">
        <v>4912</v>
      </c>
      <c r="H663" s="825" t="s">
        <v>4913</v>
      </c>
      <c r="I663" s="831">
        <v>29.039999961853027</v>
      </c>
      <c r="J663" s="831">
        <v>100</v>
      </c>
      <c r="K663" s="832">
        <v>2904</v>
      </c>
    </row>
    <row r="664" spans="1:11" ht="14.45" customHeight="1" x14ac:dyDescent="0.2">
      <c r="A664" s="821" t="s">
        <v>586</v>
      </c>
      <c r="B664" s="822" t="s">
        <v>587</v>
      </c>
      <c r="C664" s="825" t="s">
        <v>611</v>
      </c>
      <c r="D664" s="839" t="s">
        <v>612</v>
      </c>
      <c r="E664" s="825" t="s">
        <v>4043</v>
      </c>
      <c r="F664" s="839" t="s">
        <v>4044</v>
      </c>
      <c r="G664" s="825" t="s">
        <v>5101</v>
      </c>
      <c r="H664" s="825" t="s">
        <v>5102</v>
      </c>
      <c r="I664" s="831">
        <v>32.900001525878906</v>
      </c>
      <c r="J664" s="831">
        <v>30</v>
      </c>
      <c r="K664" s="832">
        <v>987</v>
      </c>
    </row>
    <row r="665" spans="1:11" ht="14.45" customHeight="1" x14ac:dyDescent="0.2">
      <c r="A665" s="821" t="s">
        <v>586</v>
      </c>
      <c r="B665" s="822" t="s">
        <v>587</v>
      </c>
      <c r="C665" s="825" t="s">
        <v>611</v>
      </c>
      <c r="D665" s="839" t="s">
        <v>612</v>
      </c>
      <c r="E665" s="825" t="s">
        <v>4043</v>
      </c>
      <c r="F665" s="839" t="s">
        <v>4044</v>
      </c>
      <c r="G665" s="825" t="s">
        <v>5103</v>
      </c>
      <c r="H665" s="825" t="s">
        <v>5104</v>
      </c>
      <c r="I665" s="831">
        <v>701.79998779296875</v>
      </c>
      <c r="J665" s="831">
        <v>1</v>
      </c>
      <c r="K665" s="832">
        <v>701.79998779296875</v>
      </c>
    </row>
    <row r="666" spans="1:11" ht="14.45" customHeight="1" x14ac:dyDescent="0.2">
      <c r="A666" s="821" t="s">
        <v>586</v>
      </c>
      <c r="B666" s="822" t="s">
        <v>587</v>
      </c>
      <c r="C666" s="825" t="s">
        <v>611</v>
      </c>
      <c r="D666" s="839" t="s">
        <v>612</v>
      </c>
      <c r="E666" s="825" t="s">
        <v>4043</v>
      </c>
      <c r="F666" s="839" t="s">
        <v>4044</v>
      </c>
      <c r="G666" s="825" t="s">
        <v>5105</v>
      </c>
      <c r="H666" s="825" t="s">
        <v>5106</v>
      </c>
      <c r="I666" s="831">
        <v>1500.4000244140625</v>
      </c>
      <c r="J666" s="831">
        <v>5</v>
      </c>
      <c r="K666" s="832">
        <v>7502.000244140625</v>
      </c>
    </row>
    <row r="667" spans="1:11" ht="14.45" customHeight="1" x14ac:dyDescent="0.2">
      <c r="A667" s="821" t="s">
        <v>586</v>
      </c>
      <c r="B667" s="822" t="s">
        <v>587</v>
      </c>
      <c r="C667" s="825" t="s">
        <v>611</v>
      </c>
      <c r="D667" s="839" t="s">
        <v>612</v>
      </c>
      <c r="E667" s="825" t="s">
        <v>4043</v>
      </c>
      <c r="F667" s="839" t="s">
        <v>4044</v>
      </c>
      <c r="G667" s="825" t="s">
        <v>5107</v>
      </c>
      <c r="H667" s="825" t="s">
        <v>5108</v>
      </c>
      <c r="I667" s="831">
        <v>1500.4000244140625</v>
      </c>
      <c r="J667" s="831">
        <v>8</v>
      </c>
      <c r="K667" s="832">
        <v>12003.2001953125</v>
      </c>
    </row>
    <row r="668" spans="1:11" ht="14.45" customHeight="1" x14ac:dyDescent="0.2">
      <c r="A668" s="821" t="s">
        <v>586</v>
      </c>
      <c r="B668" s="822" t="s">
        <v>587</v>
      </c>
      <c r="C668" s="825" t="s">
        <v>611</v>
      </c>
      <c r="D668" s="839" t="s">
        <v>612</v>
      </c>
      <c r="E668" s="825" t="s">
        <v>4043</v>
      </c>
      <c r="F668" s="839" t="s">
        <v>4044</v>
      </c>
      <c r="G668" s="825" t="s">
        <v>5109</v>
      </c>
      <c r="H668" s="825" t="s">
        <v>5110</v>
      </c>
      <c r="I668" s="831">
        <v>1500.4000244140625</v>
      </c>
      <c r="J668" s="831">
        <v>6</v>
      </c>
      <c r="K668" s="832">
        <v>9002.400146484375</v>
      </c>
    </row>
    <row r="669" spans="1:11" ht="14.45" customHeight="1" x14ac:dyDescent="0.2">
      <c r="A669" s="821" t="s">
        <v>586</v>
      </c>
      <c r="B669" s="822" t="s">
        <v>587</v>
      </c>
      <c r="C669" s="825" t="s">
        <v>611</v>
      </c>
      <c r="D669" s="839" t="s">
        <v>612</v>
      </c>
      <c r="E669" s="825" t="s">
        <v>4043</v>
      </c>
      <c r="F669" s="839" t="s">
        <v>4044</v>
      </c>
      <c r="G669" s="825" t="s">
        <v>5111</v>
      </c>
      <c r="H669" s="825" t="s">
        <v>5112</v>
      </c>
      <c r="I669" s="831">
        <v>1500.4000244140625</v>
      </c>
      <c r="J669" s="831">
        <v>4</v>
      </c>
      <c r="K669" s="832">
        <v>6001.60009765625</v>
      </c>
    </row>
    <row r="670" spans="1:11" ht="14.45" customHeight="1" x14ac:dyDescent="0.2">
      <c r="A670" s="821" t="s">
        <v>586</v>
      </c>
      <c r="B670" s="822" t="s">
        <v>587</v>
      </c>
      <c r="C670" s="825" t="s">
        <v>611</v>
      </c>
      <c r="D670" s="839" t="s">
        <v>612</v>
      </c>
      <c r="E670" s="825" t="s">
        <v>4043</v>
      </c>
      <c r="F670" s="839" t="s">
        <v>4044</v>
      </c>
      <c r="G670" s="825" t="s">
        <v>5113</v>
      </c>
      <c r="H670" s="825" t="s">
        <v>5114</v>
      </c>
      <c r="I670" s="831">
        <v>701.79998779296875</v>
      </c>
      <c r="J670" s="831">
        <v>2</v>
      </c>
      <c r="K670" s="832">
        <v>1403.5999755859375</v>
      </c>
    </row>
    <row r="671" spans="1:11" ht="14.45" customHeight="1" x14ac:dyDescent="0.2">
      <c r="A671" s="821" t="s">
        <v>586</v>
      </c>
      <c r="B671" s="822" t="s">
        <v>587</v>
      </c>
      <c r="C671" s="825" t="s">
        <v>611</v>
      </c>
      <c r="D671" s="839" t="s">
        <v>612</v>
      </c>
      <c r="E671" s="825" t="s">
        <v>4043</v>
      </c>
      <c r="F671" s="839" t="s">
        <v>4044</v>
      </c>
      <c r="G671" s="825" t="s">
        <v>5115</v>
      </c>
      <c r="H671" s="825" t="s">
        <v>5116</v>
      </c>
      <c r="I671" s="831">
        <v>847</v>
      </c>
      <c r="J671" s="831">
        <v>5</v>
      </c>
      <c r="K671" s="832">
        <v>4235</v>
      </c>
    </row>
    <row r="672" spans="1:11" ht="14.45" customHeight="1" x14ac:dyDescent="0.2">
      <c r="A672" s="821" t="s">
        <v>586</v>
      </c>
      <c r="B672" s="822" t="s">
        <v>587</v>
      </c>
      <c r="C672" s="825" t="s">
        <v>611</v>
      </c>
      <c r="D672" s="839" t="s">
        <v>612</v>
      </c>
      <c r="E672" s="825" t="s">
        <v>4043</v>
      </c>
      <c r="F672" s="839" t="s">
        <v>4044</v>
      </c>
      <c r="G672" s="825" t="s">
        <v>5117</v>
      </c>
      <c r="H672" s="825" t="s">
        <v>5118</v>
      </c>
      <c r="I672" s="831">
        <v>2568.590087890625</v>
      </c>
      <c r="J672" s="831">
        <v>1</v>
      </c>
      <c r="K672" s="832">
        <v>2568.590087890625</v>
      </c>
    </row>
    <row r="673" spans="1:11" ht="14.45" customHeight="1" x14ac:dyDescent="0.2">
      <c r="A673" s="821" t="s">
        <v>586</v>
      </c>
      <c r="B673" s="822" t="s">
        <v>587</v>
      </c>
      <c r="C673" s="825" t="s">
        <v>611</v>
      </c>
      <c r="D673" s="839" t="s">
        <v>612</v>
      </c>
      <c r="E673" s="825" t="s">
        <v>4043</v>
      </c>
      <c r="F673" s="839" t="s">
        <v>4044</v>
      </c>
      <c r="G673" s="825" t="s">
        <v>5119</v>
      </c>
      <c r="H673" s="825" t="s">
        <v>5120</v>
      </c>
      <c r="I673" s="831">
        <v>3500</v>
      </c>
      <c r="J673" s="831">
        <v>1</v>
      </c>
      <c r="K673" s="832">
        <v>3500</v>
      </c>
    </row>
    <row r="674" spans="1:11" ht="14.45" customHeight="1" x14ac:dyDescent="0.2">
      <c r="A674" s="821" t="s">
        <v>586</v>
      </c>
      <c r="B674" s="822" t="s">
        <v>587</v>
      </c>
      <c r="C674" s="825" t="s">
        <v>611</v>
      </c>
      <c r="D674" s="839" t="s">
        <v>612</v>
      </c>
      <c r="E674" s="825" t="s">
        <v>4043</v>
      </c>
      <c r="F674" s="839" t="s">
        <v>4044</v>
      </c>
      <c r="G674" s="825" t="s">
        <v>5121</v>
      </c>
      <c r="H674" s="825" t="s">
        <v>5122</v>
      </c>
      <c r="I674" s="831">
        <v>3500</v>
      </c>
      <c r="J674" s="831">
        <v>1</v>
      </c>
      <c r="K674" s="832">
        <v>3500</v>
      </c>
    </row>
    <row r="675" spans="1:11" ht="14.45" customHeight="1" x14ac:dyDescent="0.2">
      <c r="A675" s="821" t="s">
        <v>586</v>
      </c>
      <c r="B675" s="822" t="s">
        <v>587</v>
      </c>
      <c r="C675" s="825" t="s">
        <v>611</v>
      </c>
      <c r="D675" s="839" t="s">
        <v>612</v>
      </c>
      <c r="E675" s="825" t="s">
        <v>4043</v>
      </c>
      <c r="F675" s="839" t="s">
        <v>4044</v>
      </c>
      <c r="G675" s="825" t="s">
        <v>5123</v>
      </c>
      <c r="H675" s="825" t="s">
        <v>5124</v>
      </c>
      <c r="I675" s="831">
        <v>3500</v>
      </c>
      <c r="J675" s="831">
        <v>2</v>
      </c>
      <c r="K675" s="832">
        <v>7000</v>
      </c>
    </row>
    <row r="676" spans="1:11" ht="14.45" customHeight="1" x14ac:dyDescent="0.2">
      <c r="A676" s="821" t="s">
        <v>586</v>
      </c>
      <c r="B676" s="822" t="s">
        <v>587</v>
      </c>
      <c r="C676" s="825" t="s">
        <v>611</v>
      </c>
      <c r="D676" s="839" t="s">
        <v>612</v>
      </c>
      <c r="E676" s="825" t="s">
        <v>4043</v>
      </c>
      <c r="F676" s="839" t="s">
        <v>4044</v>
      </c>
      <c r="G676" s="825" t="s">
        <v>5125</v>
      </c>
      <c r="H676" s="825" t="s">
        <v>5126</v>
      </c>
      <c r="I676" s="831">
        <v>3519.625</v>
      </c>
      <c r="J676" s="831">
        <v>7</v>
      </c>
      <c r="K676" s="832">
        <v>24696.25</v>
      </c>
    </row>
    <row r="677" spans="1:11" ht="14.45" customHeight="1" x14ac:dyDescent="0.2">
      <c r="A677" s="821" t="s">
        <v>586</v>
      </c>
      <c r="B677" s="822" t="s">
        <v>587</v>
      </c>
      <c r="C677" s="825" t="s">
        <v>611</v>
      </c>
      <c r="D677" s="839" t="s">
        <v>612</v>
      </c>
      <c r="E677" s="825" t="s">
        <v>4043</v>
      </c>
      <c r="F677" s="839" t="s">
        <v>4044</v>
      </c>
      <c r="G677" s="825" t="s">
        <v>5121</v>
      </c>
      <c r="H677" s="825" t="s">
        <v>5127</v>
      </c>
      <c r="I677" s="831">
        <v>3539.25</v>
      </c>
      <c r="J677" s="831">
        <v>2</v>
      </c>
      <c r="K677" s="832">
        <v>7078.5</v>
      </c>
    </row>
    <row r="678" spans="1:11" ht="14.45" customHeight="1" x14ac:dyDescent="0.2">
      <c r="A678" s="821" t="s">
        <v>586</v>
      </c>
      <c r="B678" s="822" t="s">
        <v>587</v>
      </c>
      <c r="C678" s="825" t="s">
        <v>611</v>
      </c>
      <c r="D678" s="839" t="s">
        <v>612</v>
      </c>
      <c r="E678" s="825" t="s">
        <v>4043</v>
      </c>
      <c r="F678" s="839" t="s">
        <v>4044</v>
      </c>
      <c r="G678" s="825" t="s">
        <v>5123</v>
      </c>
      <c r="H678" s="825" t="s">
        <v>5128</v>
      </c>
      <c r="I678" s="831">
        <v>3539.25</v>
      </c>
      <c r="J678" s="831">
        <v>9</v>
      </c>
      <c r="K678" s="832">
        <v>31853.25</v>
      </c>
    </row>
    <row r="679" spans="1:11" ht="14.45" customHeight="1" x14ac:dyDescent="0.2">
      <c r="A679" s="821" t="s">
        <v>586</v>
      </c>
      <c r="B679" s="822" t="s">
        <v>587</v>
      </c>
      <c r="C679" s="825" t="s">
        <v>611</v>
      </c>
      <c r="D679" s="839" t="s">
        <v>612</v>
      </c>
      <c r="E679" s="825" t="s">
        <v>4043</v>
      </c>
      <c r="F679" s="839" t="s">
        <v>4044</v>
      </c>
      <c r="G679" s="825" t="s">
        <v>5123</v>
      </c>
      <c r="H679" s="825" t="s">
        <v>5129</v>
      </c>
      <c r="I679" s="831">
        <v>3539.25</v>
      </c>
      <c r="J679" s="831">
        <v>3</v>
      </c>
      <c r="K679" s="832">
        <v>10617.75</v>
      </c>
    </row>
    <row r="680" spans="1:11" ht="14.45" customHeight="1" x14ac:dyDescent="0.2">
      <c r="A680" s="821" t="s">
        <v>586</v>
      </c>
      <c r="B680" s="822" t="s">
        <v>587</v>
      </c>
      <c r="C680" s="825" t="s">
        <v>611</v>
      </c>
      <c r="D680" s="839" t="s">
        <v>612</v>
      </c>
      <c r="E680" s="825" t="s">
        <v>4043</v>
      </c>
      <c r="F680" s="839" t="s">
        <v>4044</v>
      </c>
      <c r="G680" s="825" t="s">
        <v>5125</v>
      </c>
      <c r="H680" s="825" t="s">
        <v>5130</v>
      </c>
      <c r="I680" s="831">
        <v>3539.25</v>
      </c>
      <c r="J680" s="831">
        <v>9</v>
      </c>
      <c r="K680" s="832">
        <v>31853.25</v>
      </c>
    </row>
    <row r="681" spans="1:11" ht="14.45" customHeight="1" x14ac:dyDescent="0.2">
      <c r="A681" s="821" t="s">
        <v>586</v>
      </c>
      <c r="B681" s="822" t="s">
        <v>587</v>
      </c>
      <c r="C681" s="825" t="s">
        <v>611</v>
      </c>
      <c r="D681" s="839" t="s">
        <v>612</v>
      </c>
      <c r="E681" s="825" t="s">
        <v>4043</v>
      </c>
      <c r="F681" s="839" t="s">
        <v>4044</v>
      </c>
      <c r="G681" s="825" t="s">
        <v>5125</v>
      </c>
      <c r="H681" s="825" t="s">
        <v>5131</v>
      </c>
      <c r="I681" s="831">
        <v>3539.25</v>
      </c>
      <c r="J681" s="831">
        <v>3</v>
      </c>
      <c r="K681" s="832">
        <v>10617.75</v>
      </c>
    </row>
    <row r="682" spans="1:11" ht="14.45" customHeight="1" x14ac:dyDescent="0.2">
      <c r="A682" s="821" t="s">
        <v>586</v>
      </c>
      <c r="B682" s="822" t="s">
        <v>587</v>
      </c>
      <c r="C682" s="825" t="s">
        <v>611</v>
      </c>
      <c r="D682" s="839" t="s">
        <v>612</v>
      </c>
      <c r="E682" s="825" t="s">
        <v>4043</v>
      </c>
      <c r="F682" s="839" t="s">
        <v>4044</v>
      </c>
      <c r="G682" s="825" t="s">
        <v>4920</v>
      </c>
      <c r="H682" s="825" t="s">
        <v>4921</v>
      </c>
      <c r="I682" s="831">
        <v>17.909999847412109</v>
      </c>
      <c r="J682" s="831">
        <v>10</v>
      </c>
      <c r="K682" s="832">
        <v>179.10000610351563</v>
      </c>
    </row>
    <row r="683" spans="1:11" ht="14.45" customHeight="1" x14ac:dyDescent="0.2">
      <c r="A683" s="821" t="s">
        <v>586</v>
      </c>
      <c r="B683" s="822" t="s">
        <v>587</v>
      </c>
      <c r="C683" s="825" t="s">
        <v>611</v>
      </c>
      <c r="D683" s="839" t="s">
        <v>612</v>
      </c>
      <c r="E683" s="825" t="s">
        <v>4043</v>
      </c>
      <c r="F683" s="839" t="s">
        <v>4044</v>
      </c>
      <c r="G683" s="825" t="s">
        <v>5132</v>
      </c>
      <c r="H683" s="825" t="s">
        <v>5133</v>
      </c>
      <c r="I683" s="831">
        <v>47.189998626708984</v>
      </c>
      <c r="J683" s="831">
        <v>10</v>
      </c>
      <c r="K683" s="832">
        <v>471.89999389648438</v>
      </c>
    </row>
    <row r="684" spans="1:11" ht="14.45" customHeight="1" x14ac:dyDescent="0.2">
      <c r="A684" s="821" t="s">
        <v>586</v>
      </c>
      <c r="B684" s="822" t="s">
        <v>587</v>
      </c>
      <c r="C684" s="825" t="s">
        <v>611</v>
      </c>
      <c r="D684" s="839" t="s">
        <v>612</v>
      </c>
      <c r="E684" s="825" t="s">
        <v>4043</v>
      </c>
      <c r="F684" s="839" t="s">
        <v>4044</v>
      </c>
      <c r="G684" s="825" t="s">
        <v>5134</v>
      </c>
      <c r="H684" s="825" t="s">
        <v>5135</v>
      </c>
      <c r="I684" s="831">
        <v>17.909999847412109</v>
      </c>
      <c r="J684" s="831">
        <v>10</v>
      </c>
      <c r="K684" s="832">
        <v>179.10000610351563</v>
      </c>
    </row>
    <row r="685" spans="1:11" ht="14.45" customHeight="1" x14ac:dyDescent="0.2">
      <c r="A685" s="821" t="s">
        <v>586</v>
      </c>
      <c r="B685" s="822" t="s">
        <v>587</v>
      </c>
      <c r="C685" s="825" t="s">
        <v>611</v>
      </c>
      <c r="D685" s="839" t="s">
        <v>612</v>
      </c>
      <c r="E685" s="825" t="s">
        <v>4043</v>
      </c>
      <c r="F685" s="839" t="s">
        <v>4044</v>
      </c>
      <c r="G685" s="825" t="s">
        <v>4924</v>
      </c>
      <c r="H685" s="825" t="s">
        <v>4925</v>
      </c>
      <c r="I685" s="831">
        <v>17.909999847412109</v>
      </c>
      <c r="J685" s="831">
        <v>10</v>
      </c>
      <c r="K685" s="832">
        <v>179.10000610351563</v>
      </c>
    </row>
    <row r="686" spans="1:11" ht="14.45" customHeight="1" x14ac:dyDescent="0.2">
      <c r="A686" s="821" t="s">
        <v>586</v>
      </c>
      <c r="B686" s="822" t="s">
        <v>587</v>
      </c>
      <c r="C686" s="825" t="s">
        <v>611</v>
      </c>
      <c r="D686" s="839" t="s">
        <v>612</v>
      </c>
      <c r="E686" s="825" t="s">
        <v>4043</v>
      </c>
      <c r="F686" s="839" t="s">
        <v>4044</v>
      </c>
      <c r="G686" s="825" t="s">
        <v>4403</v>
      </c>
      <c r="H686" s="825" t="s">
        <v>4404</v>
      </c>
      <c r="I686" s="831">
        <v>17.909090735695578</v>
      </c>
      <c r="J686" s="831">
        <v>460</v>
      </c>
      <c r="K686" s="832">
        <v>8238.2199096679688</v>
      </c>
    </row>
    <row r="687" spans="1:11" ht="14.45" customHeight="1" x14ac:dyDescent="0.2">
      <c r="A687" s="821" t="s">
        <v>586</v>
      </c>
      <c r="B687" s="822" t="s">
        <v>587</v>
      </c>
      <c r="C687" s="825" t="s">
        <v>611</v>
      </c>
      <c r="D687" s="839" t="s">
        <v>612</v>
      </c>
      <c r="E687" s="825" t="s">
        <v>4043</v>
      </c>
      <c r="F687" s="839" t="s">
        <v>4044</v>
      </c>
      <c r="G687" s="825" t="s">
        <v>4926</v>
      </c>
      <c r="H687" s="825" t="s">
        <v>4927</v>
      </c>
      <c r="I687" s="831">
        <v>17.90749979019165</v>
      </c>
      <c r="J687" s="831">
        <v>340</v>
      </c>
      <c r="K687" s="832">
        <v>6088.6000366210938</v>
      </c>
    </row>
    <row r="688" spans="1:11" ht="14.45" customHeight="1" x14ac:dyDescent="0.2">
      <c r="A688" s="821" t="s">
        <v>586</v>
      </c>
      <c r="B688" s="822" t="s">
        <v>587</v>
      </c>
      <c r="C688" s="825" t="s">
        <v>611</v>
      </c>
      <c r="D688" s="839" t="s">
        <v>612</v>
      </c>
      <c r="E688" s="825" t="s">
        <v>4043</v>
      </c>
      <c r="F688" s="839" t="s">
        <v>4044</v>
      </c>
      <c r="G688" s="825" t="s">
        <v>4928</v>
      </c>
      <c r="H688" s="825" t="s">
        <v>4929</v>
      </c>
      <c r="I688" s="831">
        <v>17.907999801635743</v>
      </c>
      <c r="J688" s="831">
        <v>600</v>
      </c>
      <c r="K688" s="832">
        <v>10745.100036621094</v>
      </c>
    </row>
    <row r="689" spans="1:11" ht="14.45" customHeight="1" x14ac:dyDescent="0.2">
      <c r="A689" s="821" t="s">
        <v>586</v>
      </c>
      <c r="B689" s="822" t="s">
        <v>587</v>
      </c>
      <c r="C689" s="825" t="s">
        <v>611</v>
      </c>
      <c r="D689" s="839" t="s">
        <v>612</v>
      </c>
      <c r="E689" s="825" t="s">
        <v>4043</v>
      </c>
      <c r="F689" s="839" t="s">
        <v>4044</v>
      </c>
      <c r="G689" s="825" t="s">
        <v>4930</v>
      </c>
      <c r="H689" s="825" t="s">
        <v>4931</v>
      </c>
      <c r="I689" s="831">
        <v>17.908888710869682</v>
      </c>
      <c r="J689" s="831">
        <v>440</v>
      </c>
      <c r="K689" s="832">
        <v>7879.9000244140625</v>
      </c>
    </row>
    <row r="690" spans="1:11" ht="14.45" customHeight="1" x14ac:dyDescent="0.2">
      <c r="A690" s="821" t="s">
        <v>586</v>
      </c>
      <c r="B690" s="822" t="s">
        <v>587</v>
      </c>
      <c r="C690" s="825" t="s">
        <v>611</v>
      </c>
      <c r="D690" s="839" t="s">
        <v>612</v>
      </c>
      <c r="E690" s="825" t="s">
        <v>4043</v>
      </c>
      <c r="F690" s="839" t="s">
        <v>4044</v>
      </c>
      <c r="G690" s="825" t="s">
        <v>5136</v>
      </c>
      <c r="H690" s="825" t="s">
        <v>5137</v>
      </c>
      <c r="I690" s="831">
        <v>17.909999847412109</v>
      </c>
      <c r="J690" s="831">
        <v>10</v>
      </c>
      <c r="K690" s="832">
        <v>179.10000610351563</v>
      </c>
    </row>
    <row r="691" spans="1:11" ht="14.45" customHeight="1" x14ac:dyDescent="0.2">
      <c r="A691" s="821" t="s">
        <v>586</v>
      </c>
      <c r="B691" s="822" t="s">
        <v>587</v>
      </c>
      <c r="C691" s="825" t="s">
        <v>611</v>
      </c>
      <c r="D691" s="839" t="s">
        <v>612</v>
      </c>
      <c r="E691" s="825" t="s">
        <v>4043</v>
      </c>
      <c r="F691" s="839" t="s">
        <v>4044</v>
      </c>
      <c r="G691" s="825" t="s">
        <v>5138</v>
      </c>
      <c r="H691" s="825" t="s">
        <v>5139</v>
      </c>
      <c r="I691" s="831">
        <v>17.979999542236328</v>
      </c>
      <c r="J691" s="831">
        <v>100</v>
      </c>
      <c r="K691" s="832">
        <v>1798.06005859375</v>
      </c>
    </row>
    <row r="692" spans="1:11" ht="14.45" customHeight="1" x14ac:dyDescent="0.2">
      <c r="A692" s="821" t="s">
        <v>586</v>
      </c>
      <c r="B692" s="822" t="s">
        <v>587</v>
      </c>
      <c r="C692" s="825" t="s">
        <v>611</v>
      </c>
      <c r="D692" s="839" t="s">
        <v>612</v>
      </c>
      <c r="E692" s="825" t="s">
        <v>4043</v>
      </c>
      <c r="F692" s="839" t="s">
        <v>4044</v>
      </c>
      <c r="G692" s="825" t="s">
        <v>4938</v>
      </c>
      <c r="H692" s="825" t="s">
        <v>4939</v>
      </c>
      <c r="I692" s="831">
        <v>17.979999542236328</v>
      </c>
      <c r="J692" s="831">
        <v>250</v>
      </c>
      <c r="K692" s="832">
        <v>4495.1201171875</v>
      </c>
    </row>
    <row r="693" spans="1:11" ht="14.45" customHeight="1" x14ac:dyDescent="0.2">
      <c r="A693" s="821" t="s">
        <v>586</v>
      </c>
      <c r="B693" s="822" t="s">
        <v>587</v>
      </c>
      <c r="C693" s="825" t="s">
        <v>611</v>
      </c>
      <c r="D693" s="839" t="s">
        <v>612</v>
      </c>
      <c r="E693" s="825" t="s">
        <v>4043</v>
      </c>
      <c r="F693" s="839" t="s">
        <v>4044</v>
      </c>
      <c r="G693" s="825" t="s">
        <v>4445</v>
      </c>
      <c r="H693" s="825" t="s">
        <v>4446</v>
      </c>
      <c r="I693" s="831">
        <v>17.980999565124513</v>
      </c>
      <c r="J693" s="831">
        <v>900</v>
      </c>
      <c r="K693" s="832">
        <v>16183.5</v>
      </c>
    </row>
    <row r="694" spans="1:11" ht="14.45" customHeight="1" x14ac:dyDescent="0.2">
      <c r="A694" s="821" t="s">
        <v>586</v>
      </c>
      <c r="B694" s="822" t="s">
        <v>587</v>
      </c>
      <c r="C694" s="825" t="s">
        <v>611</v>
      </c>
      <c r="D694" s="839" t="s">
        <v>612</v>
      </c>
      <c r="E694" s="825" t="s">
        <v>4043</v>
      </c>
      <c r="F694" s="839" t="s">
        <v>4044</v>
      </c>
      <c r="G694" s="825" t="s">
        <v>4940</v>
      </c>
      <c r="H694" s="825" t="s">
        <v>4941</v>
      </c>
      <c r="I694" s="831">
        <v>17.979999542236328</v>
      </c>
      <c r="J694" s="831">
        <v>600</v>
      </c>
      <c r="K694" s="832">
        <v>10788</v>
      </c>
    </row>
    <row r="695" spans="1:11" ht="14.45" customHeight="1" x14ac:dyDescent="0.2">
      <c r="A695" s="821" t="s">
        <v>586</v>
      </c>
      <c r="B695" s="822" t="s">
        <v>587</v>
      </c>
      <c r="C695" s="825" t="s">
        <v>611</v>
      </c>
      <c r="D695" s="839" t="s">
        <v>612</v>
      </c>
      <c r="E695" s="825" t="s">
        <v>4043</v>
      </c>
      <c r="F695" s="839" t="s">
        <v>4044</v>
      </c>
      <c r="G695" s="825" t="s">
        <v>4049</v>
      </c>
      <c r="H695" s="825" t="s">
        <v>4050</v>
      </c>
      <c r="I695" s="831">
        <v>17.979999542236328</v>
      </c>
      <c r="J695" s="831">
        <v>100</v>
      </c>
      <c r="K695" s="832">
        <v>1798</v>
      </c>
    </row>
    <row r="696" spans="1:11" ht="14.45" customHeight="1" x14ac:dyDescent="0.2">
      <c r="A696" s="821" t="s">
        <v>586</v>
      </c>
      <c r="B696" s="822" t="s">
        <v>587</v>
      </c>
      <c r="C696" s="825" t="s">
        <v>611</v>
      </c>
      <c r="D696" s="839" t="s">
        <v>612</v>
      </c>
      <c r="E696" s="825" t="s">
        <v>4043</v>
      </c>
      <c r="F696" s="839" t="s">
        <v>4044</v>
      </c>
      <c r="G696" s="825" t="s">
        <v>4457</v>
      </c>
      <c r="H696" s="825" t="s">
        <v>4458</v>
      </c>
      <c r="I696" s="831">
        <v>4.02833350499471</v>
      </c>
      <c r="J696" s="831">
        <v>4850</v>
      </c>
      <c r="K696" s="832">
        <v>19539.5</v>
      </c>
    </row>
    <row r="697" spans="1:11" ht="14.45" customHeight="1" x14ac:dyDescent="0.2">
      <c r="A697" s="821" t="s">
        <v>586</v>
      </c>
      <c r="B697" s="822" t="s">
        <v>587</v>
      </c>
      <c r="C697" s="825" t="s">
        <v>611</v>
      </c>
      <c r="D697" s="839" t="s">
        <v>612</v>
      </c>
      <c r="E697" s="825" t="s">
        <v>4043</v>
      </c>
      <c r="F697" s="839" t="s">
        <v>4044</v>
      </c>
      <c r="G697" s="825" t="s">
        <v>4944</v>
      </c>
      <c r="H697" s="825" t="s">
        <v>4945</v>
      </c>
      <c r="I697" s="831">
        <v>33.880001068115234</v>
      </c>
      <c r="J697" s="831">
        <v>8</v>
      </c>
      <c r="K697" s="832">
        <v>271.04000854492188</v>
      </c>
    </row>
    <row r="698" spans="1:11" ht="14.45" customHeight="1" x14ac:dyDescent="0.2">
      <c r="A698" s="821" t="s">
        <v>586</v>
      </c>
      <c r="B698" s="822" t="s">
        <v>587</v>
      </c>
      <c r="C698" s="825" t="s">
        <v>611</v>
      </c>
      <c r="D698" s="839" t="s">
        <v>612</v>
      </c>
      <c r="E698" s="825" t="s">
        <v>4043</v>
      </c>
      <c r="F698" s="839" t="s">
        <v>4044</v>
      </c>
      <c r="G698" s="825" t="s">
        <v>4950</v>
      </c>
      <c r="H698" s="825" t="s">
        <v>4951</v>
      </c>
      <c r="I698" s="831">
        <v>1161.5999755859375</v>
      </c>
      <c r="J698" s="831">
        <v>2</v>
      </c>
      <c r="K698" s="832">
        <v>2323.199951171875</v>
      </c>
    </row>
    <row r="699" spans="1:11" ht="14.45" customHeight="1" x14ac:dyDescent="0.2">
      <c r="A699" s="821" t="s">
        <v>586</v>
      </c>
      <c r="B699" s="822" t="s">
        <v>587</v>
      </c>
      <c r="C699" s="825" t="s">
        <v>611</v>
      </c>
      <c r="D699" s="839" t="s">
        <v>612</v>
      </c>
      <c r="E699" s="825" t="s">
        <v>4043</v>
      </c>
      <c r="F699" s="839" t="s">
        <v>4044</v>
      </c>
      <c r="G699" s="825" t="s">
        <v>4498</v>
      </c>
      <c r="H699" s="825" t="s">
        <v>4499</v>
      </c>
      <c r="I699" s="831">
        <v>549.34002685546875</v>
      </c>
      <c r="J699" s="831">
        <v>1</v>
      </c>
      <c r="K699" s="832">
        <v>549.34002685546875</v>
      </c>
    </row>
    <row r="700" spans="1:11" ht="14.45" customHeight="1" x14ac:dyDescent="0.2">
      <c r="A700" s="821" t="s">
        <v>586</v>
      </c>
      <c r="B700" s="822" t="s">
        <v>587</v>
      </c>
      <c r="C700" s="825" t="s">
        <v>611</v>
      </c>
      <c r="D700" s="839" t="s">
        <v>612</v>
      </c>
      <c r="E700" s="825" t="s">
        <v>4043</v>
      </c>
      <c r="F700" s="839" t="s">
        <v>4044</v>
      </c>
      <c r="G700" s="825" t="s">
        <v>4952</v>
      </c>
      <c r="H700" s="825" t="s">
        <v>4953</v>
      </c>
      <c r="I700" s="831">
        <v>1161.5999755859375</v>
      </c>
      <c r="J700" s="831">
        <v>1</v>
      </c>
      <c r="K700" s="832">
        <v>1161.5999755859375</v>
      </c>
    </row>
    <row r="701" spans="1:11" ht="14.45" customHeight="1" x14ac:dyDescent="0.2">
      <c r="A701" s="821" t="s">
        <v>586</v>
      </c>
      <c r="B701" s="822" t="s">
        <v>587</v>
      </c>
      <c r="C701" s="825" t="s">
        <v>611</v>
      </c>
      <c r="D701" s="839" t="s">
        <v>612</v>
      </c>
      <c r="E701" s="825" t="s">
        <v>4043</v>
      </c>
      <c r="F701" s="839" t="s">
        <v>4044</v>
      </c>
      <c r="G701" s="825" t="s">
        <v>4500</v>
      </c>
      <c r="H701" s="825" t="s">
        <v>4501</v>
      </c>
      <c r="I701" s="831">
        <v>549.34002685546875</v>
      </c>
      <c r="J701" s="831">
        <v>3</v>
      </c>
      <c r="K701" s="832">
        <v>1648.0200805664063</v>
      </c>
    </row>
    <row r="702" spans="1:11" ht="14.45" customHeight="1" x14ac:dyDescent="0.2">
      <c r="A702" s="821" t="s">
        <v>586</v>
      </c>
      <c r="B702" s="822" t="s">
        <v>587</v>
      </c>
      <c r="C702" s="825" t="s">
        <v>611</v>
      </c>
      <c r="D702" s="839" t="s">
        <v>612</v>
      </c>
      <c r="E702" s="825" t="s">
        <v>4043</v>
      </c>
      <c r="F702" s="839" t="s">
        <v>4044</v>
      </c>
      <c r="G702" s="825" t="s">
        <v>4962</v>
      </c>
      <c r="H702" s="825" t="s">
        <v>4963</v>
      </c>
      <c r="I702" s="831">
        <v>11.729999542236328</v>
      </c>
      <c r="J702" s="831">
        <v>20</v>
      </c>
      <c r="K702" s="832">
        <v>234.60000610351563</v>
      </c>
    </row>
    <row r="703" spans="1:11" ht="14.45" customHeight="1" x14ac:dyDescent="0.2">
      <c r="A703" s="821" t="s">
        <v>586</v>
      </c>
      <c r="B703" s="822" t="s">
        <v>587</v>
      </c>
      <c r="C703" s="825" t="s">
        <v>611</v>
      </c>
      <c r="D703" s="839" t="s">
        <v>612</v>
      </c>
      <c r="E703" s="825" t="s">
        <v>4043</v>
      </c>
      <c r="F703" s="839" t="s">
        <v>4044</v>
      </c>
      <c r="G703" s="825" t="s">
        <v>4514</v>
      </c>
      <c r="H703" s="825" t="s">
        <v>4515</v>
      </c>
      <c r="I703" s="831">
        <v>13.310000419616699</v>
      </c>
      <c r="J703" s="831">
        <v>370</v>
      </c>
      <c r="K703" s="832">
        <v>4924.7000122070313</v>
      </c>
    </row>
    <row r="704" spans="1:11" ht="14.45" customHeight="1" x14ac:dyDescent="0.2">
      <c r="A704" s="821" t="s">
        <v>586</v>
      </c>
      <c r="B704" s="822" t="s">
        <v>587</v>
      </c>
      <c r="C704" s="825" t="s">
        <v>611</v>
      </c>
      <c r="D704" s="839" t="s">
        <v>612</v>
      </c>
      <c r="E704" s="825" t="s">
        <v>4043</v>
      </c>
      <c r="F704" s="839" t="s">
        <v>4044</v>
      </c>
      <c r="G704" s="825" t="s">
        <v>4964</v>
      </c>
      <c r="H704" s="825" t="s">
        <v>4965</v>
      </c>
      <c r="I704" s="831">
        <v>197.96000671386719</v>
      </c>
      <c r="J704" s="831">
        <v>10</v>
      </c>
      <c r="K704" s="832">
        <v>1979.56005859375</v>
      </c>
    </row>
    <row r="705" spans="1:11" ht="14.45" customHeight="1" x14ac:dyDescent="0.2">
      <c r="A705" s="821" t="s">
        <v>586</v>
      </c>
      <c r="B705" s="822" t="s">
        <v>587</v>
      </c>
      <c r="C705" s="825" t="s">
        <v>611</v>
      </c>
      <c r="D705" s="839" t="s">
        <v>612</v>
      </c>
      <c r="E705" s="825" t="s">
        <v>4043</v>
      </c>
      <c r="F705" s="839" t="s">
        <v>4044</v>
      </c>
      <c r="G705" s="825" t="s">
        <v>4966</v>
      </c>
      <c r="H705" s="825" t="s">
        <v>4967</v>
      </c>
      <c r="I705" s="831">
        <v>197.96000671386719</v>
      </c>
      <c r="J705" s="831">
        <v>10</v>
      </c>
      <c r="K705" s="832">
        <v>1979.56005859375</v>
      </c>
    </row>
    <row r="706" spans="1:11" ht="14.45" customHeight="1" x14ac:dyDescent="0.2">
      <c r="A706" s="821" t="s">
        <v>586</v>
      </c>
      <c r="B706" s="822" t="s">
        <v>587</v>
      </c>
      <c r="C706" s="825" t="s">
        <v>611</v>
      </c>
      <c r="D706" s="839" t="s">
        <v>612</v>
      </c>
      <c r="E706" s="825" t="s">
        <v>4043</v>
      </c>
      <c r="F706" s="839" t="s">
        <v>4044</v>
      </c>
      <c r="G706" s="825" t="s">
        <v>4970</v>
      </c>
      <c r="H706" s="825" t="s">
        <v>4971</v>
      </c>
      <c r="I706" s="831">
        <v>197.96000671386719</v>
      </c>
      <c r="J706" s="831">
        <v>10</v>
      </c>
      <c r="K706" s="832">
        <v>1979.56005859375</v>
      </c>
    </row>
    <row r="707" spans="1:11" ht="14.45" customHeight="1" x14ac:dyDescent="0.2">
      <c r="A707" s="821" t="s">
        <v>586</v>
      </c>
      <c r="B707" s="822" t="s">
        <v>587</v>
      </c>
      <c r="C707" s="825" t="s">
        <v>611</v>
      </c>
      <c r="D707" s="839" t="s">
        <v>612</v>
      </c>
      <c r="E707" s="825" t="s">
        <v>4043</v>
      </c>
      <c r="F707" s="839" t="s">
        <v>4044</v>
      </c>
      <c r="G707" s="825" t="s">
        <v>4974</v>
      </c>
      <c r="H707" s="825" t="s">
        <v>4975</v>
      </c>
      <c r="I707" s="831">
        <v>1539.1199951171875</v>
      </c>
      <c r="J707" s="831">
        <v>6</v>
      </c>
      <c r="K707" s="832">
        <v>9234.719970703125</v>
      </c>
    </row>
    <row r="708" spans="1:11" ht="14.45" customHeight="1" x14ac:dyDescent="0.2">
      <c r="A708" s="821" t="s">
        <v>586</v>
      </c>
      <c r="B708" s="822" t="s">
        <v>587</v>
      </c>
      <c r="C708" s="825" t="s">
        <v>611</v>
      </c>
      <c r="D708" s="839" t="s">
        <v>612</v>
      </c>
      <c r="E708" s="825" t="s">
        <v>4043</v>
      </c>
      <c r="F708" s="839" t="s">
        <v>4044</v>
      </c>
      <c r="G708" s="825" t="s">
        <v>5140</v>
      </c>
      <c r="H708" s="825" t="s">
        <v>5141</v>
      </c>
      <c r="I708" s="831">
        <v>1539.1199951171875</v>
      </c>
      <c r="J708" s="831">
        <v>1</v>
      </c>
      <c r="K708" s="832">
        <v>1539.1199951171875</v>
      </c>
    </row>
    <row r="709" spans="1:11" ht="14.45" customHeight="1" x14ac:dyDescent="0.2">
      <c r="A709" s="821" t="s">
        <v>586</v>
      </c>
      <c r="B709" s="822" t="s">
        <v>587</v>
      </c>
      <c r="C709" s="825" t="s">
        <v>611</v>
      </c>
      <c r="D709" s="839" t="s">
        <v>612</v>
      </c>
      <c r="E709" s="825" t="s">
        <v>4043</v>
      </c>
      <c r="F709" s="839" t="s">
        <v>4044</v>
      </c>
      <c r="G709" s="825" t="s">
        <v>5142</v>
      </c>
      <c r="H709" s="825" t="s">
        <v>5143</v>
      </c>
      <c r="I709" s="831">
        <v>236.19000244140625</v>
      </c>
      <c r="J709" s="831">
        <v>25</v>
      </c>
      <c r="K709" s="832">
        <v>5904.7998046875</v>
      </c>
    </row>
    <row r="710" spans="1:11" ht="14.45" customHeight="1" x14ac:dyDescent="0.2">
      <c r="A710" s="821" t="s">
        <v>586</v>
      </c>
      <c r="B710" s="822" t="s">
        <v>587</v>
      </c>
      <c r="C710" s="825" t="s">
        <v>611</v>
      </c>
      <c r="D710" s="839" t="s">
        <v>612</v>
      </c>
      <c r="E710" s="825" t="s">
        <v>4043</v>
      </c>
      <c r="F710" s="839" t="s">
        <v>4044</v>
      </c>
      <c r="G710" s="825" t="s">
        <v>4570</v>
      </c>
      <c r="H710" s="825" t="s">
        <v>4571</v>
      </c>
      <c r="I710" s="831">
        <v>403.04000854492188</v>
      </c>
      <c r="J710" s="831">
        <v>90</v>
      </c>
      <c r="K710" s="832">
        <v>36273.50927734375</v>
      </c>
    </row>
    <row r="711" spans="1:11" ht="14.45" customHeight="1" x14ac:dyDescent="0.2">
      <c r="A711" s="821" t="s">
        <v>586</v>
      </c>
      <c r="B711" s="822" t="s">
        <v>587</v>
      </c>
      <c r="C711" s="825" t="s">
        <v>611</v>
      </c>
      <c r="D711" s="839" t="s">
        <v>612</v>
      </c>
      <c r="E711" s="825" t="s">
        <v>4043</v>
      </c>
      <c r="F711" s="839" t="s">
        <v>4044</v>
      </c>
      <c r="G711" s="825" t="s">
        <v>4976</v>
      </c>
      <c r="H711" s="825" t="s">
        <v>4977</v>
      </c>
      <c r="I711" s="831">
        <v>468.66398925781249</v>
      </c>
      <c r="J711" s="831">
        <v>130</v>
      </c>
      <c r="K711" s="832">
        <v>61021.7607421875</v>
      </c>
    </row>
    <row r="712" spans="1:11" ht="14.45" customHeight="1" x14ac:dyDescent="0.2">
      <c r="A712" s="821" t="s">
        <v>586</v>
      </c>
      <c r="B712" s="822" t="s">
        <v>587</v>
      </c>
      <c r="C712" s="825" t="s">
        <v>611</v>
      </c>
      <c r="D712" s="839" t="s">
        <v>612</v>
      </c>
      <c r="E712" s="825" t="s">
        <v>4043</v>
      </c>
      <c r="F712" s="839" t="s">
        <v>4044</v>
      </c>
      <c r="G712" s="825" t="s">
        <v>4978</v>
      </c>
      <c r="H712" s="825" t="s">
        <v>4979</v>
      </c>
      <c r="I712" s="831">
        <v>459.09598999023439</v>
      </c>
      <c r="J712" s="831">
        <v>80</v>
      </c>
      <c r="K712" s="832">
        <v>36631.78076171875</v>
      </c>
    </row>
    <row r="713" spans="1:11" ht="14.45" customHeight="1" x14ac:dyDescent="0.2">
      <c r="A713" s="821" t="s">
        <v>586</v>
      </c>
      <c r="B713" s="822" t="s">
        <v>587</v>
      </c>
      <c r="C713" s="825" t="s">
        <v>611</v>
      </c>
      <c r="D713" s="839" t="s">
        <v>612</v>
      </c>
      <c r="E713" s="825" t="s">
        <v>4043</v>
      </c>
      <c r="F713" s="839" t="s">
        <v>4044</v>
      </c>
      <c r="G713" s="825" t="s">
        <v>5144</v>
      </c>
      <c r="H713" s="825" t="s">
        <v>5145</v>
      </c>
      <c r="I713" s="831">
        <v>35.819999694824219</v>
      </c>
      <c r="J713" s="831">
        <v>50</v>
      </c>
      <c r="K713" s="832">
        <v>1790.800048828125</v>
      </c>
    </row>
    <row r="714" spans="1:11" ht="14.45" customHeight="1" x14ac:dyDescent="0.2">
      <c r="A714" s="821" t="s">
        <v>586</v>
      </c>
      <c r="B714" s="822" t="s">
        <v>587</v>
      </c>
      <c r="C714" s="825" t="s">
        <v>611</v>
      </c>
      <c r="D714" s="839" t="s">
        <v>612</v>
      </c>
      <c r="E714" s="825" t="s">
        <v>4043</v>
      </c>
      <c r="F714" s="839" t="s">
        <v>4044</v>
      </c>
      <c r="G714" s="825" t="s">
        <v>5146</v>
      </c>
      <c r="H714" s="825" t="s">
        <v>5147</v>
      </c>
      <c r="I714" s="831">
        <v>102.48999786376953</v>
      </c>
      <c r="J714" s="831">
        <v>20</v>
      </c>
      <c r="K714" s="832">
        <v>2049.739990234375</v>
      </c>
    </row>
    <row r="715" spans="1:11" ht="14.45" customHeight="1" x14ac:dyDescent="0.2">
      <c r="A715" s="821" t="s">
        <v>586</v>
      </c>
      <c r="B715" s="822" t="s">
        <v>587</v>
      </c>
      <c r="C715" s="825" t="s">
        <v>611</v>
      </c>
      <c r="D715" s="839" t="s">
        <v>612</v>
      </c>
      <c r="E715" s="825" t="s">
        <v>4043</v>
      </c>
      <c r="F715" s="839" t="s">
        <v>4044</v>
      </c>
      <c r="G715" s="825" t="s">
        <v>4986</v>
      </c>
      <c r="H715" s="825" t="s">
        <v>4987</v>
      </c>
      <c r="I715" s="831">
        <v>21.780000686645508</v>
      </c>
      <c r="J715" s="831">
        <v>50</v>
      </c>
      <c r="K715" s="832">
        <v>1089</v>
      </c>
    </row>
    <row r="716" spans="1:11" ht="14.45" customHeight="1" x14ac:dyDescent="0.2">
      <c r="A716" s="821" t="s">
        <v>586</v>
      </c>
      <c r="B716" s="822" t="s">
        <v>587</v>
      </c>
      <c r="C716" s="825" t="s">
        <v>611</v>
      </c>
      <c r="D716" s="839" t="s">
        <v>612</v>
      </c>
      <c r="E716" s="825" t="s">
        <v>4043</v>
      </c>
      <c r="F716" s="839" t="s">
        <v>4044</v>
      </c>
      <c r="G716" s="825" t="s">
        <v>4988</v>
      </c>
      <c r="H716" s="825" t="s">
        <v>4989</v>
      </c>
      <c r="I716" s="831">
        <v>23.350000381469727</v>
      </c>
      <c r="J716" s="831">
        <v>80</v>
      </c>
      <c r="K716" s="832">
        <v>1868.1199951171875</v>
      </c>
    </row>
    <row r="717" spans="1:11" ht="14.45" customHeight="1" x14ac:dyDescent="0.2">
      <c r="A717" s="821" t="s">
        <v>586</v>
      </c>
      <c r="B717" s="822" t="s">
        <v>587</v>
      </c>
      <c r="C717" s="825" t="s">
        <v>611</v>
      </c>
      <c r="D717" s="839" t="s">
        <v>612</v>
      </c>
      <c r="E717" s="825" t="s">
        <v>4043</v>
      </c>
      <c r="F717" s="839" t="s">
        <v>4044</v>
      </c>
      <c r="G717" s="825" t="s">
        <v>4055</v>
      </c>
      <c r="H717" s="825" t="s">
        <v>4056</v>
      </c>
      <c r="I717" s="831">
        <v>0.82333332300186157</v>
      </c>
      <c r="J717" s="831">
        <v>9000</v>
      </c>
      <c r="K717" s="832">
        <v>7408</v>
      </c>
    </row>
    <row r="718" spans="1:11" ht="14.45" customHeight="1" x14ac:dyDescent="0.2">
      <c r="A718" s="821" t="s">
        <v>586</v>
      </c>
      <c r="B718" s="822" t="s">
        <v>587</v>
      </c>
      <c r="C718" s="825" t="s">
        <v>611</v>
      </c>
      <c r="D718" s="839" t="s">
        <v>612</v>
      </c>
      <c r="E718" s="825" t="s">
        <v>4043</v>
      </c>
      <c r="F718" s="839" t="s">
        <v>4044</v>
      </c>
      <c r="G718" s="825" t="s">
        <v>4057</v>
      </c>
      <c r="H718" s="825" t="s">
        <v>4058</v>
      </c>
      <c r="I718" s="831">
        <v>0.43333333730697632</v>
      </c>
      <c r="J718" s="831">
        <v>3300</v>
      </c>
      <c r="K718" s="832">
        <v>1437</v>
      </c>
    </row>
    <row r="719" spans="1:11" ht="14.45" customHeight="1" x14ac:dyDescent="0.2">
      <c r="A719" s="821" t="s">
        <v>586</v>
      </c>
      <c r="B719" s="822" t="s">
        <v>587</v>
      </c>
      <c r="C719" s="825" t="s">
        <v>611</v>
      </c>
      <c r="D719" s="839" t="s">
        <v>612</v>
      </c>
      <c r="E719" s="825" t="s">
        <v>4043</v>
      </c>
      <c r="F719" s="839" t="s">
        <v>4044</v>
      </c>
      <c r="G719" s="825" t="s">
        <v>4059</v>
      </c>
      <c r="H719" s="825" t="s">
        <v>4060</v>
      </c>
      <c r="I719" s="831">
        <v>1.1391666531562805</v>
      </c>
      <c r="J719" s="831">
        <v>8960</v>
      </c>
      <c r="K719" s="832">
        <v>10204.799987792969</v>
      </c>
    </row>
    <row r="720" spans="1:11" ht="14.45" customHeight="1" x14ac:dyDescent="0.2">
      <c r="A720" s="821" t="s">
        <v>586</v>
      </c>
      <c r="B720" s="822" t="s">
        <v>587</v>
      </c>
      <c r="C720" s="825" t="s">
        <v>611</v>
      </c>
      <c r="D720" s="839" t="s">
        <v>612</v>
      </c>
      <c r="E720" s="825" t="s">
        <v>4043</v>
      </c>
      <c r="F720" s="839" t="s">
        <v>4044</v>
      </c>
      <c r="G720" s="825" t="s">
        <v>4061</v>
      </c>
      <c r="H720" s="825" t="s">
        <v>4062</v>
      </c>
      <c r="I720" s="831">
        <v>0.57999998331069946</v>
      </c>
      <c r="J720" s="831">
        <v>7100</v>
      </c>
      <c r="K720" s="832">
        <v>4118</v>
      </c>
    </row>
    <row r="721" spans="1:11" ht="14.45" customHeight="1" x14ac:dyDescent="0.2">
      <c r="A721" s="821" t="s">
        <v>586</v>
      </c>
      <c r="B721" s="822" t="s">
        <v>587</v>
      </c>
      <c r="C721" s="825" t="s">
        <v>611</v>
      </c>
      <c r="D721" s="839" t="s">
        <v>612</v>
      </c>
      <c r="E721" s="825" t="s">
        <v>4043</v>
      </c>
      <c r="F721" s="839" t="s">
        <v>4044</v>
      </c>
      <c r="G721" s="825" t="s">
        <v>4614</v>
      </c>
      <c r="H721" s="825" t="s">
        <v>4615</v>
      </c>
      <c r="I721" s="831">
        <v>9.1466665267944336</v>
      </c>
      <c r="J721" s="831">
        <v>500</v>
      </c>
      <c r="K721" s="832">
        <v>4574</v>
      </c>
    </row>
    <row r="722" spans="1:11" ht="14.45" customHeight="1" x14ac:dyDescent="0.2">
      <c r="A722" s="821" t="s">
        <v>586</v>
      </c>
      <c r="B722" s="822" t="s">
        <v>587</v>
      </c>
      <c r="C722" s="825" t="s">
        <v>611</v>
      </c>
      <c r="D722" s="839" t="s">
        <v>612</v>
      </c>
      <c r="E722" s="825" t="s">
        <v>4043</v>
      </c>
      <c r="F722" s="839" t="s">
        <v>4044</v>
      </c>
      <c r="G722" s="825" t="s">
        <v>4616</v>
      </c>
      <c r="H722" s="825" t="s">
        <v>4617</v>
      </c>
      <c r="I722" s="831">
        <v>5.570000171661377</v>
      </c>
      <c r="J722" s="831">
        <v>100</v>
      </c>
      <c r="K722" s="832">
        <v>557</v>
      </c>
    </row>
    <row r="723" spans="1:11" ht="14.45" customHeight="1" x14ac:dyDescent="0.2">
      <c r="A723" s="821" t="s">
        <v>586</v>
      </c>
      <c r="B723" s="822" t="s">
        <v>587</v>
      </c>
      <c r="C723" s="825" t="s">
        <v>611</v>
      </c>
      <c r="D723" s="839" t="s">
        <v>612</v>
      </c>
      <c r="E723" s="825" t="s">
        <v>4043</v>
      </c>
      <c r="F723" s="839" t="s">
        <v>4044</v>
      </c>
      <c r="G723" s="825" t="s">
        <v>4618</v>
      </c>
      <c r="H723" s="825" t="s">
        <v>4619</v>
      </c>
      <c r="I723" s="831">
        <v>7.429999828338623</v>
      </c>
      <c r="J723" s="831">
        <v>50</v>
      </c>
      <c r="K723" s="832">
        <v>371.5</v>
      </c>
    </row>
    <row r="724" spans="1:11" ht="14.45" customHeight="1" x14ac:dyDescent="0.2">
      <c r="A724" s="821" t="s">
        <v>586</v>
      </c>
      <c r="B724" s="822" t="s">
        <v>587</v>
      </c>
      <c r="C724" s="825" t="s">
        <v>611</v>
      </c>
      <c r="D724" s="839" t="s">
        <v>612</v>
      </c>
      <c r="E724" s="825" t="s">
        <v>4043</v>
      </c>
      <c r="F724" s="839" t="s">
        <v>4044</v>
      </c>
      <c r="G724" s="825" t="s">
        <v>4630</v>
      </c>
      <c r="H724" s="825" t="s">
        <v>4631</v>
      </c>
      <c r="I724" s="831">
        <v>6.2300000190734863</v>
      </c>
      <c r="J724" s="831">
        <v>50</v>
      </c>
      <c r="K724" s="832">
        <v>311.5</v>
      </c>
    </row>
    <row r="725" spans="1:11" ht="14.45" customHeight="1" x14ac:dyDescent="0.2">
      <c r="A725" s="821" t="s">
        <v>586</v>
      </c>
      <c r="B725" s="822" t="s">
        <v>587</v>
      </c>
      <c r="C725" s="825" t="s">
        <v>611</v>
      </c>
      <c r="D725" s="839" t="s">
        <v>612</v>
      </c>
      <c r="E725" s="825" t="s">
        <v>4043</v>
      </c>
      <c r="F725" s="839" t="s">
        <v>4044</v>
      </c>
      <c r="G725" s="825" t="s">
        <v>4063</v>
      </c>
      <c r="H725" s="825" t="s">
        <v>4064</v>
      </c>
      <c r="I725" s="831">
        <v>0.47272726893424988</v>
      </c>
      <c r="J725" s="831">
        <v>7500</v>
      </c>
      <c r="K725" s="832">
        <v>3547</v>
      </c>
    </row>
    <row r="726" spans="1:11" ht="14.45" customHeight="1" x14ac:dyDescent="0.2">
      <c r="A726" s="821" t="s">
        <v>586</v>
      </c>
      <c r="B726" s="822" t="s">
        <v>587</v>
      </c>
      <c r="C726" s="825" t="s">
        <v>611</v>
      </c>
      <c r="D726" s="839" t="s">
        <v>612</v>
      </c>
      <c r="E726" s="825" t="s">
        <v>4043</v>
      </c>
      <c r="F726" s="839" t="s">
        <v>4044</v>
      </c>
      <c r="G726" s="825" t="s">
        <v>4670</v>
      </c>
      <c r="H726" s="825" t="s">
        <v>4671</v>
      </c>
      <c r="I726" s="831">
        <v>72.150001525878906</v>
      </c>
      <c r="J726" s="831">
        <v>25</v>
      </c>
      <c r="K726" s="832">
        <v>1803.81005859375</v>
      </c>
    </row>
    <row r="727" spans="1:11" ht="14.45" customHeight="1" x14ac:dyDescent="0.2">
      <c r="A727" s="821" t="s">
        <v>586</v>
      </c>
      <c r="B727" s="822" t="s">
        <v>587</v>
      </c>
      <c r="C727" s="825" t="s">
        <v>611</v>
      </c>
      <c r="D727" s="839" t="s">
        <v>612</v>
      </c>
      <c r="E727" s="825" t="s">
        <v>4043</v>
      </c>
      <c r="F727" s="839" t="s">
        <v>4044</v>
      </c>
      <c r="G727" s="825" t="s">
        <v>5016</v>
      </c>
      <c r="H727" s="825" t="s">
        <v>5017</v>
      </c>
      <c r="I727" s="831">
        <v>130.67999267578125</v>
      </c>
      <c r="J727" s="831">
        <v>10</v>
      </c>
      <c r="K727" s="832">
        <v>1306.800048828125</v>
      </c>
    </row>
    <row r="728" spans="1:11" ht="14.45" customHeight="1" x14ac:dyDescent="0.2">
      <c r="A728" s="821" t="s">
        <v>586</v>
      </c>
      <c r="B728" s="822" t="s">
        <v>587</v>
      </c>
      <c r="C728" s="825" t="s">
        <v>611</v>
      </c>
      <c r="D728" s="839" t="s">
        <v>612</v>
      </c>
      <c r="E728" s="825" t="s">
        <v>4043</v>
      </c>
      <c r="F728" s="839" t="s">
        <v>4044</v>
      </c>
      <c r="G728" s="825" t="s">
        <v>4676</v>
      </c>
      <c r="H728" s="825" t="s">
        <v>4677</v>
      </c>
      <c r="I728" s="831">
        <v>542.55999755859375</v>
      </c>
      <c r="J728" s="831">
        <v>5</v>
      </c>
      <c r="K728" s="832">
        <v>2712.820068359375</v>
      </c>
    </row>
    <row r="729" spans="1:11" ht="14.45" customHeight="1" x14ac:dyDescent="0.2">
      <c r="A729" s="821" t="s">
        <v>586</v>
      </c>
      <c r="B729" s="822" t="s">
        <v>587</v>
      </c>
      <c r="C729" s="825" t="s">
        <v>611</v>
      </c>
      <c r="D729" s="839" t="s">
        <v>612</v>
      </c>
      <c r="E729" s="825" t="s">
        <v>4719</v>
      </c>
      <c r="F729" s="839" t="s">
        <v>4720</v>
      </c>
      <c r="G729" s="825" t="s">
        <v>4721</v>
      </c>
      <c r="H729" s="825" t="s">
        <v>4722</v>
      </c>
      <c r="I729" s="831">
        <v>10.194166660308838</v>
      </c>
      <c r="J729" s="831">
        <v>4600</v>
      </c>
      <c r="K729" s="832">
        <v>46902</v>
      </c>
    </row>
    <row r="730" spans="1:11" ht="14.45" customHeight="1" x14ac:dyDescent="0.2">
      <c r="A730" s="821" t="s">
        <v>586</v>
      </c>
      <c r="B730" s="822" t="s">
        <v>587</v>
      </c>
      <c r="C730" s="825" t="s">
        <v>611</v>
      </c>
      <c r="D730" s="839" t="s">
        <v>612</v>
      </c>
      <c r="E730" s="825" t="s">
        <v>4719</v>
      </c>
      <c r="F730" s="839" t="s">
        <v>4720</v>
      </c>
      <c r="G730" s="825" t="s">
        <v>5020</v>
      </c>
      <c r="H730" s="825" t="s">
        <v>5021</v>
      </c>
      <c r="I730" s="831">
        <v>16.698334058125813</v>
      </c>
      <c r="J730" s="831">
        <v>500</v>
      </c>
      <c r="K730" s="832">
        <v>8349.5</v>
      </c>
    </row>
    <row r="731" spans="1:11" ht="14.45" customHeight="1" x14ac:dyDescent="0.2">
      <c r="A731" s="821" t="s">
        <v>586</v>
      </c>
      <c r="B731" s="822" t="s">
        <v>587</v>
      </c>
      <c r="C731" s="825" t="s">
        <v>611</v>
      </c>
      <c r="D731" s="839" t="s">
        <v>612</v>
      </c>
      <c r="E731" s="825" t="s">
        <v>4738</v>
      </c>
      <c r="F731" s="839" t="s">
        <v>4739</v>
      </c>
      <c r="G731" s="825" t="s">
        <v>5148</v>
      </c>
      <c r="H731" s="825" t="s">
        <v>5149</v>
      </c>
      <c r="I731" s="831">
        <v>27.257143020629883</v>
      </c>
      <c r="J731" s="831">
        <v>360</v>
      </c>
      <c r="K731" s="832">
        <v>9811.6199340820313</v>
      </c>
    </row>
    <row r="732" spans="1:11" ht="14.45" customHeight="1" x14ac:dyDescent="0.2">
      <c r="A732" s="821" t="s">
        <v>586</v>
      </c>
      <c r="B732" s="822" t="s">
        <v>587</v>
      </c>
      <c r="C732" s="825" t="s">
        <v>611</v>
      </c>
      <c r="D732" s="839" t="s">
        <v>612</v>
      </c>
      <c r="E732" s="825" t="s">
        <v>4065</v>
      </c>
      <c r="F732" s="839" t="s">
        <v>4066</v>
      </c>
      <c r="G732" s="825" t="s">
        <v>4071</v>
      </c>
      <c r="H732" s="825" t="s">
        <v>4072</v>
      </c>
      <c r="I732" s="831">
        <v>0.30666667222976685</v>
      </c>
      <c r="J732" s="831">
        <v>800</v>
      </c>
      <c r="K732" s="832">
        <v>246</v>
      </c>
    </row>
    <row r="733" spans="1:11" ht="14.45" customHeight="1" x14ac:dyDescent="0.2">
      <c r="A733" s="821" t="s">
        <v>586</v>
      </c>
      <c r="B733" s="822" t="s">
        <v>587</v>
      </c>
      <c r="C733" s="825" t="s">
        <v>611</v>
      </c>
      <c r="D733" s="839" t="s">
        <v>612</v>
      </c>
      <c r="E733" s="825" t="s">
        <v>4065</v>
      </c>
      <c r="F733" s="839" t="s">
        <v>4066</v>
      </c>
      <c r="G733" s="825" t="s">
        <v>4073</v>
      </c>
      <c r="H733" s="825" t="s">
        <v>4074</v>
      </c>
      <c r="I733" s="831">
        <v>0.30400000810623168</v>
      </c>
      <c r="J733" s="831">
        <v>1300</v>
      </c>
      <c r="K733" s="832">
        <v>394</v>
      </c>
    </row>
    <row r="734" spans="1:11" ht="14.45" customHeight="1" x14ac:dyDescent="0.2">
      <c r="A734" s="821" t="s">
        <v>586</v>
      </c>
      <c r="B734" s="822" t="s">
        <v>587</v>
      </c>
      <c r="C734" s="825" t="s">
        <v>611</v>
      </c>
      <c r="D734" s="839" t="s">
        <v>612</v>
      </c>
      <c r="E734" s="825" t="s">
        <v>4065</v>
      </c>
      <c r="F734" s="839" t="s">
        <v>4066</v>
      </c>
      <c r="G734" s="825" t="s">
        <v>4075</v>
      </c>
      <c r="H734" s="825" t="s">
        <v>4076</v>
      </c>
      <c r="I734" s="831">
        <v>0.54454547166824341</v>
      </c>
      <c r="J734" s="831">
        <v>10400</v>
      </c>
      <c r="K734" s="832">
        <v>5649</v>
      </c>
    </row>
    <row r="735" spans="1:11" ht="14.45" customHeight="1" x14ac:dyDescent="0.2">
      <c r="A735" s="821" t="s">
        <v>586</v>
      </c>
      <c r="B735" s="822" t="s">
        <v>587</v>
      </c>
      <c r="C735" s="825" t="s">
        <v>611</v>
      </c>
      <c r="D735" s="839" t="s">
        <v>612</v>
      </c>
      <c r="E735" s="825" t="s">
        <v>4065</v>
      </c>
      <c r="F735" s="839" t="s">
        <v>4066</v>
      </c>
      <c r="G735" s="825" t="s">
        <v>5022</v>
      </c>
      <c r="H735" s="825" t="s">
        <v>5023</v>
      </c>
      <c r="I735" s="831">
        <v>180.44000244140625</v>
      </c>
      <c r="J735" s="831">
        <v>25</v>
      </c>
      <c r="K735" s="832">
        <v>4510.8798828125</v>
      </c>
    </row>
    <row r="736" spans="1:11" ht="14.45" customHeight="1" x14ac:dyDescent="0.2">
      <c r="A736" s="821" t="s">
        <v>586</v>
      </c>
      <c r="B736" s="822" t="s">
        <v>587</v>
      </c>
      <c r="C736" s="825" t="s">
        <v>611</v>
      </c>
      <c r="D736" s="839" t="s">
        <v>612</v>
      </c>
      <c r="E736" s="825" t="s">
        <v>4065</v>
      </c>
      <c r="F736" s="839" t="s">
        <v>4066</v>
      </c>
      <c r="G736" s="825" t="s">
        <v>5026</v>
      </c>
      <c r="H736" s="825" t="s">
        <v>5027</v>
      </c>
      <c r="I736" s="831">
        <v>48.819999694824219</v>
      </c>
      <c r="J736" s="831">
        <v>25</v>
      </c>
      <c r="K736" s="832">
        <v>1220.5799560546875</v>
      </c>
    </row>
    <row r="737" spans="1:11" ht="14.45" customHeight="1" x14ac:dyDescent="0.2">
      <c r="A737" s="821" t="s">
        <v>586</v>
      </c>
      <c r="B737" s="822" t="s">
        <v>587</v>
      </c>
      <c r="C737" s="825" t="s">
        <v>611</v>
      </c>
      <c r="D737" s="839" t="s">
        <v>612</v>
      </c>
      <c r="E737" s="825" t="s">
        <v>4065</v>
      </c>
      <c r="F737" s="839" t="s">
        <v>4066</v>
      </c>
      <c r="G737" s="825" t="s">
        <v>5030</v>
      </c>
      <c r="H737" s="825" t="s">
        <v>5031</v>
      </c>
      <c r="I737" s="831">
        <v>48.824000549316409</v>
      </c>
      <c r="J737" s="831">
        <v>125</v>
      </c>
      <c r="K737" s="832">
        <v>6102.9500732421875</v>
      </c>
    </row>
    <row r="738" spans="1:11" ht="14.45" customHeight="1" x14ac:dyDescent="0.2">
      <c r="A738" s="821" t="s">
        <v>586</v>
      </c>
      <c r="B738" s="822" t="s">
        <v>587</v>
      </c>
      <c r="C738" s="825" t="s">
        <v>611</v>
      </c>
      <c r="D738" s="839" t="s">
        <v>612</v>
      </c>
      <c r="E738" s="825" t="s">
        <v>4065</v>
      </c>
      <c r="F738" s="839" t="s">
        <v>4066</v>
      </c>
      <c r="G738" s="825" t="s">
        <v>5032</v>
      </c>
      <c r="H738" s="825" t="s">
        <v>5033</v>
      </c>
      <c r="I738" s="831">
        <v>48.819999694824219</v>
      </c>
      <c r="J738" s="831">
        <v>25</v>
      </c>
      <c r="K738" s="832">
        <v>1220.5899658203125</v>
      </c>
    </row>
    <row r="739" spans="1:11" ht="14.45" customHeight="1" x14ac:dyDescent="0.2">
      <c r="A739" s="821" t="s">
        <v>586</v>
      </c>
      <c r="B739" s="822" t="s">
        <v>587</v>
      </c>
      <c r="C739" s="825" t="s">
        <v>611</v>
      </c>
      <c r="D739" s="839" t="s">
        <v>612</v>
      </c>
      <c r="E739" s="825" t="s">
        <v>4065</v>
      </c>
      <c r="F739" s="839" t="s">
        <v>4066</v>
      </c>
      <c r="G739" s="825" t="s">
        <v>5034</v>
      </c>
      <c r="H739" s="825" t="s">
        <v>5035</v>
      </c>
      <c r="I739" s="831">
        <v>1.6000000238418579</v>
      </c>
      <c r="J739" s="831">
        <v>1600</v>
      </c>
      <c r="K739" s="832">
        <v>2567.3299560546875</v>
      </c>
    </row>
    <row r="740" spans="1:11" ht="14.45" customHeight="1" x14ac:dyDescent="0.2">
      <c r="A740" s="821" t="s">
        <v>586</v>
      </c>
      <c r="B740" s="822" t="s">
        <v>587</v>
      </c>
      <c r="C740" s="825" t="s">
        <v>611</v>
      </c>
      <c r="D740" s="839" t="s">
        <v>612</v>
      </c>
      <c r="E740" s="825" t="s">
        <v>4065</v>
      </c>
      <c r="F740" s="839" t="s">
        <v>4066</v>
      </c>
      <c r="G740" s="825" t="s">
        <v>5150</v>
      </c>
      <c r="H740" s="825" t="s">
        <v>5151</v>
      </c>
      <c r="I740" s="831">
        <v>180.44000244140625</v>
      </c>
      <c r="J740" s="831">
        <v>25</v>
      </c>
      <c r="K740" s="832">
        <v>4510.8798828125</v>
      </c>
    </row>
    <row r="741" spans="1:11" ht="14.45" customHeight="1" x14ac:dyDescent="0.2">
      <c r="A741" s="821" t="s">
        <v>586</v>
      </c>
      <c r="B741" s="822" t="s">
        <v>587</v>
      </c>
      <c r="C741" s="825" t="s">
        <v>611</v>
      </c>
      <c r="D741" s="839" t="s">
        <v>612</v>
      </c>
      <c r="E741" s="825" t="s">
        <v>4065</v>
      </c>
      <c r="F741" s="839" t="s">
        <v>4066</v>
      </c>
      <c r="G741" s="825" t="s">
        <v>4083</v>
      </c>
      <c r="H741" s="825" t="s">
        <v>4084</v>
      </c>
      <c r="I741" s="831">
        <v>180</v>
      </c>
      <c r="J741" s="831">
        <v>125</v>
      </c>
      <c r="K741" s="832">
        <v>22499.9609375</v>
      </c>
    </row>
    <row r="742" spans="1:11" ht="14.45" customHeight="1" x14ac:dyDescent="0.2">
      <c r="A742" s="821" t="s">
        <v>586</v>
      </c>
      <c r="B742" s="822" t="s">
        <v>587</v>
      </c>
      <c r="C742" s="825" t="s">
        <v>611</v>
      </c>
      <c r="D742" s="839" t="s">
        <v>612</v>
      </c>
      <c r="E742" s="825" t="s">
        <v>4065</v>
      </c>
      <c r="F742" s="839" t="s">
        <v>4066</v>
      </c>
      <c r="G742" s="825" t="s">
        <v>4085</v>
      </c>
      <c r="H742" s="825" t="s">
        <v>4086</v>
      </c>
      <c r="I742" s="831">
        <v>180</v>
      </c>
      <c r="J742" s="831">
        <v>25</v>
      </c>
      <c r="K742" s="832">
        <v>4499.990234375</v>
      </c>
    </row>
    <row r="743" spans="1:11" ht="14.45" customHeight="1" x14ac:dyDescent="0.2">
      <c r="A743" s="821" t="s">
        <v>586</v>
      </c>
      <c r="B743" s="822" t="s">
        <v>587</v>
      </c>
      <c r="C743" s="825" t="s">
        <v>611</v>
      </c>
      <c r="D743" s="839" t="s">
        <v>612</v>
      </c>
      <c r="E743" s="825" t="s">
        <v>4087</v>
      </c>
      <c r="F743" s="839" t="s">
        <v>4088</v>
      </c>
      <c r="G743" s="825" t="s">
        <v>4762</v>
      </c>
      <c r="H743" s="825" t="s">
        <v>4763</v>
      </c>
      <c r="I743" s="831">
        <v>2.9039999485015868</v>
      </c>
      <c r="J743" s="831">
        <v>10500</v>
      </c>
      <c r="K743" s="832">
        <v>30315</v>
      </c>
    </row>
    <row r="744" spans="1:11" ht="14.45" customHeight="1" x14ac:dyDescent="0.2">
      <c r="A744" s="821" t="s">
        <v>586</v>
      </c>
      <c r="B744" s="822" t="s">
        <v>587</v>
      </c>
      <c r="C744" s="825" t="s">
        <v>611</v>
      </c>
      <c r="D744" s="839" t="s">
        <v>612</v>
      </c>
      <c r="E744" s="825" t="s">
        <v>4087</v>
      </c>
      <c r="F744" s="839" t="s">
        <v>4088</v>
      </c>
      <c r="G744" s="825" t="s">
        <v>4764</v>
      </c>
      <c r="H744" s="825" t="s">
        <v>4765</v>
      </c>
      <c r="I744" s="831">
        <v>2.9720000267028808</v>
      </c>
      <c r="J744" s="831">
        <v>11000</v>
      </c>
      <c r="K744" s="832">
        <v>32340</v>
      </c>
    </row>
    <row r="745" spans="1:11" ht="14.45" customHeight="1" x14ac:dyDescent="0.2">
      <c r="A745" s="821" t="s">
        <v>586</v>
      </c>
      <c r="B745" s="822" t="s">
        <v>587</v>
      </c>
      <c r="C745" s="825" t="s">
        <v>611</v>
      </c>
      <c r="D745" s="839" t="s">
        <v>612</v>
      </c>
      <c r="E745" s="825" t="s">
        <v>4087</v>
      </c>
      <c r="F745" s="839" t="s">
        <v>4088</v>
      </c>
      <c r="G745" s="825" t="s">
        <v>4766</v>
      </c>
      <c r="H745" s="825" t="s">
        <v>4767</v>
      </c>
      <c r="I745" s="831">
        <v>2.892500102519989</v>
      </c>
      <c r="J745" s="831">
        <v>5300</v>
      </c>
      <c r="K745" s="832">
        <v>15337</v>
      </c>
    </row>
    <row r="746" spans="1:11" ht="14.45" customHeight="1" x14ac:dyDescent="0.2">
      <c r="A746" s="821" t="s">
        <v>586</v>
      </c>
      <c r="B746" s="822" t="s">
        <v>587</v>
      </c>
      <c r="C746" s="825" t="s">
        <v>611</v>
      </c>
      <c r="D746" s="839" t="s">
        <v>612</v>
      </c>
      <c r="E746" s="825" t="s">
        <v>4087</v>
      </c>
      <c r="F746" s="839" t="s">
        <v>4088</v>
      </c>
      <c r="G746" s="825" t="s">
        <v>5040</v>
      </c>
      <c r="H746" s="825" t="s">
        <v>5041</v>
      </c>
      <c r="I746" s="831">
        <v>2.2999999523162842</v>
      </c>
      <c r="J746" s="831">
        <v>3000</v>
      </c>
      <c r="K746" s="832">
        <v>6900</v>
      </c>
    </row>
    <row r="747" spans="1:11" ht="14.45" customHeight="1" x14ac:dyDescent="0.2">
      <c r="A747" s="821" t="s">
        <v>586</v>
      </c>
      <c r="B747" s="822" t="s">
        <v>587</v>
      </c>
      <c r="C747" s="825" t="s">
        <v>611</v>
      </c>
      <c r="D747" s="839" t="s">
        <v>612</v>
      </c>
      <c r="E747" s="825" t="s">
        <v>4087</v>
      </c>
      <c r="F747" s="839" t="s">
        <v>4088</v>
      </c>
      <c r="G747" s="825" t="s">
        <v>4770</v>
      </c>
      <c r="H747" s="825" t="s">
        <v>4771</v>
      </c>
      <c r="I747" s="831">
        <v>3.380000114440918</v>
      </c>
      <c r="J747" s="831">
        <v>1000</v>
      </c>
      <c r="K747" s="832">
        <v>3380</v>
      </c>
    </row>
    <row r="748" spans="1:11" ht="14.45" customHeight="1" x14ac:dyDescent="0.2">
      <c r="A748" s="821" t="s">
        <v>586</v>
      </c>
      <c r="B748" s="822" t="s">
        <v>587</v>
      </c>
      <c r="C748" s="825" t="s">
        <v>611</v>
      </c>
      <c r="D748" s="839" t="s">
        <v>612</v>
      </c>
      <c r="E748" s="825" t="s">
        <v>4087</v>
      </c>
      <c r="F748" s="839" t="s">
        <v>4088</v>
      </c>
      <c r="G748" s="825" t="s">
        <v>4774</v>
      </c>
      <c r="H748" s="825" t="s">
        <v>4775</v>
      </c>
      <c r="I748" s="831">
        <v>3.380000114440918</v>
      </c>
      <c r="J748" s="831">
        <v>2000</v>
      </c>
      <c r="K748" s="832">
        <v>6760</v>
      </c>
    </row>
    <row r="749" spans="1:11" ht="14.45" customHeight="1" x14ac:dyDescent="0.2">
      <c r="A749" s="821" t="s">
        <v>586</v>
      </c>
      <c r="B749" s="822" t="s">
        <v>587</v>
      </c>
      <c r="C749" s="825" t="s">
        <v>611</v>
      </c>
      <c r="D749" s="839" t="s">
        <v>612</v>
      </c>
      <c r="E749" s="825" t="s">
        <v>4087</v>
      </c>
      <c r="F749" s="839" t="s">
        <v>4088</v>
      </c>
      <c r="G749" s="825" t="s">
        <v>4780</v>
      </c>
      <c r="H749" s="825" t="s">
        <v>4781</v>
      </c>
      <c r="I749" s="831">
        <v>3.0299999713897705</v>
      </c>
      <c r="J749" s="831">
        <v>600</v>
      </c>
      <c r="K749" s="832">
        <v>1818</v>
      </c>
    </row>
    <row r="750" spans="1:11" ht="14.45" customHeight="1" x14ac:dyDescent="0.2">
      <c r="A750" s="821" t="s">
        <v>586</v>
      </c>
      <c r="B750" s="822" t="s">
        <v>587</v>
      </c>
      <c r="C750" s="825" t="s">
        <v>611</v>
      </c>
      <c r="D750" s="839" t="s">
        <v>612</v>
      </c>
      <c r="E750" s="825" t="s">
        <v>4087</v>
      </c>
      <c r="F750" s="839" t="s">
        <v>4088</v>
      </c>
      <c r="G750" s="825" t="s">
        <v>4782</v>
      </c>
      <c r="H750" s="825" t="s">
        <v>4783</v>
      </c>
      <c r="I750" s="831">
        <v>3.7300000190734863</v>
      </c>
      <c r="J750" s="831">
        <v>3200</v>
      </c>
      <c r="K750" s="832">
        <v>11936</v>
      </c>
    </row>
    <row r="751" spans="1:11" ht="14.45" customHeight="1" x14ac:dyDescent="0.2">
      <c r="A751" s="821" t="s">
        <v>586</v>
      </c>
      <c r="B751" s="822" t="s">
        <v>587</v>
      </c>
      <c r="C751" s="825" t="s">
        <v>611</v>
      </c>
      <c r="D751" s="839" t="s">
        <v>612</v>
      </c>
      <c r="E751" s="825" t="s">
        <v>4087</v>
      </c>
      <c r="F751" s="839" t="s">
        <v>4088</v>
      </c>
      <c r="G751" s="825" t="s">
        <v>5152</v>
      </c>
      <c r="H751" s="825" t="s">
        <v>5153</v>
      </c>
      <c r="I751" s="831">
        <v>3.380000114440918</v>
      </c>
      <c r="J751" s="831">
        <v>270</v>
      </c>
      <c r="K751" s="832">
        <v>912.5999755859375</v>
      </c>
    </row>
    <row r="752" spans="1:11" ht="14.45" customHeight="1" x14ac:dyDescent="0.2">
      <c r="A752" s="821" t="s">
        <v>586</v>
      </c>
      <c r="B752" s="822" t="s">
        <v>587</v>
      </c>
      <c r="C752" s="825" t="s">
        <v>611</v>
      </c>
      <c r="D752" s="839" t="s">
        <v>612</v>
      </c>
      <c r="E752" s="825" t="s">
        <v>4087</v>
      </c>
      <c r="F752" s="839" t="s">
        <v>4088</v>
      </c>
      <c r="G752" s="825" t="s">
        <v>5154</v>
      </c>
      <c r="H752" s="825" t="s">
        <v>5155</v>
      </c>
      <c r="I752" s="831">
        <v>3.1500000953674316</v>
      </c>
      <c r="J752" s="831">
        <v>360</v>
      </c>
      <c r="K752" s="832">
        <v>1134</v>
      </c>
    </row>
    <row r="753" spans="1:11" ht="14.45" customHeight="1" x14ac:dyDescent="0.2">
      <c r="A753" s="821" t="s">
        <v>586</v>
      </c>
      <c r="B753" s="822" t="s">
        <v>587</v>
      </c>
      <c r="C753" s="825" t="s">
        <v>611</v>
      </c>
      <c r="D753" s="839" t="s">
        <v>612</v>
      </c>
      <c r="E753" s="825" t="s">
        <v>4087</v>
      </c>
      <c r="F753" s="839" t="s">
        <v>4088</v>
      </c>
      <c r="G753" s="825" t="s">
        <v>4095</v>
      </c>
      <c r="H753" s="825" t="s">
        <v>4096</v>
      </c>
      <c r="I753" s="831">
        <v>4.690000057220459</v>
      </c>
      <c r="J753" s="831">
        <v>1000</v>
      </c>
      <c r="K753" s="832">
        <v>4690</v>
      </c>
    </row>
    <row r="754" spans="1:11" ht="14.45" customHeight="1" x14ac:dyDescent="0.2">
      <c r="A754" s="821" t="s">
        <v>586</v>
      </c>
      <c r="B754" s="822" t="s">
        <v>587</v>
      </c>
      <c r="C754" s="825" t="s">
        <v>611</v>
      </c>
      <c r="D754" s="839" t="s">
        <v>612</v>
      </c>
      <c r="E754" s="825" t="s">
        <v>4798</v>
      </c>
      <c r="F754" s="839" t="s">
        <v>4799</v>
      </c>
      <c r="G754" s="825" t="s">
        <v>5156</v>
      </c>
      <c r="H754" s="825" t="s">
        <v>5157</v>
      </c>
      <c r="I754" s="831">
        <v>110.52999877929688</v>
      </c>
      <c r="J754" s="831">
        <v>25</v>
      </c>
      <c r="K754" s="832">
        <v>2763.340087890625</v>
      </c>
    </row>
    <row r="755" spans="1:11" ht="14.45" customHeight="1" x14ac:dyDescent="0.2">
      <c r="A755" s="821" t="s">
        <v>586</v>
      </c>
      <c r="B755" s="822" t="s">
        <v>587</v>
      </c>
      <c r="C755" s="825" t="s">
        <v>611</v>
      </c>
      <c r="D755" s="839" t="s">
        <v>612</v>
      </c>
      <c r="E755" s="825" t="s">
        <v>4798</v>
      </c>
      <c r="F755" s="839" t="s">
        <v>4799</v>
      </c>
      <c r="G755" s="825" t="s">
        <v>4802</v>
      </c>
      <c r="H755" s="825" t="s">
        <v>4803</v>
      </c>
      <c r="I755" s="831">
        <v>319.91200561523436</v>
      </c>
      <c r="J755" s="831">
        <v>120</v>
      </c>
      <c r="K755" s="832">
        <v>38389.55078125</v>
      </c>
    </row>
    <row r="756" spans="1:11" ht="14.45" customHeight="1" x14ac:dyDescent="0.2">
      <c r="A756" s="821" t="s">
        <v>586</v>
      </c>
      <c r="B756" s="822" t="s">
        <v>587</v>
      </c>
      <c r="C756" s="825" t="s">
        <v>611</v>
      </c>
      <c r="D756" s="839" t="s">
        <v>612</v>
      </c>
      <c r="E756" s="825" t="s">
        <v>4826</v>
      </c>
      <c r="F756" s="839" t="s">
        <v>4827</v>
      </c>
      <c r="G756" s="825" t="s">
        <v>4839</v>
      </c>
      <c r="H756" s="825" t="s">
        <v>4840</v>
      </c>
      <c r="I756" s="831">
        <v>35.090000152587891</v>
      </c>
      <c r="J756" s="831">
        <v>170</v>
      </c>
      <c r="K756" s="832">
        <v>5965.1998596191406</v>
      </c>
    </row>
    <row r="757" spans="1:11" ht="14.45" customHeight="1" x14ac:dyDescent="0.2">
      <c r="A757" s="821" t="s">
        <v>586</v>
      </c>
      <c r="B757" s="822" t="s">
        <v>587</v>
      </c>
      <c r="C757" s="825" t="s">
        <v>611</v>
      </c>
      <c r="D757" s="839" t="s">
        <v>612</v>
      </c>
      <c r="E757" s="825" t="s">
        <v>4826</v>
      </c>
      <c r="F757" s="839" t="s">
        <v>4827</v>
      </c>
      <c r="G757" s="825" t="s">
        <v>4839</v>
      </c>
      <c r="H757" s="825" t="s">
        <v>5056</v>
      </c>
      <c r="I757" s="831">
        <v>35.090000152587891</v>
      </c>
      <c r="J757" s="831">
        <v>95</v>
      </c>
      <c r="K757" s="832">
        <v>3333.5499877929688</v>
      </c>
    </row>
    <row r="758" spans="1:11" ht="14.45" customHeight="1" x14ac:dyDescent="0.2">
      <c r="A758" s="821" t="s">
        <v>586</v>
      </c>
      <c r="B758" s="822" t="s">
        <v>587</v>
      </c>
      <c r="C758" s="825" t="s">
        <v>611</v>
      </c>
      <c r="D758" s="839" t="s">
        <v>612</v>
      </c>
      <c r="E758" s="825" t="s">
        <v>4826</v>
      </c>
      <c r="F758" s="839" t="s">
        <v>4827</v>
      </c>
      <c r="G758" s="825" t="s">
        <v>4841</v>
      </c>
      <c r="H758" s="825" t="s">
        <v>4842</v>
      </c>
      <c r="I758" s="831">
        <v>35.090000152587891</v>
      </c>
      <c r="J758" s="831">
        <v>180</v>
      </c>
      <c r="K758" s="832">
        <v>6316.1997985839844</v>
      </c>
    </row>
    <row r="759" spans="1:11" ht="14.45" customHeight="1" x14ac:dyDescent="0.2">
      <c r="A759" s="821" t="s">
        <v>586</v>
      </c>
      <c r="B759" s="822" t="s">
        <v>587</v>
      </c>
      <c r="C759" s="825" t="s">
        <v>611</v>
      </c>
      <c r="D759" s="839" t="s">
        <v>612</v>
      </c>
      <c r="E759" s="825" t="s">
        <v>4826</v>
      </c>
      <c r="F759" s="839" t="s">
        <v>4827</v>
      </c>
      <c r="G759" s="825" t="s">
        <v>4841</v>
      </c>
      <c r="H759" s="825" t="s">
        <v>5057</v>
      </c>
      <c r="I759" s="831">
        <v>35.090000152587891</v>
      </c>
      <c r="J759" s="831">
        <v>140</v>
      </c>
      <c r="K759" s="832">
        <v>4912.6000366210938</v>
      </c>
    </row>
    <row r="760" spans="1:11" ht="14.45" customHeight="1" x14ac:dyDescent="0.2">
      <c r="A760" s="821" t="s">
        <v>586</v>
      </c>
      <c r="B760" s="822" t="s">
        <v>587</v>
      </c>
      <c r="C760" s="825" t="s">
        <v>611</v>
      </c>
      <c r="D760" s="839" t="s">
        <v>612</v>
      </c>
      <c r="E760" s="825" t="s">
        <v>4826</v>
      </c>
      <c r="F760" s="839" t="s">
        <v>4827</v>
      </c>
      <c r="G760" s="825" t="s">
        <v>4843</v>
      </c>
      <c r="H760" s="825" t="s">
        <v>4844</v>
      </c>
      <c r="I760" s="831">
        <v>35.090000152587891</v>
      </c>
      <c r="J760" s="831">
        <v>20</v>
      </c>
      <c r="K760" s="832">
        <v>701.79998779296875</v>
      </c>
    </row>
    <row r="761" spans="1:11" ht="14.45" customHeight="1" x14ac:dyDescent="0.2">
      <c r="A761" s="821" t="s">
        <v>586</v>
      </c>
      <c r="B761" s="822" t="s">
        <v>587</v>
      </c>
      <c r="C761" s="825" t="s">
        <v>611</v>
      </c>
      <c r="D761" s="839" t="s">
        <v>612</v>
      </c>
      <c r="E761" s="825" t="s">
        <v>4826</v>
      </c>
      <c r="F761" s="839" t="s">
        <v>4827</v>
      </c>
      <c r="G761" s="825" t="s">
        <v>4843</v>
      </c>
      <c r="H761" s="825" t="s">
        <v>5058</v>
      </c>
      <c r="I761" s="831">
        <v>35.090000152587891</v>
      </c>
      <c r="J761" s="831">
        <v>20</v>
      </c>
      <c r="K761" s="832">
        <v>701.79998779296875</v>
      </c>
    </row>
    <row r="762" spans="1:11" ht="14.45" customHeight="1" x14ac:dyDescent="0.2">
      <c r="A762" s="821" t="s">
        <v>586</v>
      </c>
      <c r="B762" s="822" t="s">
        <v>587</v>
      </c>
      <c r="C762" s="825" t="s">
        <v>611</v>
      </c>
      <c r="D762" s="839" t="s">
        <v>612</v>
      </c>
      <c r="E762" s="825" t="s">
        <v>4826</v>
      </c>
      <c r="F762" s="839" t="s">
        <v>4827</v>
      </c>
      <c r="G762" s="825" t="s">
        <v>5059</v>
      </c>
      <c r="H762" s="825" t="s">
        <v>5060</v>
      </c>
      <c r="I762" s="831">
        <v>35.090000152587891</v>
      </c>
      <c r="J762" s="831">
        <v>10</v>
      </c>
      <c r="K762" s="832">
        <v>350.89999389648438</v>
      </c>
    </row>
    <row r="763" spans="1:11" ht="14.45" customHeight="1" x14ac:dyDescent="0.2">
      <c r="A763" s="821" t="s">
        <v>586</v>
      </c>
      <c r="B763" s="822" t="s">
        <v>587</v>
      </c>
      <c r="C763" s="825" t="s">
        <v>611</v>
      </c>
      <c r="D763" s="839" t="s">
        <v>612</v>
      </c>
      <c r="E763" s="825" t="s">
        <v>4826</v>
      </c>
      <c r="F763" s="839" t="s">
        <v>4827</v>
      </c>
      <c r="G763" s="825" t="s">
        <v>5066</v>
      </c>
      <c r="H763" s="825" t="s">
        <v>5067</v>
      </c>
      <c r="I763" s="831">
        <v>16.394999504089355</v>
      </c>
      <c r="J763" s="831">
        <v>170</v>
      </c>
      <c r="K763" s="832">
        <v>2787.0999755859375</v>
      </c>
    </row>
    <row r="764" spans="1:11" ht="14.45" customHeight="1" x14ac:dyDescent="0.2">
      <c r="A764" s="821" t="s">
        <v>586</v>
      </c>
      <c r="B764" s="822" t="s">
        <v>587</v>
      </c>
      <c r="C764" s="825" t="s">
        <v>611</v>
      </c>
      <c r="D764" s="839" t="s">
        <v>612</v>
      </c>
      <c r="E764" s="825" t="s">
        <v>4826</v>
      </c>
      <c r="F764" s="839" t="s">
        <v>4827</v>
      </c>
      <c r="G764" s="825" t="s">
        <v>5158</v>
      </c>
      <c r="H764" s="825" t="s">
        <v>5159</v>
      </c>
      <c r="I764" s="831">
        <v>72.599998474121094</v>
      </c>
      <c r="J764" s="831">
        <v>30</v>
      </c>
      <c r="K764" s="832">
        <v>2178</v>
      </c>
    </row>
    <row r="765" spans="1:11" ht="14.45" customHeight="1" x14ac:dyDescent="0.2">
      <c r="A765" s="821" t="s">
        <v>586</v>
      </c>
      <c r="B765" s="822" t="s">
        <v>587</v>
      </c>
      <c r="C765" s="825" t="s">
        <v>611</v>
      </c>
      <c r="D765" s="839" t="s">
        <v>612</v>
      </c>
      <c r="E765" s="825" t="s">
        <v>4826</v>
      </c>
      <c r="F765" s="839" t="s">
        <v>4827</v>
      </c>
      <c r="G765" s="825" t="s">
        <v>5068</v>
      </c>
      <c r="H765" s="825" t="s">
        <v>5069</v>
      </c>
      <c r="I765" s="831">
        <v>95.832000732421875</v>
      </c>
      <c r="J765" s="831">
        <v>290</v>
      </c>
      <c r="K765" s="832">
        <v>27791.27978515625</v>
      </c>
    </row>
    <row r="766" spans="1:11" ht="14.45" customHeight="1" x14ac:dyDescent="0.2">
      <c r="A766" s="821" t="s">
        <v>586</v>
      </c>
      <c r="B766" s="822" t="s">
        <v>587</v>
      </c>
      <c r="C766" s="825" t="s">
        <v>611</v>
      </c>
      <c r="D766" s="839" t="s">
        <v>612</v>
      </c>
      <c r="E766" s="825" t="s">
        <v>4826</v>
      </c>
      <c r="F766" s="839" t="s">
        <v>4827</v>
      </c>
      <c r="G766" s="825" t="s">
        <v>5070</v>
      </c>
      <c r="H766" s="825" t="s">
        <v>5071</v>
      </c>
      <c r="I766" s="831">
        <v>95.830001831054688</v>
      </c>
      <c r="J766" s="831">
        <v>260</v>
      </c>
      <c r="K766" s="832">
        <v>24916.3203125</v>
      </c>
    </row>
    <row r="767" spans="1:11" ht="14.45" customHeight="1" x14ac:dyDescent="0.2">
      <c r="A767" s="821" t="s">
        <v>586</v>
      </c>
      <c r="B767" s="822" t="s">
        <v>587</v>
      </c>
      <c r="C767" s="825" t="s">
        <v>611</v>
      </c>
      <c r="D767" s="839" t="s">
        <v>612</v>
      </c>
      <c r="E767" s="825" t="s">
        <v>4826</v>
      </c>
      <c r="F767" s="839" t="s">
        <v>4827</v>
      </c>
      <c r="G767" s="825" t="s">
        <v>5072</v>
      </c>
      <c r="H767" s="825" t="s">
        <v>5073</v>
      </c>
      <c r="I767" s="831">
        <v>104.05999755859375</v>
      </c>
      <c r="J767" s="831">
        <v>200</v>
      </c>
      <c r="K767" s="832">
        <v>20812.000122070313</v>
      </c>
    </row>
    <row r="768" spans="1:11" ht="14.45" customHeight="1" x14ac:dyDescent="0.2">
      <c r="A768" s="821" t="s">
        <v>586</v>
      </c>
      <c r="B768" s="822" t="s">
        <v>587</v>
      </c>
      <c r="C768" s="825" t="s">
        <v>611</v>
      </c>
      <c r="D768" s="839" t="s">
        <v>612</v>
      </c>
      <c r="E768" s="825" t="s">
        <v>4826</v>
      </c>
      <c r="F768" s="839" t="s">
        <v>4827</v>
      </c>
      <c r="G768" s="825" t="s">
        <v>5074</v>
      </c>
      <c r="H768" s="825" t="s">
        <v>5075</v>
      </c>
      <c r="I768" s="831">
        <v>104.05999755859375</v>
      </c>
      <c r="J768" s="831">
        <v>170</v>
      </c>
      <c r="K768" s="832">
        <v>17690.19970703125</v>
      </c>
    </row>
    <row r="769" spans="1:11" ht="14.45" customHeight="1" x14ac:dyDescent="0.2">
      <c r="A769" s="821" t="s">
        <v>586</v>
      </c>
      <c r="B769" s="822" t="s">
        <v>587</v>
      </c>
      <c r="C769" s="825" t="s">
        <v>611</v>
      </c>
      <c r="D769" s="839" t="s">
        <v>612</v>
      </c>
      <c r="E769" s="825" t="s">
        <v>4826</v>
      </c>
      <c r="F769" s="839" t="s">
        <v>4827</v>
      </c>
      <c r="G769" s="825" t="s">
        <v>5076</v>
      </c>
      <c r="H769" s="825" t="s">
        <v>5077</v>
      </c>
      <c r="I769" s="831">
        <v>104.05999755859375</v>
      </c>
      <c r="J769" s="831">
        <v>20</v>
      </c>
      <c r="K769" s="832">
        <v>2081.199951171875</v>
      </c>
    </row>
    <row r="770" spans="1:11" ht="14.45" customHeight="1" x14ac:dyDescent="0.2">
      <c r="A770" s="821" t="s">
        <v>586</v>
      </c>
      <c r="B770" s="822" t="s">
        <v>587</v>
      </c>
      <c r="C770" s="825" t="s">
        <v>611</v>
      </c>
      <c r="D770" s="839" t="s">
        <v>612</v>
      </c>
      <c r="E770" s="825" t="s">
        <v>4826</v>
      </c>
      <c r="F770" s="839" t="s">
        <v>4827</v>
      </c>
      <c r="G770" s="825" t="s">
        <v>5078</v>
      </c>
      <c r="H770" s="825" t="s">
        <v>5079</v>
      </c>
      <c r="I770" s="831">
        <v>104.05999755859375</v>
      </c>
      <c r="J770" s="831">
        <v>10</v>
      </c>
      <c r="K770" s="832">
        <v>1040.5999755859375</v>
      </c>
    </row>
    <row r="771" spans="1:11" ht="14.45" customHeight="1" x14ac:dyDescent="0.2">
      <c r="A771" s="821" t="s">
        <v>586</v>
      </c>
      <c r="B771" s="822" t="s">
        <v>587</v>
      </c>
      <c r="C771" s="825" t="s">
        <v>611</v>
      </c>
      <c r="D771" s="839" t="s">
        <v>612</v>
      </c>
      <c r="E771" s="825" t="s">
        <v>4826</v>
      </c>
      <c r="F771" s="839" t="s">
        <v>4827</v>
      </c>
      <c r="G771" s="825" t="s">
        <v>5160</v>
      </c>
      <c r="H771" s="825" t="s">
        <v>5161</v>
      </c>
      <c r="I771" s="831">
        <v>240.94000244140625</v>
      </c>
      <c r="J771" s="831">
        <v>2</v>
      </c>
      <c r="K771" s="832">
        <v>481.8699951171875</v>
      </c>
    </row>
    <row r="772" spans="1:11" ht="14.45" customHeight="1" x14ac:dyDescent="0.2">
      <c r="A772" s="821" t="s">
        <v>586</v>
      </c>
      <c r="B772" s="822" t="s">
        <v>587</v>
      </c>
      <c r="C772" s="825" t="s">
        <v>611</v>
      </c>
      <c r="D772" s="839" t="s">
        <v>612</v>
      </c>
      <c r="E772" s="825" t="s">
        <v>4826</v>
      </c>
      <c r="F772" s="839" t="s">
        <v>4827</v>
      </c>
      <c r="G772" s="825" t="s">
        <v>5162</v>
      </c>
      <c r="H772" s="825" t="s">
        <v>5163</v>
      </c>
      <c r="I772" s="831">
        <v>240.94000244140625</v>
      </c>
      <c r="J772" s="831">
        <v>2</v>
      </c>
      <c r="K772" s="832">
        <v>481.8699951171875</v>
      </c>
    </row>
    <row r="773" spans="1:11" ht="14.45" customHeight="1" x14ac:dyDescent="0.2">
      <c r="A773" s="821" t="s">
        <v>586</v>
      </c>
      <c r="B773" s="822" t="s">
        <v>587</v>
      </c>
      <c r="C773" s="825" t="s">
        <v>611</v>
      </c>
      <c r="D773" s="839" t="s">
        <v>612</v>
      </c>
      <c r="E773" s="825" t="s">
        <v>4826</v>
      </c>
      <c r="F773" s="839" t="s">
        <v>4827</v>
      </c>
      <c r="G773" s="825" t="s">
        <v>5164</v>
      </c>
      <c r="H773" s="825" t="s">
        <v>5165</v>
      </c>
      <c r="I773" s="831">
        <v>240.94000244140625</v>
      </c>
      <c r="J773" s="831">
        <v>2</v>
      </c>
      <c r="K773" s="832">
        <v>481.8699951171875</v>
      </c>
    </row>
    <row r="774" spans="1:11" ht="14.45" customHeight="1" x14ac:dyDescent="0.2">
      <c r="A774" s="821" t="s">
        <v>586</v>
      </c>
      <c r="B774" s="822" t="s">
        <v>587</v>
      </c>
      <c r="C774" s="825" t="s">
        <v>611</v>
      </c>
      <c r="D774" s="839" t="s">
        <v>612</v>
      </c>
      <c r="E774" s="825" t="s">
        <v>4826</v>
      </c>
      <c r="F774" s="839" t="s">
        <v>4827</v>
      </c>
      <c r="G774" s="825" t="s">
        <v>5166</v>
      </c>
      <c r="H774" s="825" t="s">
        <v>5167</v>
      </c>
      <c r="I774" s="831">
        <v>240.94000244140625</v>
      </c>
      <c r="J774" s="831">
        <v>2</v>
      </c>
      <c r="K774" s="832">
        <v>481.8699951171875</v>
      </c>
    </row>
    <row r="775" spans="1:11" ht="14.45" customHeight="1" x14ac:dyDescent="0.2">
      <c r="A775" s="821" t="s">
        <v>586</v>
      </c>
      <c r="B775" s="822" t="s">
        <v>587</v>
      </c>
      <c r="C775" s="825" t="s">
        <v>611</v>
      </c>
      <c r="D775" s="839" t="s">
        <v>612</v>
      </c>
      <c r="E775" s="825" t="s">
        <v>4826</v>
      </c>
      <c r="F775" s="839" t="s">
        <v>4827</v>
      </c>
      <c r="G775" s="825" t="s">
        <v>5080</v>
      </c>
      <c r="H775" s="825" t="s">
        <v>5082</v>
      </c>
      <c r="I775" s="831">
        <v>209.36666361490884</v>
      </c>
      <c r="J775" s="831">
        <v>30</v>
      </c>
      <c r="K775" s="832">
        <v>6280.9901733398438</v>
      </c>
    </row>
    <row r="776" spans="1:11" ht="14.45" customHeight="1" x14ac:dyDescent="0.2">
      <c r="A776" s="821" t="s">
        <v>586</v>
      </c>
      <c r="B776" s="822" t="s">
        <v>587</v>
      </c>
      <c r="C776" s="825" t="s">
        <v>611</v>
      </c>
      <c r="D776" s="839" t="s">
        <v>612</v>
      </c>
      <c r="E776" s="825" t="s">
        <v>4826</v>
      </c>
      <c r="F776" s="839" t="s">
        <v>4827</v>
      </c>
      <c r="G776" s="825" t="s">
        <v>5083</v>
      </c>
      <c r="H776" s="825" t="s">
        <v>5084</v>
      </c>
      <c r="I776" s="831">
        <v>209.36749649047852</v>
      </c>
      <c r="J776" s="831">
        <v>22</v>
      </c>
      <c r="K776" s="832">
        <v>4606.0498352050781</v>
      </c>
    </row>
    <row r="777" spans="1:11" ht="14.45" customHeight="1" x14ac:dyDescent="0.2">
      <c r="A777" s="821" t="s">
        <v>586</v>
      </c>
      <c r="B777" s="822" t="s">
        <v>587</v>
      </c>
      <c r="C777" s="825" t="s">
        <v>611</v>
      </c>
      <c r="D777" s="839" t="s">
        <v>612</v>
      </c>
      <c r="E777" s="825" t="s">
        <v>4826</v>
      </c>
      <c r="F777" s="839" t="s">
        <v>4827</v>
      </c>
      <c r="G777" s="825" t="s">
        <v>5083</v>
      </c>
      <c r="H777" s="825" t="s">
        <v>5085</v>
      </c>
      <c r="I777" s="831">
        <v>209.36499786376953</v>
      </c>
      <c r="J777" s="831">
        <v>20</v>
      </c>
      <c r="K777" s="832">
        <v>4187.329833984375</v>
      </c>
    </row>
    <row r="778" spans="1:11" ht="14.45" customHeight="1" x14ac:dyDescent="0.2">
      <c r="A778" s="821" t="s">
        <v>586</v>
      </c>
      <c r="B778" s="822" t="s">
        <v>587</v>
      </c>
      <c r="C778" s="825" t="s">
        <v>611</v>
      </c>
      <c r="D778" s="839" t="s">
        <v>612</v>
      </c>
      <c r="E778" s="825" t="s">
        <v>4826</v>
      </c>
      <c r="F778" s="839" t="s">
        <v>4827</v>
      </c>
      <c r="G778" s="825" t="s">
        <v>5086</v>
      </c>
      <c r="H778" s="825" t="s">
        <v>5087</v>
      </c>
      <c r="I778" s="831">
        <v>209.36666361490884</v>
      </c>
      <c r="J778" s="831">
        <v>15</v>
      </c>
      <c r="K778" s="832">
        <v>3140.489990234375</v>
      </c>
    </row>
    <row r="779" spans="1:11" ht="14.45" customHeight="1" x14ac:dyDescent="0.2">
      <c r="A779" s="821" t="s">
        <v>586</v>
      </c>
      <c r="B779" s="822" t="s">
        <v>587</v>
      </c>
      <c r="C779" s="825" t="s">
        <v>611</v>
      </c>
      <c r="D779" s="839" t="s">
        <v>612</v>
      </c>
      <c r="E779" s="825" t="s">
        <v>4826</v>
      </c>
      <c r="F779" s="839" t="s">
        <v>4827</v>
      </c>
      <c r="G779" s="825" t="s">
        <v>5086</v>
      </c>
      <c r="H779" s="825" t="s">
        <v>5088</v>
      </c>
      <c r="I779" s="831">
        <v>209.36499786376953</v>
      </c>
      <c r="J779" s="831">
        <v>10</v>
      </c>
      <c r="K779" s="832">
        <v>2093.6600341796875</v>
      </c>
    </row>
    <row r="780" spans="1:11" ht="14.45" customHeight="1" x14ac:dyDescent="0.2">
      <c r="A780" s="821" t="s">
        <v>586</v>
      </c>
      <c r="B780" s="822" t="s">
        <v>587</v>
      </c>
      <c r="C780" s="825" t="s">
        <v>611</v>
      </c>
      <c r="D780" s="839" t="s">
        <v>612</v>
      </c>
      <c r="E780" s="825" t="s">
        <v>4826</v>
      </c>
      <c r="F780" s="839" t="s">
        <v>4827</v>
      </c>
      <c r="G780" s="825" t="s">
        <v>5089</v>
      </c>
      <c r="H780" s="825" t="s">
        <v>5090</v>
      </c>
      <c r="I780" s="831">
        <v>119.99499893188477</v>
      </c>
      <c r="J780" s="831">
        <v>265</v>
      </c>
      <c r="K780" s="832">
        <v>31798.8798828125</v>
      </c>
    </row>
    <row r="781" spans="1:11" ht="14.45" customHeight="1" x14ac:dyDescent="0.2">
      <c r="A781" s="821" t="s">
        <v>586</v>
      </c>
      <c r="B781" s="822" t="s">
        <v>587</v>
      </c>
      <c r="C781" s="825" t="s">
        <v>611</v>
      </c>
      <c r="D781" s="839" t="s">
        <v>612</v>
      </c>
      <c r="E781" s="825" t="s">
        <v>4826</v>
      </c>
      <c r="F781" s="839" t="s">
        <v>4827</v>
      </c>
      <c r="G781" s="825" t="s">
        <v>5089</v>
      </c>
      <c r="H781" s="825" t="s">
        <v>5091</v>
      </c>
      <c r="I781" s="831">
        <v>119.9977764553494</v>
      </c>
      <c r="J781" s="831">
        <v>450</v>
      </c>
      <c r="K781" s="832">
        <v>53997.82958984375</v>
      </c>
    </row>
    <row r="782" spans="1:11" ht="14.45" customHeight="1" x14ac:dyDescent="0.2">
      <c r="A782" s="821" t="s">
        <v>586</v>
      </c>
      <c r="B782" s="822" t="s">
        <v>587</v>
      </c>
      <c r="C782" s="825" t="s">
        <v>611</v>
      </c>
      <c r="D782" s="839" t="s">
        <v>612</v>
      </c>
      <c r="E782" s="825" t="s">
        <v>4826</v>
      </c>
      <c r="F782" s="839" t="s">
        <v>4827</v>
      </c>
      <c r="G782" s="825" t="s">
        <v>5092</v>
      </c>
      <c r="H782" s="825" t="s">
        <v>5093</v>
      </c>
      <c r="I782" s="831">
        <v>199</v>
      </c>
      <c r="J782" s="831">
        <v>10</v>
      </c>
      <c r="K782" s="832">
        <v>1990</v>
      </c>
    </row>
    <row r="783" spans="1:11" ht="14.45" customHeight="1" x14ac:dyDescent="0.2">
      <c r="A783" s="821" t="s">
        <v>586</v>
      </c>
      <c r="B783" s="822" t="s">
        <v>587</v>
      </c>
      <c r="C783" s="825" t="s">
        <v>611</v>
      </c>
      <c r="D783" s="839" t="s">
        <v>612</v>
      </c>
      <c r="E783" s="825" t="s">
        <v>4826</v>
      </c>
      <c r="F783" s="839" t="s">
        <v>4827</v>
      </c>
      <c r="G783" s="825" t="s">
        <v>5092</v>
      </c>
      <c r="H783" s="825" t="s">
        <v>5094</v>
      </c>
      <c r="I783" s="831">
        <v>199</v>
      </c>
      <c r="J783" s="831">
        <v>10</v>
      </c>
      <c r="K783" s="832">
        <v>1990</v>
      </c>
    </row>
    <row r="784" spans="1:11" ht="14.45" customHeight="1" x14ac:dyDescent="0.2">
      <c r="A784" s="821" t="s">
        <v>586</v>
      </c>
      <c r="B784" s="822" t="s">
        <v>587</v>
      </c>
      <c r="C784" s="825" t="s">
        <v>611</v>
      </c>
      <c r="D784" s="839" t="s">
        <v>612</v>
      </c>
      <c r="E784" s="825" t="s">
        <v>4826</v>
      </c>
      <c r="F784" s="839" t="s">
        <v>4827</v>
      </c>
      <c r="G784" s="825" t="s">
        <v>4861</v>
      </c>
      <c r="H784" s="825" t="s">
        <v>4862</v>
      </c>
      <c r="I784" s="831">
        <v>302.5</v>
      </c>
      <c r="J784" s="831">
        <v>110</v>
      </c>
      <c r="K784" s="832">
        <v>33275</v>
      </c>
    </row>
    <row r="785" spans="1:11" ht="14.45" customHeight="1" x14ac:dyDescent="0.2">
      <c r="A785" s="821" t="s">
        <v>586</v>
      </c>
      <c r="B785" s="822" t="s">
        <v>587</v>
      </c>
      <c r="C785" s="825" t="s">
        <v>617</v>
      </c>
      <c r="D785" s="839" t="s">
        <v>618</v>
      </c>
      <c r="E785" s="825" t="s">
        <v>4031</v>
      </c>
      <c r="F785" s="839" t="s">
        <v>4032</v>
      </c>
      <c r="G785" s="825" t="s">
        <v>5168</v>
      </c>
      <c r="H785" s="825" t="s">
        <v>5169</v>
      </c>
      <c r="I785" s="831">
        <v>8.7100000381469727</v>
      </c>
      <c r="J785" s="831">
        <v>100</v>
      </c>
      <c r="K785" s="832">
        <v>871</v>
      </c>
    </row>
    <row r="786" spans="1:11" ht="14.45" customHeight="1" x14ac:dyDescent="0.2">
      <c r="A786" s="821" t="s">
        <v>586</v>
      </c>
      <c r="B786" s="822" t="s">
        <v>587</v>
      </c>
      <c r="C786" s="825" t="s">
        <v>617</v>
      </c>
      <c r="D786" s="839" t="s">
        <v>618</v>
      </c>
      <c r="E786" s="825" t="s">
        <v>4031</v>
      </c>
      <c r="F786" s="839" t="s">
        <v>4032</v>
      </c>
      <c r="G786" s="825" t="s">
        <v>4255</v>
      </c>
      <c r="H786" s="825" t="s">
        <v>4256</v>
      </c>
      <c r="I786" s="831">
        <v>1.3799999952316284</v>
      </c>
      <c r="J786" s="831">
        <v>200</v>
      </c>
      <c r="K786" s="832">
        <v>276</v>
      </c>
    </row>
    <row r="787" spans="1:11" ht="14.45" customHeight="1" x14ac:dyDescent="0.2">
      <c r="A787" s="821" t="s">
        <v>586</v>
      </c>
      <c r="B787" s="822" t="s">
        <v>587</v>
      </c>
      <c r="C787" s="825" t="s">
        <v>617</v>
      </c>
      <c r="D787" s="839" t="s">
        <v>618</v>
      </c>
      <c r="E787" s="825" t="s">
        <v>4031</v>
      </c>
      <c r="F787" s="839" t="s">
        <v>4032</v>
      </c>
      <c r="G787" s="825" t="s">
        <v>4257</v>
      </c>
      <c r="H787" s="825" t="s">
        <v>4258</v>
      </c>
      <c r="I787" s="831">
        <v>0.85500001907348633</v>
      </c>
      <c r="J787" s="831">
        <v>200</v>
      </c>
      <c r="K787" s="832">
        <v>171</v>
      </c>
    </row>
    <row r="788" spans="1:11" ht="14.45" customHeight="1" x14ac:dyDescent="0.2">
      <c r="A788" s="821" t="s">
        <v>586</v>
      </c>
      <c r="B788" s="822" t="s">
        <v>587</v>
      </c>
      <c r="C788" s="825" t="s">
        <v>617</v>
      </c>
      <c r="D788" s="839" t="s">
        <v>618</v>
      </c>
      <c r="E788" s="825" t="s">
        <v>4031</v>
      </c>
      <c r="F788" s="839" t="s">
        <v>4032</v>
      </c>
      <c r="G788" s="825" t="s">
        <v>4261</v>
      </c>
      <c r="H788" s="825" t="s">
        <v>4262</v>
      </c>
      <c r="I788" s="831">
        <v>14.869999885559082</v>
      </c>
      <c r="J788" s="831">
        <v>24</v>
      </c>
      <c r="K788" s="832">
        <v>356.8800048828125</v>
      </c>
    </row>
    <row r="789" spans="1:11" ht="14.45" customHeight="1" x14ac:dyDescent="0.2">
      <c r="A789" s="821" t="s">
        <v>586</v>
      </c>
      <c r="B789" s="822" t="s">
        <v>587</v>
      </c>
      <c r="C789" s="825" t="s">
        <v>617</v>
      </c>
      <c r="D789" s="839" t="s">
        <v>618</v>
      </c>
      <c r="E789" s="825" t="s">
        <v>4031</v>
      </c>
      <c r="F789" s="839" t="s">
        <v>4032</v>
      </c>
      <c r="G789" s="825" t="s">
        <v>4263</v>
      </c>
      <c r="H789" s="825" t="s">
        <v>4264</v>
      </c>
      <c r="I789" s="831">
        <v>26.709999084472656</v>
      </c>
      <c r="J789" s="831">
        <v>12</v>
      </c>
      <c r="K789" s="832">
        <v>320.489990234375</v>
      </c>
    </row>
    <row r="790" spans="1:11" ht="14.45" customHeight="1" x14ac:dyDescent="0.2">
      <c r="A790" s="821" t="s">
        <v>586</v>
      </c>
      <c r="B790" s="822" t="s">
        <v>587</v>
      </c>
      <c r="C790" s="825" t="s">
        <v>617</v>
      </c>
      <c r="D790" s="839" t="s">
        <v>618</v>
      </c>
      <c r="E790" s="825" t="s">
        <v>4031</v>
      </c>
      <c r="F790" s="839" t="s">
        <v>4032</v>
      </c>
      <c r="G790" s="825" t="s">
        <v>4273</v>
      </c>
      <c r="H790" s="825" t="s">
        <v>4274</v>
      </c>
      <c r="I790" s="831">
        <v>14.369999885559082</v>
      </c>
      <c r="J790" s="831">
        <v>12</v>
      </c>
      <c r="K790" s="832">
        <v>172.44000244140625</v>
      </c>
    </row>
    <row r="791" spans="1:11" ht="14.45" customHeight="1" x14ac:dyDescent="0.2">
      <c r="A791" s="821" t="s">
        <v>586</v>
      </c>
      <c r="B791" s="822" t="s">
        <v>587</v>
      </c>
      <c r="C791" s="825" t="s">
        <v>617</v>
      </c>
      <c r="D791" s="839" t="s">
        <v>618</v>
      </c>
      <c r="E791" s="825" t="s">
        <v>4031</v>
      </c>
      <c r="F791" s="839" t="s">
        <v>4032</v>
      </c>
      <c r="G791" s="825" t="s">
        <v>4283</v>
      </c>
      <c r="H791" s="825" t="s">
        <v>4284</v>
      </c>
      <c r="I791" s="831">
        <v>11.609999656677246</v>
      </c>
      <c r="J791" s="831">
        <v>24</v>
      </c>
      <c r="K791" s="832">
        <v>278.67999267578125</v>
      </c>
    </row>
    <row r="792" spans="1:11" ht="14.45" customHeight="1" x14ac:dyDescent="0.2">
      <c r="A792" s="821" t="s">
        <v>586</v>
      </c>
      <c r="B792" s="822" t="s">
        <v>587</v>
      </c>
      <c r="C792" s="825" t="s">
        <v>617</v>
      </c>
      <c r="D792" s="839" t="s">
        <v>618</v>
      </c>
      <c r="E792" s="825" t="s">
        <v>4031</v>
      </c>
      <c r="F792" s="839" t="s">
        <v>4032</v>
      </c>
      <c r="G792" s="825" t="s">
        <v>4285</v>
      </c>
      <c r="H792" s="825" t="s">
        <v>4286</v>
      </c>
      <c r="I792" s="831">
        <v>20.409999847412109</v>
      </c>
      <c r="J792" s="831">
        <v>24</v>
      </c>
      <c r="K792" s="832">
        <v>489.88999938964844</v>
      </c>
    </row>
    <row r="793" spans="1:11" ht="14.45" customHeight="1" x14ac:dyDescent="0.2">
      <c r="A793" s="821" t="s">
        <v>586</v>
      </c>
      <c r="B793" s="822" t="s">
        <v>587</v>
      </c>
      <c r="C793" s="825" t="s">
        <v>617</v>
      </c>
      <c r="D793" s="839" t="s">
        <v>618</v>
      </c>
      <c r="E793" s="825" t="s">
        <v>4031</v>
      </c>
      <c r="F793" s="839" t="s">
        <v>4032</v>
      </c>
      <c r="G793" s="825" t="s">
        <v>4317</v>
      </c>
      <c r="H793" s="825" t="s">
        <v>4318</v>
      </c>
      <c r="I793" s="831">
        <v>12.029999732971191</v>
      </c>
      <c r="J793" s="831">
        <v>116</v>
      </c>
      <c r="K793" s="832">
        <v>1395.47998046875</v>
      </c>
    </row>
    <row r="794" spans="1:11" ht="14.45" customHeight="1" x14ac:dyDescent="0.2">
      <c r="A794" s="821" t="s">
        <v>586</v>
      </c>
      <c r="B794" s="822" t="s">
        <v>587</v>
      </c>
      <c r="C794" s="825" t="s">
        <v>617</v>
      </c>
      <c r="D794" s="839" t="s">
        <v>618</v>
      </c>
      <c r="E794" s="825" t="s">
        <v>4031</v>
      </c>
      <c r="F794" s="839" t="s">
        <v>4032</v>
      </c>
      <c r="G794" s="825" t="s">
        <v>4041</v>
      </c>
      <c r="H794" s="825" t="s">
        <v>4042</v>
      </c>
      <c r="I794" s="831">
        <v>0.75999999046325684</v>
      </c>
      <c r="J794" s="831">
        <v>100</v>
      </c>
      <c r="K794" s="832">
        <v>76</v>
      </c>
    </row>
    <row r="795" spans="1:11" ht="14.45" customHeight="1" x14ac:dyDescent="0.2">
      <c r="A795" s="821" t="s">
        <v>586</v>
      </c>
      <c r="B795" s="822" t="s">
        <v>587</v>
      </c>
      <c r="C795" s="825" t="s">
        <v>617</v>
      </c>
      <c r="D795" s="839" t="s">
        <v>618</v>
      </c>
      <c r="E795" s="825" t="s">
        <v>4043</v>
      </c>
      <c r="F795" s="839" t="s">
        <v>4044</v>
      </c>
      <c r="G795" s="825" t="s">
        <v>4358</v>
      </c>
      <c r="H795" s="825" t="s">
        <v>4359</v>
      </c>
      <c r="I795" s="831">
        <v>2.3599998950958252</v>
      </c>
      <c r="J795" s="831">
        <v>50</v>
      </c>
      <c r="K795" s="832">
        <v>118</v>
      </c>
    </row>
    <row r="796" spans="1:11" ht="14.45" customHeight="1" x14ac:dyDescent="0.2">
      <c r="A796" s="821" t="s">
        <v>586</v>
      </c>
      <c r="B796" s="822" t="s">
        <v>587</v>
      </c>
      <c r="C796" s="825" t="s">
        <v>617</v>
      </c>
      <c r="D796" s="839" t="s">
        <v>618</v>
      </c>
      <c r="E796" s="825" t="s">
        <v>4043</v>
      </c>
      <c r="F796" s="839" t="s">
        <v>4044</v>
      </c>
      <c r="G796" s="825" t="s">
        <v>4366</v>
      </c>
      <c r="H796" s="825" t="s">
        <v>4367</v>
      </c>
      <c r="I796" s="831">
        <v>1.7799999713897705</v>
      </c>
      <c r="J796" s="831">
        <v>150</v>
      </c>
      <c r="K796" s="832">
        <v>267</v>
      </c>
    </row>
    <row r="797" spans="1:11" ht="14.45" customHeight="1" x14ac:dyDescent="0.2">
      <c r="A797" s="821" t="s">
        <v>586</v>
      </c>
      <c r="B797" s="822" t="s">
        <v>587</v>
      </c>
      <c r="C797" s="825" t="s">
        <v>617</v>
      </c>
      <c r="D797" s="839" t="s">
        <v>618</v>
      </c>
      <c r="E797" s="825" t="s">
        <v>4043</v>
      </c>
      <c r="F797" s="839" t="s">
        <v>4044</v>
      </c>
      <c r="G797" s="825" t="s">
        <v>4370</v>
      </c>
      <c r="H797" s="825" t="s">
        <v>4371</v>
      </c>
      <c r="I797" s="831">
        <v>11.5</v>
      </c>
      <c r="J797" s="831">
        <v>50</v>
      </c>
      <c r="K797" s="832">
        <v>575</v>
      </c>
    </row>
    <row r="798" spans="1:11" ht="14.45" customHeight="1" x14ac:dyDescent="0.2">
      <c r="A798" s="821" t="s">
        <v>586</v>
      </c>
      <c r="B798" s="822" t="s">
        <v>587</v>
      </c>
      <c r="C798" s="825" t="s">
        <v>617</v>
      </c>
      <c r="D798" s="839" t="s">
        <v>618</v>
      </c>
      <c r="E798" s="825" t="s">
        <v>4043</v>
      </c>
      <c r="F798" s="839" t="s">
        <v>4044</v>
      </c>
      <c r="G798" s="825" t="s">
        <v>4370</v>
      </c>
      <c r="H798" s="825" t="s">
        <v>4372</v>
      </c>
      <c r="I798" s="831">
        <v>11.505000114440918</v>
      </c>
      <c r="J798" s="831">
        <v>100</v>
      </c>
      <c r="K798" s="832">
        <v>1150.5</v>
      </c>
    </row>
    <row r="799" spans="1:11" ht="14.45" customHeight="1" x14ac:dyDescent="0.2">
      <c r="A799" s="821" t="s">
        <v>586</v>
      </c>
      <c r="B799" s="822" t="s">
        <v>587</v>
      </c>
      <c r="C799" s="825" t="s">
        <v>617</v>
      </c>
      <c r="D799" s="839" t="s">
        <v>618</v>
      </c>
      <c r="E799" s="825" t="s">
        <v>4043</v>
      </c>
      <c r="F799" s="839" t="s">
        <v>4044</v>
      </c>
      <c r="G799" s="825" t="s">
        <v>4904</v>
      </c>
      <c r="H799" s="825" t="s">
        <v>4905</v>
      </c>
      <c r="I799" s="831">
        <v>38.5</v>
      </c>
      <c r="J799" s="831">
        <v>300</v>
      </c>
      <c r="K799" s="832">
        <v>11550</v>
      </c>
    </row>
    <row r="800" spans="1:11" ht="14.45" customHeight="1" x14ac:dyDescent="0.2">
      <c r="A800" s="821" t="s">
        <v>586</v>
      </c>
      <c r="B800" s="822" t="s">
        <v>587</v>
      </c>
      <c r="C800" s="825" t="s">
        <v>617</v>
      </c>
      <c r="D800" s="839" t="s">
        <v>618</v>
      </c>
      <c r="E800" s="825" t="s">
        <v>4043</v>
      </c>
      <c r="F800" s="839" t="s">
        <v>4044</v>
      </c>
      <c r="G800" s="825" t="s">
        <v>4393</v>
      </c>
      <c r="H800" s="825" t="s">
        <v>4394</v>
      </c>
      <c r="I800" s="831">
        <v>5.2633334795633955</v>
      </c>
      <c r="J800" s="831">
        <v>200</v>
      </c>
      <c r="K800" s="832">
        <v>1052.5</v>
      </c>
    </row>
    <row r="801" spans="1:11" ht="14.45" customHeight="1" x14ac:dyDescent="0.2">
      <c r="A801" s="821" t="s">
        <v>586</v>
      </c>
      <c r="B801" s="822" t="s">
        <v>587</v>
      </c>
      <c r="C801" s="825" t="s">
        <v>617</v>
      </c>
      <c r="D801" s="839" t="s">
        <v>618</v>
      </c>
      <c r="E801" s="825" t="s">
        <v>4043</v>
      </c>
      <c r="F801" s="839" t="s">
        <v>4044</v>
      </c>
      <c r="G801" s="825" t="s">
        <v>4045</v>
      </c>
      <c r="H801" s="825" t="s">
        <v>4046</v>
      </c>
      <c r="I801" s="831">
        <v>3.5083333651224771</v>
      </c>
      <c r="J801" s="831">
        <v>1400</v>
      </c>
      <c r="K801" s="832">
        <v>4922</v>
      </c>
    </row>
    <row r="802" spans="1:11" ht="14.45" customHeight="1" x14ac:dyDescent="0.2">
      <c r="A802" s="821" t="s">
        <v>586</v>
      </c>
      <c r="B802" s="822" t="s">
        <v>587</v>
      </c>
      <c r="C802" s="825" t="s">
        <v>617</v>
      </c>
      <c r="D802" s="839" t="s">
        <v>618</v>
      </c>
      <c r="E802" s="825" t="s">
        <v>4043</v>
      </c>
      <c r="F802" s="839" t="s">
        <v>4044</v>
      </c>
      <c r="G802" s="825" t="s">
        <v>4916</v>
      </c>
      <c r="H802" s="825" t="s">
        <v>4917</v>
      </c>
      <c r="I802" s="831">
        <v>17.909999847412109</v>
      </c>
      <c r="J802" s="831">
        <v>20</v>
      </c>
      <c r="K802" s="832">
        <v>358.18000793457031</v>
      </c>
    </row>
    <row r="803" spans="1:11" ht="14.45" customHeight="1" x14ac:dyDescent="0.2">
      <c r="A803" s="821" t="s">
        <v>586</v>
      </c>
      <c r="B803" s="822" t="s">
        <v>587</v>
      </c>
      <c r="C803" s="825" t="s">
        <v>617</v>
      </c>
      <c r="D803" s="839" t="s">
        <v>618</v>
      </c>
      <c r="E803" s="825" t="s">
        <v>4043</v>
      </c>
      <c r="F803" s="839" t="s">
        <v>4044</v>
      </c>
      <c r="G803" s="825" t="s">
        <v>4918</v>
      </c>
      <c r="H803" s="825" t="s">
        <v>4919</v>
      </c>
      <c r="I803" s="831">
        <v>77.44000244140625</v>
      </c>
      <c r="J803" s="831">
        <v>20</v>
      </c>
      <c r="K803" s="832">
        <v>1548.800048828125</v>
      </c>
    </row>
    <row r="804" spans="1:11" ht="14.45" customHeight="1" x14ac:dyDescent="0.2">
      <c r="A804" s="821" t="s">
        <v>586</v>
      </c>
      <c r="B804" s="822" t="s">
        <v>587</v>
      </c>
      <c r="C804" s="825" t="s">
        <v>617</v>
      </c>
      <c r="D804" s="839" t="s">
        <v>618</v>
      </c>
      <c r="E804" s="825" t="s">
        <v>4043</v>
      </c>
      <c r="F804" s="839" t="s">
        <v>4044</v>
      </c>
      <c r="G804" s="825" t="s">
        <v>4920</v>
      </c>
      <c r="H804" s="825" t="s">
        <v>4921</v>
      </c>
      <c r="I804" s="831">
        <v>17.909999847412109</v>
      </c>
      <c r="J804" s="831">
        <v>40</v>
      </c>
      <c r="K804" s="832">
        <v>716.4000244140625</v>
      </c>
    </row>
    <row r="805" spans="1:11" ht="14.45" customHeight="1" x14ac:dyDescent="0.2">
      <c r="A805" s="821" t="s">
        <v>586</v>
      </c>
      <c r="B805" s="822" t="s">
        <v>587</v>
      </c>
      <c r="C805" s="825" t="s">
        <v>617</v>
      </c>
      <c r="D805" s="839" t="s">
        <v>618</v>
      </c>
      <c r="E805" s="825" t="s">
        <v>4043</v>
      </c>
      <c r="F805" s="839" t="s">
        <v>4044</v>
      </c>
      <c r="G805" s="825" t="s">
        <v>5132</v>
      </c>
      <c r="H805" s="825" t="s">
        <v>5133</v>
      </c>
      <c r="I805" s="831">
        <v>47.189998626708984</v>
      </c>
      <c r="J805" s="831">
        <v>40</v>
      </c>
      <c r="K805" s="832">
        <v>1887.5999755859375</v>
      </c>
    </row>
    <row r="806" spans="1:11" ht="14.45" customHeight="1" x14ac:dyDescent="0.2">
      <c r="A806" s="821" t="s">
        <v>586</v>
      </c>
      <c r="B806" s="822" t="s">
        <v>587</v>
      </c>
      <c r="C806" s="825" t="s">
        <v>617</v>
      </c>
      <c r="D806" s="839" t="s">
        <v>618</v>
      </c>
      <c r="E806" s="825" t="s">
        <v>4043</v>
      </c>
      <c r="F806" s="839" t="s">
        <v>4044</v>
      </c>
      <c r="G806" s="825" t="s">
        <v>5134</v>
      </c>
      <c r="H806" s="825" t="s">
        <v>5135</v>
      </c>
      <c r="I806" s="831">
        <v>17.909999847412109</v>
      </c>
      <c r="J806" s="831">
        <v>50</v>
      </c>
      <c r="K806" s="832">
        <v>895.50003051757813</v>
      </c>
    </row>
    <row r="807" spans="1:11" ht="14.45" customHeight="1" x14ac:dyDescent="0.2">
      <c r="A807" s="821" t="s">
        <v>586</v>
      </c>
      <c r="B807" s="822" t="s">
        <v>587</v>
      </c>
      <c r="C807" s="825" t="s">
        <v>617</v>
      </c>
      <c r="D807" s="839" t="s">
        <v>618</v>
      </c>
      <c r="E807" s="825" t="s">
        <v>4043</v>
      </c>
      <c r="F807" s="839" t="s">
        <v>4044</v>
      </c>
      <c r="G807" s="825" t="s">
        <v>4924</v>
      </c>
      <c r="H807" s="825" t="s">
        <v>4925</v>
      </c>
      <c r="I807" s="831">
        <v>17.909999847412109</v>
      </c>
      <c r="J807" s="831">
        <v>50</v>
      </c>
      <c r="K807" s="832">
        <v>895.50003051757813</v>
      </c>
    </row>
    <row r="808" spans="1:11" ht="14.45" customHeight="1" x14ac:dyDescent="0.2">
      <c r="A808" s="821" t="s">
        <v>586</v>
      </c>
      <c r="B808" s="822" t="s">
        <v>587</v>
      </c>
      <c r="C808" s="825" t="s">
        <v>617</v>
      </c>
      <c r="D808" s="839" t="s">
        <v>618</v>
      </c>
      <c r="E808" s="825" t="s">
        <v>4043</v>
      </c>
      <c r="F808" s="839" t="s">
        <v>4044</v>
      </c>
      <c r="G808" s="825" t="s">
        <v>4399</v>
      </c>
      <c r="H808" s="825" t="s">
        <v>4400</v>
      </c>
      <c r="I808" s="831">
        <v>17.909999847412109</v>
      </c>
      <c r="J808" s="831">
        <v>20</v>
      </c>
      <c r="K808" s="832">
        <v>358.20001220703125</v>
      </c>
    </row>
    <row r="809" spans="1:11" ht="14.45" customHeight="1" x14ac:dyDescent="0.2">
      <c r="A809" s="821" t="s">
        <v>586</v>
      </c>
      <c r="B809" s="822" t="s">
        <v>587</v>
      </c>
      <c r="C809" s="825" t="s">
        <v>617</v>
      </c>
      <c r="D809" s="839" t="s">
        <v>618</v>
      </c>
      <c r="E809" s="825" t="s">
        <v>4043</v>
      </c>
      <c r="F809" s="839" t="s">
        <v>4044</v>
      </c>
      <c r="G809" s="825" t="s">
        <v>4401</v>
      </c>
      <c r="H809" s="825" t="s">
        <v>4402</v>
      </c>
      <c r="I809" s="831">
        <v>17.909999847412109</v>
      </c>
      <c r="J809" s="831">
        <v>10</v>
      </c>
      <c r="K809" s="832">
        <v>179.10000610351563</v>
      </c>
    </row>
    <row r="810" spans="1:11" ht="14.45" customHeight="1" x14ac:dyDescent="0.2">
      <c r="A810" s="821" t="s">
        <v>586</v>
      </c>
      <c r="B810" s="822" t="s">
        <v>587</v>
      </c>
      <c r="C810" s="825" t="s">
        <v>617</v>
      </c>
      <c r="D810" s="839" t="s">
        <v>618</v>
      </c>
      <c r="E810" s="825" t="s">
        <v>4043</v>
      </c>
      <c r="F810" s="839" t="s">
        <v>4044</v>
      </c>
      <c r="G810" s="825" t="s">
        <v>4403</v>
      </c>
      <c r="H810" s="825" t="s">
        <v>4404</v>
      </c>
      <c r="I810" s="831">
        <v>17.909999847412109</v>
      </c>
      <c r="J810" s="831">
        <v>10</v>
      </c>
      <c r="K810" s="832">
        <v>179.10000610351563</v>
      </c>
    </row>
    <row r="811" spans="1:11" ht="14.45" customHeight="1" x14ac:dyDescent="0.2">
      <c r="A811" s="821" t="s">
        <v>586</v>
      </c>
      <c r="B811" s="822" t="s">
        <v>587</v>
      </c>
      <c r="C811" s="825" t="s">
        <v>617</v>
      </c>
      <c r="D811" s="839" t="s">
        <v>618</v>
      </c>
      <c r="E811" s="825" t="s">
        <v>4043</v>
      </c>
      <c r="F811" s="839" t="s">
        <v>4044</v>
      </c>
      <c r="G811" s="825" t="s">
        <v>5170</v>
      </c>
      <c r="H811" s="825" t="s">
        <v>5171</v>
      </c>
      <c r="I811" s="831">
        <v>31.459999084472656</v>
      </c>
      <c r="J811" s="831">
        <v>50</v>
      </c>
      <c r="K811" s="832">
        <v>1573</v>
      </c>
    </row>
    <row r="812" spans="1:11" ht="14.45" customHeight="1" x14ac:dyDescent="0.2">
      <c r="A812" s="821" t="s">
        <v>586</v>
      </c>
      <c r="B812" s="822" t="s">
        <v>587</v>
      </c>
      <c r="C812" s="825" t="s">
        <v>617</v>
      </c>
      <c r="D812" s="839" t="s">
        <v>618</v>
      </c>
      <c r="E812" s="825" t="s">
        <v>4043</v>
      </c>
      <c r="F812" s="839" t="s">
        <v>4044</v>
      </c>
      <c r="G812" s="825" t="s">
        <v>5172</v>
      </c>
      <c r="H812" s="825" t="s">
        <v>5173</v>
      </c>
      <c r="I812" s="831">
        <v>21.899999618530273</v>
      </c>
      <c r="J812" s="831">
        <v>350</v>
      </c>
      <c r="K812" s="832">
        <v>7665.350341796875</v>
      </c>
    </row>
    <row r="813" spans="1:11" ht="14.45" customHeight="1" x14ac:dyDescent="0.2">
      <c r="A813" s="821" t="s">
        <v>586</v>
      </c>
      <c r="B813" s="822" t="s">
        <v>587</v>
      </c>
      <c r="C813" s="825" t="s">
        <v>617</v>
      </c>
      <c r="D813" s="839" t="s">
        <v>618</v>
      </c>
      <c r="E813" s="825" t="s">
        <v>4043</v>
      </c>
      <c r="F813" s="839" t="s">
        <v>4044</v>
      </c>
      <c r="G813" s="825" t="s">
        <v>4437</v>
      </c>
      <c r="H813" s="825" t="s">
        <v>4438</v>
      </c>
      <c r="I813" s="831">
        <v>21.899999618530273</v>
      </c>
      <c r="J813" s="831">
        <v>200</v>
      </c>
      <c r="K813" s="832">
        <v>4380.25</v>
      </c>
    </row>
    <row r="814" spans="1:11" ht="14.45" customHeight="1" x14ac:dyDescent="0.2">
      <c r="A814" s="821" t="s">
        <v>586</v>
      </c>
      <c r="B814" s="822" t="s">
        <v>587</v>
      </c>
      <c r="C814" s="825" t="s">
        <v>617</v>
      </c>
      <c r="D814" s="839" t="s">
        <v>618</v>
      </c>
      <c r="E814" s="825" t="s">
        <v>4043</v>
      </c>
      <c r="F814" s="839" t="s">
        <v>4044</v>
      </c>
      <c r="G814" s="825" t="s">
        <v>4049</v>
      </c>
      <c r="H814" s="825" t="s">
        <v>4050</v>
      </c>
      <c r="I814" s="831">
        <v>17.979999542236328</v>
      </c>
      <c r="J814" s="831">
        <v>100</v>
      </c>
      <c r="K814" s="832">
        <v>1798</v>
      </c>
    </row>
    <row r="815" spans="1:11" ht="14.45" customHeight="1" x14ac:dyDescent="0.2">
      <c r="A815" s="821" t="s">
        <v>586</v>
      </c>
      <c r="B815" s="822" t="s">
        <v>587</v>
      </c>
      <c r="C815" s="825" t="s">
        <v>617</v>
      </c>
      <c r="D815" s="839" t="s">
        <v>618</v>
      </c>
      <c r="E815" s="825" t="s">
        <v>4043</v>
      </c>
      <c r="F815" s="839" t="s">
        <v>4044</v>
      </c>
      <c r="G815" s="825" t="s">
        <v>4457</v>
      </c>
      <c r="H815" s="825" t="s">
        <v>4458</v>
      </c>
      <c r="I815" s="831">
        <v>4.0300002098083496</v>
      </c>
      <c r="J815" s="831">
        <v>450</v>
      </c>
      <c r="K815" s="832">
        <v>1813.5</v>
      </c>
    </row>
    <row r="816" spans="1:11" ht="14.45" customHeight="1" x14ac:dyDescent="0.2">
      <c r="A816" s="821" t="s">
        <v>586</v>
      </c>
      <c r="B816" s="822" t="s">
        <v>587</v>
      </c>
      <c r="C816" s="825" t="s">
        <v>617</v>
      </c>
      <c r="D816" s="839" t="s">
        <v>618</v>
      </c>
      <c r="E816" s="825" t="s">
        <v>4043</v>
      </c>
      <c r="F816" s="839" t="s">
        <v>4044</v>
      </c>
      <c r="G816" s="825" t="s">
        <v>5174</v>
      </c>
      <c r="H816" s="825" t="s">
        <v>5175</v>
      </c>
      <c r="I816" s="831">
        <v>54.450000762939453</v>
      </c>
      <c r="J816" s="831">
        <v>5</v>
      </c>
      <c r="K816" s="832">
        <v>272.25</v>
      </c>
    </row>
    <row r="817" spans="1:11" ht="14.45" customHeight="1" x14ac:dyDescent="0.2">
      <c r="A817" s="821" t="s">
        <v>586</v>
      </c>
      <c r="B817" s="822" t="s">
        <v>587</v>
      </c>
      <c r="C817" s="825" t="s">
        <v>617</v>
      </c>
      <c r="D817" s="839" t="s">
        <v>618</v>
      </c>
      <c r="E817" s="825" t="s">
        <v>4043</v>
      </c>
      <c r="F817" s="839" t="s">
        <v>4044</v>
      </c>
      <c r="G817" s="825" t="s">
        <v>4962</v>
      </c>
      <c r="H817" s="825" t="s">
        <v>4963</v>
      </c>
      <c r="I817" s="831">
        <v>11.733332951863607</v>
      </c>
      <c r="J817" s="831">
        <v>40</v>
      </c>
      <c r="K817" s="832">
        <v>469.30001068115234</v>
      </c>
    </row>
    <row r="818" spans="1:11" ht="14.45" customHeight="1" x14ac:dyDescent="0.2">
      <c r="A818" s="821" t="s">
        <v>586</v>
      </c>
      <c r="B818" s="822" t="s">
        <v>587</v>
      </c>
      <c r="C818" s="825" t="s">
        <v>617</v>
      </c>
      <c r="D818" s="839" t="s">
        <v>618</v>
      </c>
      <c r="E818" s="825" t="s">
        <v>4043</v>
      </c>
      <c r="F818" s="839" t="s">
        <v>4044</v>
      </c>
      <c r="G818" s="825" t="s">
        <v>4514</v>
      </c>
      <c r="H818" s="825" t="s">
        <v>4515</v>
      </c>
      <c r="I818" s="831">
        <v>13.310000419616699</v>
      </c>
      <c r="J818" s="831">
        <v>10</v>
      </c>
      <c r="K818" s="832">
        <v>133.10000610351563</v>
      </c>
    </row>
    <row r="819" spans="1:11" ht="14.45" customHeight="1" x14ac:dyDescent="0.2">
      <c r="A819" s="821" t="s">
        <v>586</v>
      </c>
      <c r="B819" s="822" t="s">
        <v>587</v>
      </c>
      <c r="C819" s="825" t="s">
        <v>617</v>
      </c>
      <c r="D819" s="839" t="s">
        <v>618</v>
      </c>
      <c r="E819" s="825" t="s">
        <v>4043</v>
      </c>
      <c r="F819" s="839" t="s">
        <v>4044</v>
      </c>
      <c r="G819" s="825" t="s">
        <v>5176</v>
      </c>
      <c r="H819" s="825" t="s">
        <v>5177</v>
      </c>
      <c r="I819" s="831">
        <v>321.20999145507813</v>
      </c>
      <c r="J819" s="831">
        <v>10</v>
      </c>
      <c r="K819" s="832">
        <v>3212.10009765625</v>
      </c>
    </row>
    <row r="820" spans="1:11" ht="14.45" customHeight="1" x14ac:dyDescent="0.2">
      <c r="A820" s="821" t="s">
        <v>586</v>
      </c>
      <c r="B820" s="822" t="s">
        <v>587</v>
      </c>
      <c r="C820" s="825" t="s">
        <v>617</v>
      </c>
      <c r="D820" s="839" t="s">
        <v>618</v>
      </c>
      <c r="E820" s="825" t="s">
        <v>4043</v>
      </c>
      <c r="F820" s="839" t="s">
        <v>4044</v>
      </c>
      <c r="G820" s="825" t="s">
        <v>4055</v>
      </c>
      <c r="H820" s="825" t="s">
        <v>4056</v>
      </c>
      <c r="I820" s="831">
        <v>0.82199999094009402</v>
      </c>
      <c r="J820" s="831">
        <v>1100</v>
      </c>
      <c r="K820" s="832">
        <v>904</v>
      </c>
    </row>
    <row r="821" spans="1:11" ht="14.45" customHeight="1" x14ac:dyDescent="0.2">
      <c r="A821" s="821" t="s">
        <v>586</v>
      </c>
      <c r="B821" s="822" t="s">
        <v>587</v>
      </c>
      <c r="C821" s="825" t="s">
        <v>617</v>
      </c>
      <c r="D821" s="839" t="s">
        <v>618</v>
      </c>
      <c r="E821" s="825" t="s">
        <v>4043</v>
      </c>
      <c r="F821" s="839" t="s">
        <v>4044</v>
      </c>
      <c r="G821" s="825" t="s">
        <v>4057</v>
      </c>
      <c r="H821" s="825" t="s">
        <v>4058</v>
      </c>
      <c r="I821" s="831">
        <v>0.43500000238418579</v>
      </c>
      <c r="J821" s="831">
        <v>400</v>
      </c>
      <c r="K821" s="832">
        <v>175</v>
      </c>
    </row>
    <row r="822" spans="1:11" ht="14.45" customHeight="1" x14ac:dyDescent="0.2">
      <c r="A822" s="821" t="s">
        <v>586</v>
      </c>
      <c r="B822" s="822" t="s">
        <v>587</v>
      </c>
      <c r="C822" s="825" t="s">
        <v>617</v>
      </c>
      <c r="D822" s="839" t="s">
        <v>618</v>
      </c>
      <c r="E822" s="825" t="s">
        <v>4043</v>
      </c>
      <c r="F822" s="839" t="s">
        <v>4044</v>
      </c>
      <c r="G822" s="825" t="s">
        <v>4059</v>
      </c>
      <c r="H822" s="825" t="s">
        <v>4060</v>
      </c>
      <c r="I822" s="831">
        <v>1.137499988079071</v>
      </c>
      <c r="J822" s="831">
        <v>720</v>
      </c>
      <c r="K822" s="832">
        <v>817.59999084472656</v>
      </c>
    </row>
    <row r="823" spans="1:11" ht="14.45" customHeight="1" x14ac:dyDescent="0.2">
      <c r="A823" s="821" t="s">
        <v>586</v>
      </c>
      <c r="B823" s="822" t="s">
        <v>587</v>
      </c>
      <c r="C823" s="825" t="s">
        <v>617</v>
      </c>
      <c r="D823" s="839" t="s">
        <v>618</v>
      </c>
      <c r="E823" s="825" t="s">
        <v>4043</v>
      </c>
      <c r="F823" s="839" t="s">
        <v>4044</v>
      </c>
      <c r="G823" s="825" t="s">
        <v>4061</v>
      </c>
      <c r="H823" s="825" t="s">
        <v>4062</v>
      </c>
      <c r="I823" s="831">
        <v>0.57999998331069946</v>
      </c>
      <c r="J823" s="831">
        <v>900</v>
      </c>
      <c r="K823" s="832">
        <v>522</v>
      </c>
    </row>
    <row r="824" spans="1:11" ht="14.45" customHeight="1" x14ac:dyDescent="0.2">
      <c r="A824" s="821" t="s">
        <v>586</v>
      </c>
      <c r="B824" s="822" t="s">
        <v>587</v>
      </c>
      <c r="C824" s="825" t="s">
        <v>617</v>
      </c>
      <c r="D824" s="839" t="s">
        <v>618</v>
      </c>
      <c r="E824" s="825" t="s">
        <v>4043</v>
      </c>
      <c r="F824" s="839" t="s">
        <v>4044</v>
      </c>
      <c r="G824" s="825" t="s">
        <v>5178</v>
      </c>
      <c r="H824" s="825" t="s">
        <v>5179</v>
      </c>
      <c r="I824" s="831">
        <v>3.3299999237060547</v>
      </c>
      <c r="J824" s="831">
        <v>100</v>
      </c>
      <c r="K824" s="832">
        <v>333.00001335144043</v>
      </c>
    </row>
    <row r="825" spans="1:11" ht="14.45" customHeight="1" x14ac:dyDescent="0.2">
      <c r="A825" s="821" t="s">
        <v>586</v>
      </c>
      <c r="B825" s="822" t="s">
        <v>587</v>
      </c>
      <c r="C825" s="825" t="s">
        <v>617</v>
      </c>
      <c r="D825" s="839" t="s">
        <v>618</v>
      </c>
      <c r="E825" s="825" t="s">
        <v>4043</v>
      </c>
      <c r="F825" s="839" t="s">
        <v>4044</v>
      </c>
      <c r="G825" s="825" t="s">
        <v>4063</v>
      </c>
      <c r="H825" s="825" t="s">
        <v>4064</v>
      </c>
      <c r="I825" s="831">
        <v>0.4699999988079071</v>
      </c>
      <c r="J825" s="831">
        <v>500</v>
      </c>
      <c r="K825" s="832">
        <v>235</v>
      </c>
    </row>
    <row r="826" spans="1:11" ht="14.45" customHeight="1" x14ac:dyDescent="0.2">
      <c r="A826" s="821" t="s">
        <v>586</v>
      </c>
      <c r="B826" s="822" t="s">
        <v>587</v>
      </c>
      <c r="C826" s="825" t="s">
        <v>617</v>
      </c>
      <c r="D826" s="839" t="s">
        <v>618</v>
      </c>
      <c r="E826" s="825" t="s">
        <v>4719</v>
      </c>
      <c r="F826" s="839" t="s">
        <v>4720</v>
      </c>
      <c r="G826" s="825" t="s">
        <v>4721</v>
      </c>
      <c r="H826" s="825" t="s">
        <v>4722</v>
      </c>
      <c r="I826" s="831">
        <v>10.210000038146973</v>
      </c>
      <c r="J826" s="831">
        <v>400</v>
      </c>
      <c r="K826" s="832">
        <v>4093</v>
      </c>
    </row>
    <row r="827" spans="1:11" ht="14.45" customHeight="1" x14ac:dyDescent="0.2">
      <c r="A827" s="821" t="s">
        <v>586</v>
      </c>
      <c r="B827" s="822" t="s">
        <v>587</v>
      </c>
      <c r="C827" s="825" t="s">
        <v>617</v>
      </c>
      <c r="D827" s="839" t="s">
        <v>618</v>
      </c>
      <c r="E827" s="825" t="s">
        <v>4065</v>
      </c>
      <c r="F827" s="839" t="s">
        <v>4066</v>
      </c>
      <c r="G827" s="825" t="s">
        <v>4071</v>
      </c>
      <c r="H827" s="825" t="s">
        <v>4072</v>
      </c>
      <c r="I827" s="831">
        <v>0.30000001192092896</v>
      </c>
      <c r="J827" s="831">
        <v>100</v>
      </c>
      <c r="K827" s="832">
        <v>30</v>
      </c>
    </row>
    <row r="828" spans="1:11" ht="14.45" customHeight="1" x14ac:dyDescent="0.2">
      <c r="A828" s="821" t="s">
        <v>586</v>
      </c>
      <c r="B828" s="822" t="s">
        <v>587</v>
      </c>
      <c r="C828" s="825" t="s">
        <v>617</v>
      </c>
      <c r="D828" s="839" t="s">
        <v>618</v>
      </c>
      <c r="E828" s="825" t="s">
        <v>4065</v>
      </c>
      <c r="F828" s="839" t="s">
        <v>4066</v>
      </c>
      <c r="G828" s="825" t="s">
        <v>4073</v>
      </c>
      <c r="H828" s="825" t="s">
        <v>4074</v>
      </c>
      <c r="I828" s="831">
        <v>0.31000000238418579</v>
      </c>
      <c r="J828" s="831">
        <v>200</v>
      </c>
      <c r="K828" s="832">
        <v>62</v>
      </c>
    </row>
    <row r="829" spans="1:11" ht="14.45" customHeight="1" x14ac:dyDescent="0.2">
      <c r="A829" s="821" t="s">
        <v>586</v>
      </c>
      <c r="B829" s="822" t="s">
        <v>587</v>
      </c>
      <c r="C829" s="825" t="s">
        <v>617</v>
      </c>
      <c r="D829" s="839" t="s">
        <v>618</v>
      </c>
      <c r="E829" s="825" t="s">
        <v>4065</v>
      </c>
      <c r="F829" s="839" t="s">
        <v>4066</v>
      </c>
      <c r="G829" s="825" t="s">
        <v>4075</v>
      </c>
      <c r="H829" s="825" t="s">
        <v>4076</v>
      </c>
      <c r="I829" s="831">
        <v>0.54333335161209106</v>
      </c>
      <c r="J829" s="831">
        <v>1000</v>
      </c>
      <c r="K829" s="832">
        <v>542</v>
      </c>
    </row>
    <row r="830" spans="1:11" ht="14.45" customHeight="1" x14ac:dyDescent="0.2">
      <c r="A830" s="821" t="s">
        <v>586</v>
      </c>
      <c r="B830" s="822" t="s">
        <v>587</v>
      </c>
      <c r="C830" s="825" t="s">
        <v>617</v>
      </c>
      <c r="D830" s="839" t="s">
        <v>618</v>
      </c>
      <c r="E830" s="825" t="s">
        <v>4065</v>
      </c>
      <c r="F830" s="839" t="s">
        <v>4066</v>
      </c>
      <c r="G830" s="825" t="s">
        <v>5180</v>
      </c>
      <c r="H830" s="825" t="s">
        <v>5181</v>
      </c>
      <c r="I830" s="831">
        <v>29.399999618530273</v>
      </c>
      <c r="J830" s="831">
        <v>150</v>
      </c>
      <c r="K830" s="832">
        <v>4410.4600830078125</v>
      </c>
    </row>
    <row r="831" spans="1:11" ht="14.45" customHeight="1" x14ac:dyDescent="0.2">
      <c r="A831" s="821" t="s">
        <v>586</v>
      </c>
      <c r="B831" s="822" t="s">
        <v>587</v>
      </c>
      <c r="C831" s="825" t="s">
        <v>617</v>
      </c>
      <c r="D831" s="839" t="s">
        <v>618</v>
      </c>
      <c r="E831" s="825" t="s">
        <v>4065</v>
      </c>
      <c r="F831" s="839" t="s">
        <v>4066</v>
      </c>
      <c r="G831" s="825" t="s">
        <v>5034</v>
      </c>
      <c r="H831" s="825" t="s">
        <v>5035</v>
      </c>
      <c r="I831" s="831">
        <v>1.6040000200271607</v>
      </c>
      <c r="J831" s="831">
        <v>600</v>
      </c>
      <c r="K831" s="832">
        <v>963.42002868652344</v>
      </c>
    </row>
    <row r="832" spans="1:11" ht="14.45" customHeight="1" x14ac:dyDescent="0.2">
      <c r="A832" s="821" t="s">
        <v>586</v>
      </c>
      <c r="B832" s="822" t="s">
        <v>587</v>
      </c>
      <c r="C832" s="825" t="s">
        <v>617</v>
      </c>
      <c r="D832" s="839" t="s">
        <v>618</v>
      </c>
      <c r="E832" s="825" t="s">
        <v>4087</v>
      </c>
      <c r="F832" s="839" t="s">
        <v>4088</v>
      </c>
      <c r="G832" s="825" t="s">
        <v>4762</v>
      </c>
      <c r="H832" s="825" t="s">
        <v>4763</v>
      </c>
      <c r="I832" s="831">
        <v>3.0299999713897705</v>
      </c>
      <c r="J832" s="831">
        <v>400</v>
      </c>
      <c r="K832" s="832">
        <v>1212</v>
      </c>
    </row>
    <row r="833" spans="1:11" ht="14.45" customHeight="1" x14ac:dyDescent="0.2">
      <c r="A833" s="821" t="s">
        <v>586</v>
      </c>
      <c r="B833" s="822" t="s">
        <v>587</v>
      </c>
      <c r="C833" s="825" t="s">
        <v>617</v>
      </c>
      <c r="D833" s="839" t="s">
        <v>618</v>
      </c>
      <c r="E833" s="825" t="s">
        <v>4087</v>
      </c>
      <c r="F833" s="839" t="s">
        <v>4088</v>
      </c>
      <c r="G833" s="825" t="s">
        <v>4764</v>
      </c>
      <c r="H833" s="825" t="s">
        <v>4765</v>
      </c>
      <c r="I833" s="831">
        <v>3.0199999809265137</v>
      </c>
      <c r="J833" s="831">
        <v>400</v>
      </c>
      <c r="K833" s="832">
        <v>1208</v>
      </c>
    </row>
    <row r="834" spans="1:11" ht="14.45" customHeight="1" x14ac:dyDescent="0.2">
      <c r="A834" s="821" t="s">
        <v>586</v>
      </c>
      <c r="B834" s="822" t="s">
        <v>587</v>
      </c>
      <c r="C834" s="825" t="s">
        <v>617</v>
      </c>
      <c r="D834" s="839" t="s">
        <v>618</v>
      </c>
      <c r="E834" s="825" t="s">
        <v>4087</v>
      </c>
      <c r="F834" s="839" t="s">
        <v>4088</v>
      </c>
      <c r="G834" s="825" t="s">
        <v>4774</v>
      </c>
      <c r="H834" s="825" t="s">
        <v>4775</v>
      </c>
      <c r="I834" s="831">
        <v>3.380000114440918</v>
      </c>
      <c r="J834" s="831">
        <v>400</v>
      </c>
      <c r="K834" s="832">
        <v>1352</v>
      </c>
    </row>
    <row r="835" spans="1:11" ht="14.45" customHeight="1" x14ac:dyDescent="0.2">
      <c r="A835" s="821" t="s">
        <v>586</v>
      </c>
      <c r="B835" s="822" t="s">
        <v>587</v>
      </c>
      <c r="C835" s="825" t="s">
        <v>617</v>
      </c>
      <c r="D835" s="839" t="s">
        <v>618</v>
      </c>
      <c r="E835" s="825" t="s">
        <v>4087</v>
      </c>
      <c r="F835" s="839" t="s">
        <v>4088</v>
      </c>
      <c r="G835" s="825" t="s">
        <v>4782</v>
      </c>
      <c r="H835" s="825" t="s">
        <v>4783</v>
      </c>
      <c r="I835" s="831">
        <v>3.7200000286102295</v>
      </c>
      <c r="J835" s="831">
        <v>400</v>
      </c>
      <c r="K835" s="832">
        <v>1488</v>
      </c>
    </row>
    <row r="836" spans="1:11" ht="14.45" customHeight="1" x14ac:dyDescent="0.2">
      <c r="A836" s="821" t="s">
        <v>586</v>
      </c>
      <c r="B836" s="822" t="s">
        <v>587</v>
      </c>
      <c r="C836" s="825" t="s">
        <v>617</v>
      </c>
      <c r="D836" s="839" t="s">
        <v>618</v>
      </c>
      <c r="E836" s="825" t="s">
        <v>4087</v>
      </c>
      <c r="F836" s="839" t="s">
        <v>4088</v>
      </c>
      <c r="G836" s="825" t="s">
        <v>5152</v>
      </c>
      <c r="H836" s="825" t="s">
        <v>5153</v>
      </c>
      <c r="I836" s="831">
        <v>3.3900001049041748</v>
      </c>
      <c r="J836" s="831">
        <v>270</v>
      </c>
      <c r="K836" s="832">
        <v>915.30001831054688</v>
      </c>
    </row>
    <row r="837" spans="1:11" ht="14.45" customHeight="1" x14ac:dyDescent="0.2">
      <c r="A837" s="821" t="s">
        <v>586</v>
      </c>
      <c r="B837" s="822" t="s">
        <v>587</v>
      </c>
      <c r="C837" s="825" t="s">
        <v>617</v>
      </c>
      <c r="D837" s="839" t="s">
        <v>618</v>
      </c>
      <c r="E837" s="825" t="s">
        <v>4087</v>
      </c>
      <c r="F837" s="839" t="s">
        <v>4088</v>
      </c>
      <c r="G837" s="825" t="s">
        <v>4792</v>
      </c>
      <c r="H837" s="825" t="s">
        <v>4793</v>
      </c>
      <c r="I837" s="831">
        <v>3.0299999713897705</v>
      </c>
      <c r="J837" s="831">
        <v>180</v>
      </c>
      <c r="K837" s="832">
        <v>545.4000244140625</v>
      </c>
    </row>
    <row r="838" spans="1:11" ht="14.45" customHeight="1" x14ac:dyDescent="0.2">
      <c r="A838" s="821" t="s">
        <v>586</v>
      </c>
      <c r="B838" s="822" t="s">
        <v>587</v>
      </c>
      <c r="C838" s="825" t="s">
        <v>617</v>
      </c>
      <c r="D838" s="839" t="s">
        <v>618</v>
      </c>
      <c r="E838" s="825" t="s">
        <v>4087</v>
      </c>
      <c r="F838" s="839" t="s">
        <v>4088</v>
      </c>
      <c r="G838" s="825" t="s">
        <v>4095</v>
      </c>
      <c r="H838" s="825" t="s">
        <v>4096</v>
      </c>
      <c r="I838" s="831">
        <v>4.690000057220459</v>
      </c>
      <c r="J838" s="831">
        <v>400</v>
      </c>
      <c r="K838" s="832">
        <v>1876</v>
      </c>
    </row>
    <row r="839" spans="1:11" ht="14.45" customHeight="1" x14ac:dyDescent="0.2">
      <c r="A839" s="821" t="s">
        <v>586</v>
      </c>
      <c r="B839" s="822" t="s">
        <v>587</v>
      </c>
      <c r="C839" s="825" t="s">
        <v>617</v>
      </c>
      <c r="D839" s="839" t="s">
        <v>618</v>
      </c>
      <c r="E839" s="825" t="s">
        <v>4826</v>
      </c>
      <c r="F839" s="839" t="s">
        <v>4827</v>
      </c>
      <c r="G839" s="825" t="s">
        <v>5182</v>
      </c>
      <c r="H839" s="825" t="s">
        <v>5183</v>
      </c>
      <c r="I839" s="831">
        <v>375.10000610351563</v>
      </c>
      <c r="J839" s="831">
        <v>2</v>
      </c>
      <c r="K839" s="832">
        <v>750.20001220703125</v>
      </c>
    </row>
    <row r="840" spans="1:11" ht="14.45" customHeight="1" x14ac:dyDescent="0.2">
      <c r="A840" s="821" t="s">
        <v>586</v>
      </c>
      <c r="B840" s="822" t="s">
        <v>587</v>
      </c>
      <c r="C840" s="825" t="s">
        <v>617</v>
      </c>
      <c r="D840" s="839" t="s">
        <v>618</v>
      </c>
      <c r="E840" s="825" t="s">
        <v>4826</v>
      </c>
      <c r="F840" s="839" t="s">
        <v>4827</v>
      </c>
      <c r="G840" s="825" t="s">
        <v>5062</v>
      </c>
      <c r="H840" s="825" t="s">
        <v>5063</v>
      </c>
      <c r="I840" s="831">
        <v>375.10000610351563</v>
      </c>
      <c r="J840" s="831">
        <v>2</v>
      </c>
      <c r="K840" s="832">
        <v>750.20001220703125</v>
      </c>
    </row>
    <row r="841" spans="1:11" ht="14.45" customHeight="1" x14ac:dyDescent="0.2">
      <c r="A841" s="821" t="s">
        <v>586</v>
      </c>
      <c r="B841" s="822" t="s">
        <v>587</v>
      </c>
      <c r="C841" s="825" t="s">
        <v>617</v>
      </c>
      <c r="D841" s="839" t="s">
        <v>618</v>
      </c>
      <c r="E841" s="825" t="s">
        <v>4826</v>
      </c>
      <c r="F841" s="839" t="s">
        <v>4827</v>
      </c>
      <c r="G841" s="825" t="s">
        <v>5064</v>
      </c>
      <c r="H841" s="825" t="s">
        <v>5065</v>
      </c>
      <c r="I841" s="831">
        <v>375.10000610351563</v>
      </c>
      <c r="J841" s="831">
        <v>2</v>
      </c>
      <c r="K841" s="832">
        <v>750.20001220703125</v>
      </c>
    </row>
    <row r="842" spans="1:11" ht="14.45" customHeight="1" x14ac:dyDescent="0.2">
      <c r="A842" s="821" t="s">
        <v>586</v>
      </c>
      <c r="B842" s="822" t="s">
        <v>587</v>
      </c>
      <c r="C842" s="825" t="s">
        <v>617</v>
      </c>
      <c r="D842" s="839" t="s">
        <v>618</v>
      </c>
      <c r="E842" s="825" t="s">
        <v>4826</v>
      </c>
      <c r="F842" s="839" t="s">
        <v>4827</v>
      </c>
      <c r="G842" s="825" t="s">
        <v>5078</v>
      </c>
      <c r="H842" s="825" t="s">
        <v>5079</v>
      </c>
      <c r="I842" s="831">
        <v>104.05999755859375</v>
      </c>
      <c r="J842" s="831">
        <v>10</v>
      </c>
      <c r="K842" s="832">
        <v>1040.5999755859375</v>
      </c>
    </row>
    <row r="843" spans="1:11" ht="14.45" customHeight="1" x14ac:dyDescent="0.2">
      <c r="A843" s="821" t="s">
        <v>586</v>
      </c>
      <c r="B843" s="822" t="s">
        <v>587</v>
      </c>
      <c r="C843" s="825" t="s">
        <v>617</v>
      </c>
      <c r="D843" s="839" t="s">
        <v>618</v>
      </c>
      <c r="E843" s="825" t="s">
        <v>4826</v>
      </c>
      <c r="F843" s="839" t="s">
        <v>4827</v>
      </c>
      <c r="G843" s="825" t="s">
        <v>5184</v>
      </c>
      <c r="H843" s="825" t="s">
        <v>5185</v>
      </c>
      <c r="I843" s="831">
        <v>199</v>
      </c>
      <c r="J843" s="831">
        <v>10</v>
      </c>
      <c r="K843" s="832">
        <v>1989.969970703125</v>
      </c>
    </row>
    <row r="844" spans="1:11" ht="14.45" customHeight="1" x14ac:dyDescent="0.2">
      <c r="A844" s="821" t="s">
        <v>586</v>
      </c>
      <c r="B844" s="822" t="s">
        <v>587</v>
      </c>
      <c r="C844" s="825" t="s">
        <v>617</v>
      </c>
      <c r="D844" s="839" t="s">
        <v>618</v>
      </c>
      <c r="E844" s="825" t="s">
        <v>4826</v>
      </c>
      <c r="F844" s="839" t="s">
        <v>4827</v>
      </c>
      <c r="G844" s="825" t="s">
        <v>5186</v>
      </c>
      <c r="H844" s="825" t="s">
        <v>5187</v>
      </c>
      <c r="I844" s="831">
        <v>199</v>
      </c>
      <c r="J844" s="831">
        <v>10</v>
      </c>
      <c r="K844" s="832">
        <v>1989.969970703125</v>
      </c>
    </row>
    <row r="845" spans="1:11" ht="14.45" customHeight="1" x14ac:dyDescent="0.2">
      <c r="A845" s="821" t="s">
        <v>586</v>
      </c>
      <c r="B845" s="822" t="s">
        <v>587</v>
      </c>
      <c r="C845" s="825" t="s">
        <v>617</v>
      </c>
      <c r="D845" s="839" t="s">
        <v>618</v>
      </c>
      <c r="E845" s="825" t="s">
        <v>4826</v>
      </c>
      <c r="F845" s="839" t="s">
        <v>4827</v>
      </c>
      <c r="G845" s="825" t="s">
        <v>5188</v>
      </c>
      <c r="H845" s="825" t="s">
        <v>5189</v>
      </c>
      <c r="I845" s="831">
        <v>199</v>
      </c>
      <c r="J845" s="831">
        <v>20</v>
      </c>
      <c r="K845" s="832">
        <v>3979.93994140625</v>
      </c>
    </row>
    <row r="846" spans="1:11" ht="14.45" customHeight="1" x14ac:dyDescent="0.2">
      <c r="A846" s="821" t="s">
        <v>586</v>
      </c>
      <c r="B846" s="822" t="s">
        <v>587</v>
      </c>
      <c r="C846" s="825" t="s">
        <v>617</v>
      </c>
      <c r="D846" s="839" t="s">
        <v>618</v>
      </c>
      <c r="E846" s="825" t="s">
        <v>4826</v>
      </c>
      <c r="F846" s="839" t="s">
        <v>4827</v>
      </c>
      <c r="G846" s="825" t="s">
        <v>5190</v>
      </c>
      <c r="H846" s="825" t="s">
        <v>5191</v>
      </c>
      <c r="I846" s="831">
        <v>199</v>
      </c>
      <c r="J846" s="831">
        <v>30</v>
      </c>
      <c r="K846" s="832">
        <v>5969.8798828125</v>
      </c>
    </row>
    <row r="847" spans="1:11" ht="14.45" customHeight="1" x14ac:dyDescent="0.2">
      <c r="A847" s="821" t="s">
        <v>586</v>
      </c>
      <c r="B847" s="822" t="s">
        <v>587</v>
      </c>
      <c r="C847" s="825" t="s">
        <v>617</v>
      </c>
      <c r="D847" s="839" t="s">
        <v>618</v>
      </c>
      <c r="E847" s="825" t="s">
        <v>4826</v>
      </c>
      <c r="F847" s="839" t="s">
        <v>4827</v>
      </c>
      <c r="G847" s="825" t="s">
        <v>5192</v>
      </c>
      <c r="H847" s="825" t="s">
        <v>5193</v>
      </c>
      <c r="I847" s="831">
        <v>199</v>
      </c>
      <c r="J847" s="831">
        <v>20</v>
      </c>
      <c r="K847" s="832">
        <v>3979.929931640625</v>
      </c>
    </row>
    <row r="848" spans="1:11" ht="14.45" customHeight="1" x14ac:dyDescent="0.2">
      <c r="A848" s="821" t="s">
        <v>586</v>
      </c>
      <c r="B848" s="822" t="s">
        <v>587</v>
      </c>
      <c r="C848" s="825" t="s">
        <v>617</v>
      </c>
      <c r="D848" s="839" t="s">
        <v>618</v>
      </c>
      <c r="E848" s="825" t="s">
        <v>4826</v>
      </c>
      <c r="F848" s="839" t="s">
        <v>4827</v>
      </c>
      <c r="G848" s="825" t="s">
        <v>5194</v>
      </c>
      <c r="H848" s="825" t="s">
        <v>5195</v>
      </c>
      <c r="I848" s="831">
        <v>199</v>
      </c>
      <c r="J848" s="831">
        <v>10</v>
      </c>
      <c r="K848" s="832">
        <v>1989.969970703125</v>
      </c>
    </row>
    <row r="849" spans="1:11" ht="14.45" customHeight="1" x14ac:dyDescent="0.2">
      <c r="A849" s="821" t="s">
        <v>586</v>
      </c>
      <c r="B849" s="822" t="s">
        <v>587</v>
      </c>
      <c r="C849" s="825" t="s">
        <v>617</v>
      </c>
      <c r="D849" s="839" t="s">
        <v>618</v>
      </c>
      <c r="E849" s="825" t="s">
        <v>4826</v>
      </c>
      <c r="F849" s="839" t="s">
        <v>4827</v>
      </c>
      <c r="G849" s="825" t="s">
        <v>5196</v>
      </c>
      <c r="H849" s="825" t="s">
        <v>5197</v>
      </c>
      <c r="I849" s="831">
        <v>132</v>
      </c>
      <c r="J849" s="831">
        <v>50</v>
      </c>
      <c r="K849" s="832">
        <v>6600</v>
      </c>
    </row>
    <row r="850" spans="1:11" ht="14.45" customHeight="1" x14ac:dyDescent="0.2">
      <c r="A850" s="821" t="s">
        <v>586</v>
      </c>
      <c r="B850" s="822" t="s">
        <v>587</v>
      </c>
      <c r="C850" s="825" t="s">
        <v>617</v>
      </c>
      <c r="D850" s="839" t="s">
        <v>618</v>
      </c>
      <c r="E850" s="825" t="s">
        <v>4826</v>
      </c>
      <c r="F850" s="839" t="s">
        <v>4827</v>
      </c>
      <c r="G850" s="825" t="s">
        <v>5198</v>
      </c>
      <c r="H850" s="825" t="s">
        <v>5199</v>
      </c>
      <c r="I850" s="831">
        <v>132</v>
      </c>
      <c r="J850" s="831">
        <v>60</v>
      </c>
      <c r="K850" s="832">
        <v>7920</v>
      </c>
    </row>
    <row r="851" spans="1:11" ht="14.45" customHeight="1" x14ac:dyDescent="0.2">
      <c r="A851" s="821" t="s">
        <v>586</v>
      </c>
      <c r="B851" s="822" t="s">
        <v>587</v>
      </c>
      <c r="C851" s="825" t="s">
        <v>617</v>
      </c>
      <c r="D851" s="839" t="s">
        <v>618</v>
      </c>
      <c r="E851" s="825" t="s">
        <v>4826</v>
      </c>
      <c r="F851" s="839" t="s">
        <v>4827</v>
      </c>
      <c r="G851" s="825" t="s">
        <v>5160</v>
      </c>
      <c r="H851" s="825" t="s">
        <v>5161</v>
      </c>
      <c r="I851" s="831">
        <v>240.94000244140625</v>
      </c>
      <c r="J851" s="831">
        <v>10</v>
      </c>
      <c r="K851" s="832">
        <v>2409.35009765625</v>
      </c>
    </row>
    <row r="852" spans="1:11" ht="14.45" customHeight="1" x14ac:dyDescent="0.2">
      <c r="A852" s="821" t="s">
        <v>586</v>
      </c>
      <c r="B852" s="822" t="s">
        <v>587</v>
      </c>
      <c r="C852" s="825" t="s">
        <v>617</v>
      </c>
      <c r="D852" s="839" t="s">
        <v>618</v>
      </c>
      <c r="E852" s="825" t="s">
        <v>4826</v>
      </c>
      <c r="F852" s="839" t="s">
        <v>4827</v>
      </c>
      <c r="G852" s="825" t="s">
        <v>5162</v>
      </c>
      <c r="H852" s="825" t="s">
        <v>5163</v>
      </c>
      <c r="I852" s="831">
        <v>240.94000244140625</v>
      </c>
      <c r="J852" s="831">
        <v>10</v>
      </c>
      <c r="K852" s="832">
        <v>2409.35009765625</v>
      </c>
    </row>
    <row r="853" spans="1:11" ht="14.45" customHeight="1" x14ac:dyDescent="0.2">
      <c r="A853" s="821" t="s">
        <v>586</v>
      </c>
      <c r="B853" s="822" t="s">
        <v>587</v>
      </c>
      <c r="C853" s="825" t="s">
        <v>617</v>
      </c>
      <c r="D853" s="839" t="s">
        <v>618</v>
      </c>
      <c r="E853" s="825" t="s">
        <v>4826</v>
      </c>
      <c r="F853" s="839" t="s">
        <v>4827</v>
      </c>
      <c r="G853" s="825" t="s">
        <v>5089</v>
      </c>
      <c r="H853" s="825" t="s">
        <v>5090</v>
      </c>
      <c r="I853" s="831">
        <v>119.98500061035156</v>
      </c>
      <c r="J853" s="831">
        <v>20</v>
      </c>
      <c r="K853" s="832">
        <v>2399.739990234375</v>
      </c>
    </row>
    <row r="854" spans="1:11" ht="14.45" customHeight="1" x14ac:dyDescent="0.2">
      <c r="A854" s="821" t="s">
        <v>586</v>
      </c>
      <c r="B854" s="822" t="s">
        <v>587</v>
      </c>
      <c r="C854" s="825" t="s">
        <v>617</v>
      </c>
      <c r="D854" s="839" t="s">
        <v>618</v>
      </c>
      <c r="E854" s="825" t="s">
        <v>4826</v>
      </c>
      <c r="F854" s="839" t="s">
        <v>4827</v>
      </c>
      <c r="G854" s="825" t="s">
        <v>5089</v>
      </c>
      <c r="H854" s="825" t="s">
        <v>5091</v>
      </c>
      <c r="I854" s="831">
        <v>119.98999786376953</v>
      </c>
      <c r="J854" s="831">
        <v>15</v>
      </c>
      <c r="K854" s="832">
        <v>1799.8499755859375</v>
      </c>
    </row>
    <row r="855" spans="1:11" ht="14.45" customHeight="1" x14ac:dyDescent="0.2">
      <c r="A855" s="821" t="s">
        <v>586</v>
      </c>
      <c r="B855" s="822" t="s">
        <v>587</v>
      </c>
      <c r="C855" s="825" t="s">
        <v>617</v>
      </c>
      <c r="D855" s="839" t="s">
        <v>618</v>
      </c>
      <c r="E855" s="825" t="s">
        <v>4826</v>
      </c>
      <c r="F855" s="839" t="s">
        <v>4827</v>
      </c>
      <c r="G855" s="825" t="s">
        <v>5200</v>
      </c>
      <c r="H855" s="825" t="s">
        <v>5201</v>
      </c>
      <c r="I855" s="831">
        <v>188.33000183105469</v>
      </c>
      <c r="J855" s="831">
        <v>10</v>
      </c>
      <c r="K855" s="832">
        <v>1883.300048828125</v>
      </c>
    </row>
    <row r="856" spans="1:11" ht="14.45" customHeight="1" x14ac:dyDescent="0.2">
      <c r="A856" s="821" t="s">
        <v>586</v>
      </c>
      <c r="B856" s="822" t="s">
        <v>587</v>
      </c>
      <c r="C856" s="825" t="s">
        <v>617</v>
      </c>
      <c r="D856" s="839" t="s">
        <v>618</v>
      </c>
      <c r="E856" s="825" t="s">
        <v>4826</v>
      </c>
      <c r="F856" s="839" t="s">
        <v>4827</v>
      </c>
      <c r="G856" s="825" t="s">
        <v>5092</v>
      </c>
      <c r="H856" s="825" t="s">
        <v>5093</v>
      </c>
      <c r="I856" s="831">
        <v>199</v>
      </c>
      <c r="J856" s="831">
        <v>38</v>
      </c>
      <c r="K856" s="832">
        <v>7562</v>
      </c>
    </row>
    <row r="857" spans="1:11" ht="14.45" customHeight="1" thickBot="1" x14ac:dyDescent="0.25">
      <c r="A857" s="813" t="s">
        <v>586</v>
      </c>
      <c r="B857" s="814" t="s">
        <v>587</v>
      </c>
      <c r="C857" s="817" t="s">
        <v>617</v>
      </c>
      <c r="D857" s="840" t="s">
        <v>618</v>
      </c>
      <c r="E857" s="817" t="s">
        <v>4826</v>
      </c>
      <c r="F857" s="840" t="s">
        <v>4827</v>
      </c>
      <c r="G857" s="817" t="s">
        <v>5092</v>
      </c>
      <c r="H857" s="817" t="s">
        <v>5094</v>
      </c>
      <c r="I857" s="833">
        <v>199</v>
      </c>
      <c r="J857" s="833">
        <v>25</v>
      </c>
      <c r="K857" s="834">
        <v>4975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1CDFF7F-08CD-47D3-8776-F23A6BEB992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205.61666666666662</v>
      </c>
      <c r="D6" s="490"/>
      <c r="E6" s="490"/>
      <c r="F6" s="489"/>
      <c r="G6" s="491">
        <f ca="1">SUM(Tabulka[05 h_vram])/2</f>
        <v>173629.77000000002</v>
      </c>
      <c r="H6" s="490">
        <f ca="1">SUM(Tabulka[06 h_naduv])/2</f>
        <v>12940.25</v>
      </c>
      <c r="I6" s="490">
        <f ca="1">SUM(Tabulka[07 h_nadzk])/2</f>
        <v>2855.0000000000005</v>
      </c>
      <c r="J6" s="489">
        <f ca="1">SUM(Tabulka[08 h_oon])/2</f>
        <v>5113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677106</v>
      </c>
      <c r="N6" s="490">
        <f ca="1">SUM(Tabulka[12 m_oc])/2</f>
        <v>677106</v>
      </c>
      <c r="O6" s="489">
        <f ca="1">SUM(Tabulka[13 m_sk])/2</f>
        <v>152405171</v>
      </c>
      <c r="P6" s="488">
        <f ca="1">SUM(Tabulka[14_vzsk])/2</f>
        <v>11050</v>
      </c>
      <c r="Q6" s="488">
        <f ca="1">SUM(Tabulka[15_vzpl])/2</f>
        <v>167777.12609970674</v>
      </c>
      <c r="R6" s="487">
        <f ca="1">IF(Q6=0,0,P6/Q6)</f>
        <v>6.586118296860799E-2</v>
      </c>
      <c r="S6" s="486">
        <f ca="1">Q6-P6</f>
        <v>156727.12609970674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56.5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50740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9345.5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263054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263054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51372844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82777.126099706744</v>
      </c>
      <c r="R8" s="470">
        <f ca="1">IF(Tabulka[[#This Row],[15_vzpl]]=0,"",Tabulka[[#This Row],[14_vzsk]]/Tabulka[[#This Row],[15_vzpl]])</f>
        <v>0.10932971977184965</v>
      </c>
      <c r="S8" s="469">
        <f ca="1">IF(Tabulka[[#This Row],[15_vzpl]]-Tabulka[[#This Row],[14_vzsk]]=0,"",Tabulka[[#This Row],[15_vzpl]]-Tabulka[[#This Row],[14_vzsk]])</f>
        <v>73727.126099706744</v>
      </c>
    </row>
    <row r="9" spans="1:19" x14ac:dyDescent="0.25">
      <c r="A9" s="468">
        <v>99</v>
      </c>
      <c r="B9" s="467" t="s">
        <v>5213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765.5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28936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28936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5682685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82777.126099706744</v>
      </c>
      <c r="R9" s="470">
        <f ca="1">IF(Tabulka[[#This Row],[15_vzpl]]=0,"",Tabulka[[#This Row],[14_vzsk]]/Tabulka[[#This Row],[15_vzpl]])</f>
        <v>0.10932971977184965</v>
      </c>
      <c r="S9" s="469">
        <f ca="1">IF(Tabulka[[#This Row],[15_vzpl]]-Tabulka[[#This Row],[14_vzsk]]=0,"",Tabulka[[#This Row],[15_vzpl]]-Tabulka[[#This Row],[14_vzsk]])</f>
        <v>73727.126099706744</v>
      </c>
    </row>
    <row r="10" spans="1:19" x14ac:dyDescent="0.25">
      <c r="A10" s="468">
        <v>100</v>
      </c>
      <c r="B10" s="467" t="s">
        <v>5214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613.5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95658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95658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5698726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5215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44.333333333333336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6728.5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138460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138460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39991433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5209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521</v>
      </c>
      <c r="B13" s="467" t="s">
        <v>5216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5203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146.91666666666666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120777.77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3518.75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1419.9999999999998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3337.5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414052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414052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100484812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85000</v>
      </c>
      <c r="R14" s="470">
        <f ca="1">IF(Tabulka[[#This Row],[15_vzpl]]=0,"",Tabulka[[#This Row],[14_vzsk]]/Tabulka[[#This Row],[15_vzpl]])</f>
        <v>2.3529411764705882E-2</v>
      </c>
      <c r="S14" s="469">
        <f ca="1">IF(Tabulka[[#This Row],[15_vzpl]]-Tabulka[[#This Row],[14_vzsk]]=0,"",Tabulka[[#This Row],[15_vzpl]]-Tabulka[[#This Row],[14_vzsk]])</f>
        <v>83000</v>
      </c>
    </row>
    <row r="15" spans="1:19" x14ac:dyDescent="0.25">
      <c r="A15" s="468">
        <v>303</v>
      </c>
      <c r="B15" s="467" t="s">
        <v>5217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23482.400000000001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126.76000000000002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474.5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45476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45476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23091367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85000</v>
      </c>
      <c r="R15" s="470">
        <f ca="1">IF(Tabulka[[#This Row],[15_vzpl]]=0,"",Tabulka[[#This Row],[14_vzsk]]/Tabulka[[#This Row],[15_vzpl]])</f>
        <v>2.3529411764705882E-2</v>
      </c>
      <c r="S15" s="469">
        <f ca="1">IF(Tabulka[[#This Row],[15_vzpl]]-Tabulka[[#This Row],[14_vzsk]]=0,"",Tabulka[[#This Row],[15_vzpl]]-Tabulka[[#This Row],[14_vzsk]])</f>
        <v>83000</v>
      </c>
    </row>
    <row r="16" spans="1:19" x14ac:dyDescent="0.25">
      <c r="A16" s="468">
        <v>304</v>
      </c>
      <c r="B16" s="467" t="s">
        <v>5218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57.891666666666673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49927.12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739.39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238606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238606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36089993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5219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25.708333333333332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21380.75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483.35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105118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105118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16593484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307</v>
      </c>
      <c r="B18" s="467" t="s">
        <v>5220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854923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310</v>
      </c>
      <c r="B19" s="467" t="s">
        <v>5221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1582811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418</v>
      </c>
      <c r="B20" s="467" t="s">
        <v>5222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4.3166666666666664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3505.5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811.5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3091677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424</v>
      </c>
      <c r="B21" s="467" t="s">
        <v>5223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798.5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1286120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5224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855580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636</v>
      </c>
      <c r="B23" s="467" t="s">
        <v>5225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1573.5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1214792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642</v>
      </c>
      <c r="B24" s="467" t="s">
        <v>5226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20908.5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19852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19852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15824065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5204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545673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30</v>
      </c>
      <c r="B26" s="467" t="s">
        <v>5227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545673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295</v>
      </c>
    </row>
    <row r="28" spans="1:19" x14ac:dyDescent="0.25">
      <c r="A28" s="222" t="s">
        <v>201</v>
      </c>
    </row>
    <row r="29" spans="1:19" x14ac:dyDescent="0.25">
      <c r="A29" s="223" t="s">
        <v>265</v>
      </c>
    </row>
    <row r="30" spans="1:19" x14ac:dyDescent="0.25">
      <c r="A30" s="460" t="s">
        <v>264</v>
      </c>
    </row>
    <row r="31" spans="1:19" x14ac:dyDescent="0.25">
      <c r="A31" s="373" t="s">
        <v>233</v>
      </c>
    </row>
    <row r="32" spans="1:19" x14ac:dyDescent="0.25">
      <c r="A32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F06F236-37F5-4EA8-AFEC-2C4C1094A24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5212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57.650000000000006</v>
      </c>
      <c r="F4" s="497"/>
      <c r="G4" s="497"/>
      <c r="H4" s="497"/>
      <c r="I4" s="497">
        <v>8744</v>
      </c>
      <c r="J4" s="497">
        <v>1912</v>
      </c>
      <c r="K4" s="497">
        <v>207</v>
      </c>
      <c r="L4" s="497">
        <v>325</v>
      </c>
      <c r="M4" s="497"/>
      <c r="N4" s="497"/>
      <c r="O4" s="497">
        <v>23060</v>
      </c>
      <c r="P4" s="497">
        <v>23060</v>
      </c>
      <c r="Q4" s="497">
        <v>8431891</v>
      </c>
      <c r="R4" s="497"/>
      <c r="S4" s="497">
        <v>13796.187683284457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6</v>
      </c>
      <c r="I5">
        <v>920</v>
      </c>
      <c r="J5">
        <v>261</v>
      </c>
      <c r="L5">
        <v>160</v>
      </c>
      <c r="O5">
        <v>2060</v>
      </c>
      <c r="P5">
        <v>2060</v>
      </c>
      <c r="Q5">
        <v>1078534</v>
      </c>
      <c r="S5">
        <v>13796.187683284457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7</v>
      </c>
      <c r="I6">
        <v>1072</v>
      </c>
      <c r="J6">
        <v>234</v>
      </c>
      <c r="L6">
        <v>81</v>
      </c>
      <c r="O6">
        <v>4600</v>
      </c>
      <c r="P6">
        <v>4600</v>
      </c>
      <c r="Q6">
        <v>919467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44.650000000000006</v>
      </c>
      <c r="I7">
        <v>6752</v>
      </c>
      <c r="J7">
        <v>1417</v>
      </c>
      <c r="K7">
        <v>207</v>
      </c>
      <c r="L7">
        <v>84</v>
      </c>
      <c r="O7">
        <v>16400</v>
      </c>
      <c r="P7">
        <v>16400</v>
      </c>
      <c r="Q7">
        <v>6433890</v>
      </c>
    </row>
    <row r="8" spans="1:19" x14ac:dyDescent="0.25">
      <c r="A8" s="504" t="s">
        <v>215</v>
      </c>
      <c r="B8" s="503">
        <v>5</v>
      </c>
      <c r="C8">
        <v>1</v>
      </c>
      <c r="D8" t="s">
        <v>5203</v>
      </c>
      <c r="E8">
        <v>148.75</v>
      </c>
      <c r="I8">
        <v>20905.599999999999</v>
      </c>
      <c r="J8">
        <v>704.25</v>
      </c>
      <c r="K8">
        <v>223.25</v>
      </c>
      <c r="L8">
        <v>636</v>
      </c>
      <c r="O8">
        <v>66546</v>
      </c>
      <c r="P8">
        <v>66546</v>
      </c>
      <c r="Q8">
        <v>16112721</v>
      </c>
      <c r="S8">
        <v>14166.666666666666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35.5</v>
      </c>
      <c r="I9">
        <v>4429.95</v>
      </c>
      <c r="J9">
        <v>140</v>
      </c>
      <c r="K9">
        <v>12</v>
      </c>
      <c r="L9">
        <v>80</v>
      </c>
      <c r="O9">
        <v>9370</v>
      </c>
      <c r="P9">
        <v>9370</v>
      </c>
      <c r="Q9">
        <v>3824448</v>
      </c>
      <c r="S9">
        <v>14166.666666666666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56.6</v>
      </c>
      <c r="I10">
        <v>8242.4</v>
      </c>
      <c r="J10">
        <v>289.75</v>
      </c>
      <c r="K10">
        <v>129.5</v>
      </c>
      <c r="O10">
        <v>32000</v>
      </c>
      <c r="P10">
        <v>32000</v>
      </c>
      <c r="Q10">
        <v>5775708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25.5</v>
      </c>
      <c r="I11">
        <v>3557.25</v>
      </c>
      <c r="J11">
        <v>102.5</v>
      </c>
      <c r="K11">
        <v>69.75</v>
      </c>
      <c r="O11">
        <v>17676</v>
      </c>
      <c r="P11">
        <v>17676</v>
      </c>
      <c r="Q11">
        <v>2540464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Q12">
        <v>67806</v>
      </c>
    </row>
    <row r="13" spans="1:19" x14ac:dyDescent="0.25">
      <c r="A13" s="502" t="s">
        <v>220</v>
      </c>
      <c r="B13" s="501">
        <v>10</v>
      </c>
      <c r="C13">
        <v>1</v>
      </c>
      <c r="D13">
        <v>310</v>
      </c>
      <c r="Q13">
        <v>213133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4.1500000000000004</v>
      </c>
      <c r="I14">
        <v>655.5</v>
      </c>
      <c r="J14">
        <v>12</v>
      </c>
      <c r="K14">
        <v>12</v>
      </c>
      <c r="L14">
        <v>152</v>
      </c>
      <c r="Q14">
        <v>475322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L15">
        <v>152</v>
      </c>
      <c r="Q15">
        <v>243135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197280</v>
      </c>
    </row>
    <row r="17" spans="3:19" x14ac:dyDescent="0.25">
      <c r="C17">
        <v>1</v>
      </c>
      <c r="D17">
        <v>636</v>
      </c>
      <c r="E17">
        <v>2</v>
      </c>
      <c r="I17">
        <v>291</v>
      </c>
      <c r="J17">
        <v>10.5</v>
      </c>
      <c r="Q17">
        <v>187848</v>
      </c>
    </row>
    <row r="18" spans="3:19" x14ac:dyDescent="0.25">
      <c r="C18">
        <v>1</v>
      </c>
      <c r="D18">
        <v>642</v>
      </c>
      <c r="E18">
        <v>25</v>
      </c>
      <c r="I18">
        <v>3729.5</v>
      </c>
      <c r="J18">
        <v>149.5</v>
      </c>
      <c r="L18">
        <v>252</v>
      </c>
      <c r="O18">
        <v>7500</v>
      </c>
      <c r="P18">
        <v>7500</v>
      </c>
      <c r="Q18">
        <v>2587577</v>
      </c>
    </row>
    <row r="19" spans="3:19" x14ac:dyDescent="0.25">
      <c r="C19">
        <v>1</v>
      </c>
      <c r="D19" t="s">
        <v>5204</v>
      </c>
      <c r="E19">
        <v>2.2000000000000002</v>
      </c>
      <c r="I19">
        <v>344</v>
      </c>
      <c r="J19">
        <v>17</v>
      </c>
      <c r="K19">
        <v>32</v>
      </c>
      <c r="Q19">
        <v>83813</v>
      </c>
    </row>
    <row r="20" spans="3:19" x14ac:dyDescent="0.25">
      <c r="C20">
        <v>1</v>
      </c>
      <c r="D20">
        <v>30</v>
      </c>
      <c r="E20">
        <v>2.2000000000000002</v>
      </c>
      <c r="I20">
        <v>344</v>
      </c>
      <c r="J20">
        <v>17</v>
      </c>
      <c r="K20">
        <v>32</v>
      </c>
      <c r="Q20">
        <v>83813</v>
      </c>
    </row>
    <row r="21" spans="3:19" x14ac:dyDescent="0.25">
      <c r="C21" t="s">
        <v>5205</v>
      </c>
      <c r="E21">
        <v>208.6</v>
      </c>
      <c r="I21">
        <v>29993.599999999999</v>
      </c>
      <c r="J21">
        <v>2633.25</v>
      </c>
      <c r="K21">
        <v>462.25</v>
      </c>
      <c r="L21">
        <v>961</v>
      </c>
      <c r="O21">
        <v>89606</v>
      </c>
      <c r="P21">
        <v>89606</v>
      </c>
      <c r="Q21">
        <v>24628425</v>
      </c>
      <c r="S21">
        <v>27962.854349951122</v>
      </c>
    </row>
    <row r="22" spans="3:19" x14ac:dyDescent="0.25">
      <c r="C22">
        <v>2</v>
      </c>
      <c r="D22" t="s">
        <v>266</v>
      </c>
      <c r="E22">
        <v>57.150000000000006</v>
      </c>
      <c r="I22">
        <v>8064</v>
      </c>
      <c r="J22">
        <v>1500</v>
      </c>
      <c r="K22">
        <v>203.5</v>
      </c>
      <c r="L22">
        <v>448.5</v>
      </c>
      <c r="O22">
        <v>25368</v>
      </c>
      <c r="P22">
        <v>25368</v>
      </c>
      <c r="Q22">
        <v>7813560</v>
      </c>
      <c r="R22">
        <v>3000</v>
      </c>
      <c r="S22">
        <v>13796.187683284457</v>
      </c>
    </row>
    <row r="23" spans="3:19" x14ac:dyDescent="0.25">
      <c r="C23">
        <v>2</v>
      </c>
      <c r="D23">
        <v>99</v>
      </c>
      <c r="E23">
        <v>6</v>
      </c>
      <c r="I23">
        <v>928</v>
      </c>
      <c r="J23">
        <v>200.5</v>
      </c>
      <c r="L23">
        <v>157</v>
      </c>
      <c r="O23">
        <v>3000</v>
      </c>
      <c r="P23">
        <v>3000</v>
      </c>
      <c r="Q23">
        <v>854869</v>
      </c>
      <c r="R23">
        <v>3000</v>
      </c>
      <c r="S23">
        <v>13796.187683284457</v>
      </c>
    </row>
    <row r="24" spans="3:19" x14ac:dyDescent="0.25">
      <c r="C24">
        <v>2</v>
      </c>
      <c r="D24">
        <v>100</v>
      </c>
      <c r="E24">
        <v>6</v>
      </c>
      <c r="I24">
        <v>840</v>
      </c>
      <c r="J24">
        <v>211</v>
      </c>
      <c r="L24">
        <v>79.5</v>
      </c>
      <c r="O24">
        <v>5058</v>
      </c>
      <c r="P24">
        <v>5058</v>
      </c>
      <c r="Q24">
        <v>727448</v>
      </c>
    </row>
    <row r="25" spans="3:19" x14ac:dyDescent="0.25">
      <c r="C25">
        <v>2</v>
      </c>
      <c r="D25">
        <v>101</v>
      </c>
      <c r="E25">
        <v>45.150000000000006</v>
      </c>
      <c r="I25">
        <v>6296</v>
      </c>
      <c r="J25">
        <v>1088.5</v>
      </c>
      <c r="K25">
        <v>203.5</v>
      </c>
      <c r="L25">
        <v>212</v>
      </c>
      <c r="O25">
        <v>17310</v>
      </c>
      <c r="P25">
        <v>17310</v>
      </c>
      <c r="Q25">
        <v>6231243</v>
      </c>
    </row>
    <row r="26" spans="3:19" x14ac:dyDescent="0.25">
      <c r="C26">
        <v>2</v>
      </c>
      <c r="D26" t="s">
        <v>5203</v>
      </c>
      <c r="E26">
        <v>146.5</v>
      </c>
      <c r="I26">
        <v>19354.04</v>
      </c>
      <c r="J26">
        <v>421.5</v>
      </c>
      <c r="K26">
        <v>185.96</v>
      </c>
      <c r="L26">
        <v>949.5</v>
      </c>
      <c r="O26">
        <v>43794</v>
      </c>
      <c r="P26">
        <v>43794</v>
      </c>
      <c r="Q26">
        <v>14996070</v>
      </c>
      <c r="S26">
        <v>14166.666666666666</v>
      </c>
    </row>
    <row r="27" spans="3:19" x14ac:dyDescent="0.25">
      <c r="C27">
        <v>2</v>
      </c>
      <c r="D27">
        <v>303</v>
      </c>
      <c r="E27">
        <v>35</v>
      </c>
      <c r="I27">
        <v>4345.04</v>
      </c>
      <c r="J27">
        <v>106.5</v>
      </c>
      <c r="K27">
        <v>13.46</v>
      </c>
      <c r="L27">
        <v>193</v>
      </c>
      <c r="O27">
        <v>3370</v>
      </c>
      <c r="P27">
        <v>3370</v>
      </c>
      <c r="Q27">
        <v>3940327</v>
      </c>
      <c r="S27">
        <v>14166.666666666666</v>
      </c>
    </row>
    <row r="28" spans="3:19" x14ac:dyDescent="0.25">
      <c r="C28">
        <v>2</v>
      </c>
      <c r="D28">
        <v>304</v>
      </c>
      <c r="E28">
        <v>55.85</v>
      </c>
      <c r="I28">
        <v>7455</v>
      </c>
      <c r="J28">
        <v>123.5</v>
      </c>
      <c r="K28">
        <v>91.5</v>
      </c>
      <c r="O28">
        <v>28508</v>
      </c>
      <c r="P28">
        <v>28508</v>
      </c>
      <c r="Q28">
        <v>5415011</v>
      </c>
    </row>
    <row r="29" spans="3:19" x14ac:dyDescent="0.25">
      <c r="C29">
        <v>2</v>
      </c>
      <c r="D29">
        <v>305</v>
      </c>
      <c r="E29">
        <v>24.5</v>
      </c>
      <c r="I29">
        <v>3233.5</v>
      </c>
      <c r="J29">
        <v>24.5</v>
      </c>
      <c r="K29">
        <v>57</v>
      </c>
      <c r="O29">
        <v>11916</v>
      </c>
      <c r="P29">
        <v>11916</v>
      </c>
      <c r="Q29">
        <v>2319676</v>
      </c>
    </row>
    <row r="30" spans="3:19" x14ac:dyDescent="0.25">
      <c r="C30">
        <v>2</v>
      </c>
      <c r="D30">
        <v>307</v>
      </c>
      <c r="Q30">
        <v>161443</v>
      </c>
    </row>
    <row r="31" spans="3:19" x14ac:dyDescent="0.25">
      <c r="C31">
        <v>2</v>
      </c>
      <c r="D31">
        <v>310</v>
      </c>
      <c r="Q31">
        <v>191683</v>
      </c>
    </row>
    <row r="32" spans="3:19" x14ac:dyDescent="0.25">
      <c r="C32">
        <v>2</v>
      </c>
      <c r="D32">
        <v>418</v>
      </c>
      <c r="E32">
        <v>4.1500000000000004</v>
      </c>
      <c r="I32">
        <v>582</v>
      </c>
      <c r="J32">
        <v>12</v>
      </c>
      <c r="K32">
        <v>24</v>
      </c>
      <c r="L32">
        <v>305</v>
      </c>
      <c r="Q32">
        <v>442814</v>
      </c>
    </row>
    <row r="33" spans="3:19" x14ac:dyDescent="0.25">
      <c r="C33">
        <v>2</v>
      </c>
      <c r="D33">
        <v>424</v>
      </c>
      <c r="L33">
        <v>211.5</v>
      </c>
      <c r="Q33">
        <v>152898</v>
      </c>
    </row>
    <row r="34" spans="3:19" x14ac:dyDescent="0.25">
      <c r="C34">
        <v>2</v>
      </c>
      <c r="D34">
        <v>524</v>
      </c>
      <c r="Q34">
        <v>149164</v>
      </c>
    </row>
    <row r="35" spans="3:19" x14ac:dyDescent="0.25">
      <c r="C35">
        <v>2</v>
      </c>
      <c r="D35">
        <v>636</v>
      </c>
      <c r="E35">
        <v>2</v>
      </c>
      <c r="I35">
        <v>264</v>
      </c>
      <c r="J35">
        <v>10.5</v>
      </c>
      <c r="Q35">
        <v>172443</v>
      </c>
    </row>
    <row r="36" spans="3:19" x14ac:dyDescent="0.25">
      <c r="C36">
        <v>2</v>
      </c>
      <c r="D36">
        <v>642</v>
      </c>
      <c r="E36">
        <v>25</v>
      </c>
      <c r="I36">
        <v>3474.5</v>
      </c>
      <c r="J36">
        <v>144.5</v>
      </c>
      <c r="L36">
        <v>240</v>
      </c>
      <c r="Q36">
        <v>2050611</v>
      </c>
    </row>
    <row r="37" spans="3:19" x14ac:dyDescent="0.25">
      <c r="C37">
        <v>2</v>
      </c>
      <c r="D37" t="s">
        <v>5204</v>
      </c>
      <c r="E37">
        <v>2.2000000000000002</v>
      </c>
      <c r="I37">
        <v>300</v>
      </c>
      <c r="J37">
        <v>28</v>
      </c>
      <c r="Q37">
        <v>78073</v>
      </c>
    </row>
    <row r="38" spans="3:19" x14ac:dyDescent="0.25">
      <c r="C38">
        <v>2</v>
      </c>
      <c r="D38">
        <v>30</v>
      </c>
      <c r="E38">
        <v>2.2000000000000002</v>
      </c>
      <c r="I38">
        <v>300</v>
      </c>
      <c r="J38">
        <v>28</v>
      </c>
      <c r="Q38">
        <v>78073</v>
      </c>
    </row>
    <row r="39" spans="3:19" x14ac:dyDescent="0.25">
      <c r="C39" t="s">
        <v>5206</v>
      </c>
      <c r="E39">
        <v>205.85</v>
      </c>
      <c r="I39">
        <v>27718.04</v>
      </c>
      <c r="J39">
        <v>1949.5</v>
      </c>
      <c r="K39">
        <v>389.46000000000004</v>
      </c>
      <c r="L39">
        <v>1398</v>
      </c>
      <c r="O39">
        <v>69162</v>
      </c>
      <c r="P39">
        <v>69162</v>
      </c>
      <c r="Q39">
        <v>22887703</v>
      </c>
      <c r="R39">
        <v>3000</v>
      </c>
      <c r="S39">
        <v>27962.854349951122</v>
      </c>
    </row>
    <row r="40" spans="3:19" x14ac:dyDescent="0.25">
      <c r="C40">
        <v>3</v>
      </c>
      <c r="D40" t="s">
        <v>266</v>
      </c>
      <c r="E40">
        <v>56.95</v>
      </c>
      <c r="I40">
        <v>9428</v>
      </c>
      <c r="J40">
        <v>1515</v>
      </c>
      <c r="K40">
        <v>211.5</v>
      </c>
      <c r="L40">
        <v>238.5</v>
      </c>
      <c r="O40">
        <v>26118</v>
      </c>
      <c r="P40">
        <v>26118</v>
      </c>
      <c r="Q40">
        <v>8086906</v>
      </c>
      <c r="S40">
        <v>13796.187683284457</v>
      </c>
    </row>
    <row r="41" spans="3:19" x14ac:dyDescent="0.25">
      <c r="C41">
        <v>3</v>
      </c>
      <c r="D41">
        <v>99</v>
      </c>
      <c r="E41">
        <v>6</v>
      </c>
      <c r="I41">
        <v>1072</v>
      </c>
      <c r="J41">
        <v>216.5</v>
      </c>
      <c r="L41">
        <v>158.5</v>
      </c>
      <c r="O41">
        <v>3368</v>
      </c>
      <c r="P41">
        <v>3368</v>
      </c>
      <c r="Q41">
        <v>1008381</v>
      </c>
      <c r="S41">
        <v>13796.187683284457</v>
      </c>
    </row>
    <row r="42" spans="3:19" x14ac:dyDescent="0.25">
      <c r="C42">
        <v>3</v>
      </c>
      <c r="D42">
        <v>100</v>
      </c>
      <c r="E42">
        <v>6</v>
      </c>
      <c r="I42">
        <v>1076</v>
      </c>
      <c r="J42">
        <v>217.5</v>
      </c>
      <c r="L42">
        <v>80</v>
      </c>
      <c r="O42">
        <v>12000</v>
      </c>
      <c r="P42">
        <v>12000</v>
      </c>
      <c r="Q42">
        <v>716604</v>
      </c>
    </row>
    <row r="43" spans="3:19" x14ac:dyDescent="0.25">
      <c r="C43">
        <v>3</v>
      </c>
      <c r="D43">
        <v>101</v>
      </c>
      <c r="E43">
        <v>44.95</v>
      </c>
      <c r="I43">
        <v>7280</v>
      </c>
      <c r="J43">
        <v>1081</v>
      </c>
      <c r="K43">
        <v>211.5</v>
      </c>
      <c r="O43">
        <v>10750</v>
      </c>
      <c r="P43">
        <v>10750</v>
      </c>
      <c r="Q43">
        <v>6361921</v>
      </c>
    </row>
    <row r="44" spans="3:19" x14ac:dyDescent="0.25">
      <c r="C44">
        <v>3</v>
      </c>
      <c r="D44" t="s">
        <v>5203</v>
      </c>
      <c r="E44">
        <v>145.75</v>
      </c>
      <c r="I44">
        <v>21699.02</v>
      </c>
      <c r="J44">
        <v>714.5</v>
      </c>
      <c r="K44">
        <v>251.56</v>
      </c>
      <c r="L44">
        <v>814</v>
      </c>
      <c r="O44">
        <v>55236</v>
      </c>
      <c r="P44">
        <v>55236</v>
      </c>
      <c r="Q44">
        <v>17329473</v>
      </c>
      <c r="S44">
        <v>14166.666666666666</v>
      </c>
    </row>
    <row r="45" spans="3:19" x14ac:dyDescent="0.25">
      <c r="C45">
        <v>3</v>
      </c>
      <c r="D45">
        <v>303</v>
      </c>
      <c r="E45">
        <v>34</v>
      </c>
      <c r="I45">
        <v>4515.8</v>
      </c>
      <c r="J45">
        <v>97</v>
      </c>
      <c r="L45">
        <v>123</v>
      </c>
      <c r="O45">
        <v>8842</v>
      </c>
      <c r="P45">
        <v>8842</v>
      </c>
      <c r="Q45">
        <v>4196717</v>
      </c>
      <c r="S45">
        <v>14166.666666666666</v>
      </c>
    </row>
    <row r="46" spans="3:19" x14ac:dyDescent="0.25">
      <c r="C46">
        <v>3</v>
      </c>
      <c r="D46">
        <v>304</v>
      </c>
      <c r="E46">
        <v>56.1</v>
      </c>
      <c r="I46">
        <v>8677.4700000000012</v>
      </c>
      <c r="J46">
        <v>267</v>
      </c>
      <c r="K46">
        <v>127.81</v>
      </c>
      <c r="O46">
        <v>23894</v>
      </c>
      <c r="P46">
        <v>23894</v>
      </c>
      <c r="Q46">
        <v>5711942</v>
      </c>
    </row>
    <row r="47" spans="3:19" x14ac:dyDescent="0.25">
      <c r="C47">
        <v>3</v>
      </c>
      <c r="D47">
        <v>305</v>
      </c>
      <c r="E47">
        <v>24.5</v>
      </c>
      <c r="I47">
        <v>3730.75</v>
      </c>
      <c r="J47">
        <v>86</v>
      </c>
      <c r="K47">
        <v>123.75</v>
      </c>
      <c r="O47">
        <v>19500</v>
      </c>
      <c r="P47">
        <v>19500</v>
      </c>
      <c r="Q47">
        <v>2648941</v>
      </c>
    </row>
    <row r="48" spans="3:19" x14ac:dyDescent="0.25">
      <c r="C48">
        <v>3</v>
      </c>
      <c r="D48">
        <v>307</v>
      </c>
      <c r="Q48">
        <v>197397</v>
      </c>
    </row>
    <row r="49" spans="3:19" x14ac:dyDescent="0.25">
      <c r="C49">
        <v>3</v>
      </c>
      <c r="D49">
        <v>310</v>
      </c>
      <c r="Q49">
        <v>305518</v>
      </c>
    </row>
    <row r="50" spans="3:19" x14ac:dyDescent="0.25">
      <c r="C50">
        <v>3</v>
      </c>
      <c r="D50">
        <v>418</v>
      </c>
      <c r="E50">
        <v>4.1500000000000004</v>
      </c>
      <c r="I50">
        <v>682.5</v>
      </c>
      <c r="J50">
        <v>12</v>
      </c>
      <c r="L50">
        <v>219</v>
      </c>
      <c r="Q50">
        <v>478235</v>
      </c>
    </row>
    <row r="51" spans="3:19" x14ac:dyDescent="0.25">
      <c r="C51">
        <v>3</v>
      </c>
      <c r="D51">
        <v>424</v>
      </c>
      <c r="L51">
        <v>204</v>
      </c>
      <c r="Q51">
        <v>224311</v>
      </c>
    </row>
    <row r="52" spans="3:19" x14ac:dyDescent="0.25">
      <c r="C52">
        <v>3</v>
      </c>
      <c r="D52">
        <v>524</v>
      </c>
      <c r="Q52">
        <v>213180</v>
      </c>
    </row>
    <row r="53" spans="3:19" x14ac:dyDescent="0.25">
      <c r="C53">
        <v>3</v>
      </c>
      <c r="D53">
        <v>636</v>
      </c>
      <c r="E53">
        <v>2</v>
      </c>
      <c r="I53">
        <v>309</v>
      </c>
      <c r="Q53">
        <v>203539</v>
      </c>
    </row>
    <row r="54" spans="3:19" x14ac:dyDescent="0.25">
      <c r="C54">
        <v>3</v>
      </c>
      <c r="D54">
        <v>642</v>
      </c>
      <c r="E54">
        <v>25</v>
      </c>
      <c r="I54">
        <v>3783.5</v>
      </c>
      <c r="J54">
        <v>252.5</v>
      </c>
      <c r="L54">
        <v>268</v>
      </c>
      <c r="O54">
        <v>3000</v>
      </c>
      <c r="P54">
        <v>3000</v>
      </c>
      <c r="Q54">
        <v>3149693</v>
      </c>
    </row>
    <row r="55" spans="3:19" x14ac:dyDescent="0.25">
      <c r="C55">
        <v>3</v>
      </c>
      <c r="D55" t="s">
        <v>5204</v>
      </c>
      <c r="E55">
        <v>2.2000000000000002</v>
      </c>
      <c r="I55">
        <v>400</v>
      </c>
      <c r="J55">
        <v>17</v>
      </c>
      <c r="K55">
        <v>37</v>
      </c>
      <c r="Q55">
        <v>83093</v>
      </c>
    </row>
    <row r="56" spans="3:19" x14ac:dyDescent="0.25">
      <c r="C56">
        <v>3</v>
      </c>
      <c r="D56">
        <v>30</v>
      </c>
      <c r="E56">
        <v>2.2000000000000002</v>
      </c>
      <c r="I56">
        <v>400</v>
      </c>
      <c r="J56">
        <v>17</v>
      </c>
      <c r="K56">
        <v>37</v>
      </c>
      <c r="Q56">
        <v>83093</v>
      </c>
    </row>
    <row r="57" spans="3:19" x14ac:dyDescent="0.25">
      <c r="C57" t="s">
        <v>5207</v>
      </c>
      <c r="E57">
        <v>204.9</v>
      </c>
      <c r="I57">
        <v>31527.02</v>
      </c>
      <c r="J57">
        <v>2246.5</v>
      </c>
      <c r="K57">
        <v>500.06</v>
      </c>
      <c r="L57">
        <v>1052.5</v>
      </c>
      <c r="O57">
        <v>81354</v>
      </c>
      <c r="P57">
        <v>81354</v>
      </c>
      <c r="Q57">
        <v>25499472</v>
      </c>
      <c r="S57">
        <v>27962.854349951122</v>
      </c>
    </row>
    <row r="58" spans="3:19" x14ac:dyDescent="0.25">
      <c r="C58">
        <v>4</v>
      </c>
      <c r="D58" t="s">
        <v>266</v>
      </c>
      <c r="E58">
        <v>56.75</v>
      </c>
      <c r="I58">
        <v>8904</v>
      </c>
      <c r="J58">
        <v>1403</v>
      </c>
      <c r="K58">
        <v>256.5</v>
      </c>
      <c r="L58">
        <v>311</v>
      </c>
      <c r="O58">
        <v>47502</v>
      </c>
      <c r="P58">
        <v>47502</v>
      </c>
      <c r="Q58">
        <v>13271008</v>
      </c>
      <c r="S58">
        <v>13796.187683284457</v>
      </c>
    </row>
    <row r="59" spans="3:19" x14ac:dyDescent="0.25">
      <c r="C59">
        <v>4</v>
      </c>
      <c r="D59">
        <v>99</v>
      </c>
      <c r="E59">
        <v>6</v>
      </c>
      <c r="I59">
        <v>920</v>
      </c>
      <c r="J59">
        <v>133.5</v>
      </c>
      <c r="L59">
        <v>147</v>
      </c>
      <c r="O59">
        <v>5252</v>
      </c>
      <c r="P59">
        <v>5252</v>
      </c>
      <c r="Q59">
        <v>1895410</v>
      </c>
      <c r="S59">
        <v>13796.187683284457</v>
      </c>
    </row>
    <row r="60" spans="3:19" x14ac:dyDescent="0.25">
      <c r="C60">
        <v>4</v>
      </c>
      <c r="D60">
        <v>100</v>
      </c>
      <c r="E60">
        <v>6</v>
      </c>
      <c r="I60">
        <v>1008</v>
      </c>
      <c r="J60">
        <v>208.5</v>
      </c>
      <c r="L60">
        <v>82</v>
      </c>
      <c r="O60">
        <v>14000</v>
      </c>
      <c r="P60">
        <v>14000</v>
      </c>
      <c r="Q60">
        <v>1323963</v>
      </c>
    </row>
    <row r="61" spans="3:19" x14ac:dyDescent="0.25">
      <c r="C61">
        <v>4</v>
      </c>
      <c r="D61">
        <v>101</v>
      </c>
      <c r="E61">
        <v>44.75</v>
      </c>
      <c r="I61">
        <v>6976</v>
      </c>
      <c r="J61">
        <v>1061</v>
      </c>
      <c r="K61">
        <v>256.5</v>
      </c>
      <c r="L61">
        <v>82</v>
      </c>
      <c r="O61">
        <v>28250</v>
      </c>
      <c r="P61">
        <v>28250</v>
      </c>
      <c r="Q61">
        <v>10051635</v>
      </c>
    </row>
    <row r="62" spans="3:19" x14ac:dyDescent="0.25">
      <c r="C62">
        <v>4</v>
      </c>
      <c r="D62" t="s">
        <v>5203</v>
      </c>
      <c r="E62">
        <v>147</v>
      </c>
      <c r="I62">
        <v>20736.86</v>
      </c>
      <c r="J62">
        <v>823</v>
      </c>
      <c r="K62">
        <v>369.87</v>
      </c>
      <c r="L62">
        <v>593</v>
      </c>
      <c r="O62">
        <v>69134</v>
      </c>
      <c r="P62">
        <v>69134</v>
      </c>
      <c r="Q62">
        <v>27347725</v>
      </c>
      <c r="R62">
        <v>2000</v>
      </c>
      <c r="S62">
        <v>14166.666666666666</v>
      </c>
    </row>
    <row r="63" spans="3:19" x14ac:dyDescent="0.25">
      <c r="C63">
        <v>4</v>
      </c>
      <c r="D63">
        <v>303</v>
      </c>
      <c r="E63">
        <v>31</v>
      </c>
      <c r="I63">
        <v>3957.54</v>
      </c>
      <c r="J63">
        <v>163</v>
      </c>
      <c r="K63">
        <v>59.370000000000005</v>
      </c>
      <c r="L63">
        <v>66.5</v>
      </c>
      <c r="Q63">
        <v>6275200</v>
      </c>
      <c r="R63">
        <v>2000</v>
      </c>
      <c r="S63">
        <v>14166.666666666666</v>
      </c>
    </row>
    <row r="64" spans="3:19" x14ac:dyDescent="0.25">
      <c r="C64">
        <v>4</v>
      </c>
      <c r="D64">
        <v>304</v>
      </c>
      <c r="E64">
        <v>59.099999999999994</v>
      </c>
      <c r="I64">
        <v>8411.32</v>
      </c>
      <c r="J64">
        <v>261</v>
      </c>
      <c r="K64">
        <v>181</v>
      </c>
      <c r="O64">
        <v>44870</v>
      </c>
      <c r="P64">
        <v>44870</v>
      </c>
      <c r="Q64">
        <v>9681496</v>
      </c>
    </row>
    <row r="65" spans="3:19" x14ac:dyDescent="0.25">
      <c r="C65">
        <v>4</v>
      </c>
      <c r="D65">
        <v>305</v>
      </c>
      <c r="E65">
        <v>25.75</v>
      </c>
      <c r="I65">
        <v>3793.5</v>
      </c>
      <c r="J65">
        <v>117.5</v>
      </c>
      <c r="K65">
        <v>105.5</v>
      </c>
      <c r="O65">
        <v>24264</v>
      </c>
      <c r="P65">
        <v>24264</v>
      </c>
      <c r="Q65">
        <v>4497762</v>
      </c>
    </row>
    <row r="66" spans="3:19" x14ac:dyDescent="0.25">
      <c r="C66">
        <v>4</v>
      </c>
      <c r="D66">
        <v>307</v>
      </c>
      <c r="Q66">
        <v>224426</v>
      </c>
    </row>
    <row r="67" spans="3:19" x14ac:dyDescent="0.25">
      <c r="C67">
        <v>4</v>
      </c>
      <c r="D67">
        <v>310</v>
      </c>
      <c r="Q67">
        <v>343354</v>
      </c>
    </row>
    <row r="68" spans="3:19" x14ac:dyDescent="0.25">
      <c r="C68">
        <v>4</v>
      </c>
      <c r="D68">
        <v>418</v>
      </c>
      <c r="E68">
        <v>4.1500000000000004</v>
      </c>
      <c r="I68">
        <v>621</v>
      </c>
      <c r="J68">
        <v>36</v>
      </c>
      <c r="K68">
        <v>24</v>
      </c>
      <c r="L68">
        <v>87.5</v>
      </c>
      <c r="Q68">
        <v>904432</v>
      </c>
    </row>
    <row r="69" spans="3:19" x14ac:dyDescent="0.25">
      <c r="C69">
        <v>4</v>
      </c>
      <c r="D69">
        <v>424</v>
      </c>
      <c r="L69">
        <v>123</v>
      </c>
      <c r="Q69">
        <v>338002</v>
      </c>
    </row>
    <row r="70" spans="3:19" x14ac:dyDescent="0.25">
      <c r="C70">
        <v>4</v>
      </c>
      <c r="D70">
        <v>524</v>
      </c>
      <c r="Q70">
        <v>180957</v>
      </c>
    </row>
    <row r="71" spans="3:19" x14ac:dyDescent="0.25">
      <c r="C71">
        <v>4</v>
      </c>
      <c r="D71">
        <v>636</v>
      </c>
      <c r="E71">
        <v>2</v>
      </c>
      <c r="I71">
        <v>306</v>
      </c>
      <c r="J71">
        <v>18</v>
      </c>
      <c r="Q71">
        <v>327162</v>
      </c>
    </row>
    <row r="72" spans="3:19" x14ac:dyDescent="0.25">
      <c r="C72">
        <v>4</v>
      </c>
      <c r="D72">
        <v>642</v>
      </c>
      <c r="E72">
        <v>25</v>
      </c>
      <c r="I72">
        <v>3647.5</v>
      </c>
      <c r="J72">
        <v>227.5</v>
      </c>
      <c r="L72">
        <v>316</v>
      </c>
      <c r="Q72">
        <v>4574934</v>
      </c>
    </row>
    <row r="73" spans="3:19" x14ac:dyDescent="0.25">
      <c r="C73">
        <v>4</v>
      </c>
      <c r="D73" t="s">
        <v>5204</v>
      </c>
      <c r="E73">
        <v>2.2000000000000002</v>
      </c>
      <c r="I73">
        <v>372</v>
      </c>
      <c r="J73">
        <v>14</v>
      </c>
      <c r="K73">
        <v>35</v>
      </c>
      <c r="Q73">
        <v>144058</v>
      </c>
    </row>
    <row r="74" spans="3:19" x14ac:dyDescent="0.25">
      <c r="C74">
        <v>4</v>
      </c>
      <c r="D74">
        <v>30</v>
      </c>
      <c r="E74">
        <v>2.2000000000000002</v>
      </c>
      <c r="I74">
        <v>372</v>
      </c>
      <c r="J74">
        <v>14</v>
      </c>
      <c r="K74">
        <v>35</v>
      </c>
      <c r="Q74">
        <v>144058</v>
      </c>
    </row>
    <row r="75" spans="3:19" x14ac:dyDescent="0.25">
      <c r="C75" t="s">
        <v>5208</v>
      </c>
      <c r="E75">
        <v>205.95</v>
      </c>
      <c r="I75">
        <v>30012.86</v>
      </c>
      <c r="J75">
        <v>2240</v>
      </c>
      <c r="K75">
        <v>661.37</v>
      </c>
      <c r="L75">
        <v>904</v>
      </c>
      <c r="O75">
        <v>116636</v>
      </c>
      <c r="P75">
        <v>116636</v>
      </c>
      <c r="Q75">
        <v>40762791</v>
      </c>
      <c r="R75">
        <v>2000</v>
      </c>
      <c r="S75">
        <v>27962.854349951122</v>
      </c>
    </row>
    <row r="76" spans="3:19" x14ac:dyDescent="0.25">
      <c r="C76">
        <v>5</v>
      </c>
      <c r="D76" t="s">
        <v>266</v>
      </c>
      <c r="E76">
        <v>55.75</v>
      </c>
      <c r="I76">
        <v>7960</v>
      </c>
      <c r="J76">
        <v>1495</v>
      </c>
      <c r="K76">
        <v>260</v>
      </c>
      <c r="L76">
        <v>262.5</v>
      </c>
      <c r="O76">
        <v>47502</v>
      </c>
      <c r="P76">
        <v>47502</v>
      </c>
      <c r="Q76">
        <v>7662952</v>
      </c>
      <c r="R76">
        <v>6050</v>
      </c>
      <c r="S76">
        <v>13796.187683284457</v>
      </c>
    </row>
    <row r="77" spans="3:19" x14ac:dyDescent="0.25">
      <c r="C77">
        <v>5</v>
      </c>
      <c r="D77">
        <v>99</v>
      </c>
      <c r="E77">
        <v>2</v>
      </c>
      <c r="I77">
        <v>296</v>
      </c>
      <c r="J77">
        <v>77.5</v>
      </c>
      <c r="L77">
        <v>79.5</v>
      </c>
      <c r="O77">
        <v>3752</v>
      </c>
      <c r="P77">
        <v>3752</v>
      </c>
      <c r="Q77">
        <v>624486</v>
      </c>
      <c r="R77">
        <v>6050</v>
      </c>
      <c r="S77">
        <v>13796.187683284457</v>
      </c>
    </row>
    <row r="78" spans="3:19" x14ac:dyDescent="0.25">
      <c r="C78">
        <v>5</v>
      </c>
      <c r="D78">
        <v>100</v>
      </c>
      <c r="E78">
        <v>10</v>
      </c>
      <c r="I78">
        <v>1424</v>
      </c>
      <c r="J78">
        <v>378</v>
      </c>
      <c r="L78">
        <v>164.5</v>
      </c>
      <c r="O78">
        <v>15000</v>
      </c>
      <c r="P78">
        <v>15000</v>
      </c>
      <c r="Q78">
        <v>1138751</v>
      </c>
    </row>
    <row r="79" spans="3:19" x14ac:dyDescent="0.25">
      <c r="C79">
        <v>5</v>
      </c>
      <c r="D79">
        <v>101</v>
      </c>
      <c r="E79">
        <v>43.75</v>
      </c>
      <c r="I79">
        <v>6240</v>
      </c>
      <c r="J79">
        <v>1039.5</v>
      </c>
      <c r="K79">
        <v>260</v>
      </c>
      <c r="L79">
        <v>18.5</v>
      </c>
      <c r="O79">
        <v>28750</v>
      </c>
      <c r="P79">
        <v>28750</v>
      </c>
      <c r="Q79">
        <v>5899715</v>
      </c>
    </row>
    <row r="80" spans="3:19" x14ac:dyDescent="0.25">
      <c r="C80">
        <v>5</v>
      </c>
      <c r="D80" t="s">
        <v>5209</v>
      </c>
      <c r="Q80">
        <v>1842</v>
      </c>
    </row>
    <row r="81" spans="3:19" x14ac:dyDescent="0.25">
      <c r="C81">
        <v>5</v>
      </c>
      <c r="D81">
        <v>521</v>
      </c>
      <c r="Q81">
        <v>1842</v>
      </c>
    </row>
    <row r="82" spans="3:19" x14ac:dyDescent="0.25">
      <c r="C82">
        <v>5</v>
      </c>
      <c r="D82" t="s">
        <v>5203</v>
      </c>
      <c r="E82">
        <v>147</v>
      </c>
      <c r="I82">
        <v>18741.060000000001</v>
      </c>
      <c r="J82">
        <v>701</v>
      </c>
      <c r="K82">
        <v>243.04999999999998</v>
      </c>
      <c r="L82">
        <v>252</v>
      </c>
      <c r="O82">
        <v>100366</v>
      </c>
      <c r="P82">
        <v>100366</v>
      </c>
      <c r="Q82">
        <v>15625675</v>
      </c>
      <c r="S82">
        <v>14166.666666666666</v>
      </c>
    </row>
    <row r="83" spans="3:19" x14ac:dyDescent="0.25">
      <c r="C83">
        <v>5</v>
      </c>
      <c r="D83">
        <v>303</v>
      </c>
      <c r="E83">
        <v>29.25</v>
      </c>
      <c r="I83">
        <v>3217.3</v>
      </c>
      <c r="J83">
        <v>211</v>
      </c>
      <c r="K83">
        <v>21.7</v>
      </c>
      <c r="L83">
        <v>12</v>
      </c>
      <c r="O83">
        <v>14894</v>
      </c>
      <c r="P83">
        <v>14894</v>
      </c>
      <c r="Q83">
        <v>3381290</v>
      </c>
      <c r="S83">
        <v>14166.666666666666</v>
      </c>
    </row>
    <row r="84" spans="3:19" x14ac:dyDescent="0.25">
      <c r="C84">
        <v>5</v>
      </c>
      <c r="D84">
        <v>304</v>
      </c>
      <c r="E84">
        <v>59.1</v>
      </c>
      <c r="I84">
        <v>8219.01</v>
      </c>
      <c r="J84">
        <v>210.5</v>
      </c>
      <c r="K84">
        <v>137</v>
      </c>
      <c r="O84">
        <v>58490</v>
      </c>
      <c r="P84">
        <v>58490</v>
      </c>
      <c r="Q84">
        <v>5647045</v>
      </c>
    </row>
    <row r="85" spans="3:19" x14ac:dyDescent="0.25">
      <c r="C85">
        <v>5</v>
      </c>
      <c r="D85">
        <v>305</v>
      </c>
      <c r="E85">
        <v>27.5</v>
      </c>
      <c r="I85">
        <v>3557.25</v>
      </c>
      <c r="J85">
        <v>45</v>
      </c>
      <c r="K85">
        <v>84.35</v>
      </c>
      <c r="O85">
        <v>12630</v>
      </c>
      <c r="P85">
        <v>12630</v>
      </c>
      <c r="Q85">
        <v>2735673</v>
      </c>
    </row>
    <row r="86" spans="3:19" x14ac:dyDescent="0.25">
      <c r="C86">
        <v>5</v>
      </c>
      <c r="D86">
        <v>307</v>
      </c>
      <c r="Q86">
        <v>203851</v>
      </c>
    </row>
    <row r="87" spans="3:19" x14ac:dyDescent="0.25">
      <c r="C87">
        <v>5</v>
      </c>
      <c r="D87">
        <v>310</v>
      </c>
      <c r="Q87">
        <v>411224</v>
      </c>
    </row>
    <row r="88" spans="3:19" x14ac:dyDescent="0.25">
      <c r="C88">
        <v>5</v>
      </c>
      <c r="D88">
        <v>418</v>
      </c>
      <c r="E88">
        <v>4.1500000000000004</v>
      </c>
      <c r="I88">
        <v>415.5</v>
      </c>
      <c r="J88">
        <v>36</v>
      </c>
      <c r="L88">
        <v>24</v>
      </c>
      <c r="O88">
        <v>2500</v>
      </c>
      <c r="P88">
        <v>2500</v>
      </c>
      <c r="Q88">
        <v>491730</v>
      </c>
    </row>
    <row r="89" spans="3:19" x14ac:dyDescent="0.25">
      <c r="C89">
        <v>5</v>
      </c>
      <c r="D89">
        <v>424</v>
      </c>
      <c r="L89">
        <v>108</v>
      </c>
      <c r="Q89">
        <v>274971</v>
      </c>
    </row>
    <row r="90" spans="3:19" x14ac:dyDescent="0.25">
      <c r="C90">
        <v>5</v>
      </c>
      <c r="D90">
        <v>524</v>
      </c>
      <c r="Q90">
        <v>88455</v>
      </c>
    </row>
    <row r="91" spans="3:19" x14ac:dyDescent="0.25">
      <c r="C91">
        <v>5</v>
      </c>
      <c r="D91">
        <v>636</v>
      </c>
      <c r="E91">
        <v>2</v>
      </c>
      <c r="I91">
        <v>193.5</v>
      </c>
      <c r="J91">
        <v>28.5</v>
      </c>
      <c r="O91">
        <v>2500</v>
      </c>
      <c r="P91">
        <v>2500</v>
      </c>
      <c r="Q91">
        <v>192024</v>
      </c>
    </row>
    <row r="92" spans="3:19" x14ac:dyDescent="0.25">
      <c r="C92">
        <v>5</v>
      </c>
      <c r="D92">
        <v>642</v>
      </c>
      <c r="E92">
        <v>25</v>
      </c>
      <c r="I92">
        <v>3138.5</v>
      </c>
      <c r="J92">
        <v>170</v>
      </c>
      <c r="L92">
        <v>108</v>
      </c>
      <c r="O92">
        <v>9352</v>
      </c>
      <c r="P92">
        <v>9352</v>
      </c>
      <c r="Q92">
        <v>2199412</v>
      </c>
    </row>
    <row r="93" spans="3:19" x14ac:dyDescent="0.25">
      <c r="C93">
        <v>5</v>
      </c>
      <c r="D93" t="s">
        <v>5204</v>
      </c>
      <c r="E93">
        <v>2.2000000000000002</v>
      </c>
      <c r="I93">
        <v>360</v>
      </c>
      <c r="K93">
        <v>9</v>
      </c>
      <c r="Q93">
        <v>78705</v>
      </c>
    </row>
    <row r="94" spans="3:19" x14ac:dyDescent="0.25">
      <c r="C94">
        <v>5</v>
      </c>
      <c r="D94">
        <v>30</v>
      </c>
      <c r="E94">
        <v>2.2000000000000002</v>
      </c>
      <c r="I94">
        <v>360</v>
      </c>
      <c r="K94">
        <v>9</v>
      </c>
      <c r="Q94">
        <v>78705</v>
      </c>
    </row>
    <row r="95" spans="3:19" x14ac:dyDescent="0.25">
      <c r="C95" t="s">
        <v>5210</v>
      </c>
      <c r="E95">
        <v>204.95</v>
      </c>
      <c r="I95">
        <v>27061.059999999998</v>
      </c>
      <c r="J95">
        <v>2196</v>
      </c>
      <c r="K95">
        <v>512.04999999999995</v>
      </c>
      <c r="L95">
        <v>514.5</v>
      </c>
      <c r="O95">
        <v>147868</v>
      </c>
      <c r="P95">
        <v>147868</v>
      </c>
      <c r="Q95">
        <v>23369174</v>
      </c>
      <c r="R95">
        <v>6050</v>
      </c>
      <c r="S95">
        <v>27962.854349951122</v>
      </c>
    </row>
    <row r="96" spans="3:19" x14ac:dyDescent="0.25">
      <c r="C96">
        <v>6</v>
      </c>
      <c r="D96" t="s">
        <v>266</v>
      </c>
      <c r="E96">
        <v>54.75</v>
      </c>
      <c r="I96">
        <v>7640</v>
      </c>
      <c r="J96">
        <v>1520.5</v>
      </c>
      <c r="K96">
        <v>173.5</v>
      </c>
      <c r="L96">
        <v>190</v>
      </c>
      <c r="O96">
        <v>93504</v>
      </c>
      <c r="P96">
        <v>93504</v>
      </c>
      <c r="Q96">
        <v>6106527</v>
      </c>
      <c r="S96">
        <v>13796.187683284457</v>
      </c>
    </row>
    <row r="97" spans="3:19" x14ac:dyDescent="0.25">
      <c r="C97">
        <v>6</v>
      </c>
      <c r="D97">
        <v>99</v>
      </c>
      <c r="E97">
        <v>2</v>
      </c>
      <c r="I97">
        <v>312</v>
      </c>
      <c r="J97">
        <v>84.5</v>
      </c>
      <c r="L97">
        <v>63.5</v>
      </c>
      <c r="O97">
        <v>11504</v>
      </c>
      <c r="P97">
        <v>11504</v>
      </c>
      <c r="Q97">
        <v>221005</v>
      </c>
      <c r="S97">
        <v>13796.187683284457</v>
      </c>
    </row>
    <row r="98" spans="3:19" x14ac:dyDescent="0.25">
      <c r="C98">
        <v>6</v>
      </c>
      <c r="D98">
        <v>100</v>
      </c>
      <c r="E98">
        <v>10</v>
      </c>
      <c r="I98">
        <v>1456</v>
      </c>
      <c r="J98">
        <v>394.5</v>
      </c>
      <c r="L98">
        <v>126.5</v>
      </c>
      <c r="O98">
        <v>45000</v>
      </c>
      <c r="P98">
        <v>45000</v>
      </c>
      <c r="Q98">
        <v>872493</v>
      </c>
    </row>
    <row r="99" spans="3:19" x14ac:dyDescent="0.25">
      <c r="C99">
        <v>6</v>
      </c>
      <c r="D99">
        <v>101</v>
      </c>
      <c r="E99">
        <v>42.75</v>
      </c>
      <c r="I99">
        <v>5872</v>
      </c>
      <c r="J99">
        <v>1041.5</v>
      </c>
      <c r="K99">
        <v>173.5</v>
      </c>
      <c r="O99">
        <v>37000</v>
      </c>
      <c r="P99">
        <v>37000</v>
      </c>
      <c r="Q99">
        <v>5013029</v>
      </c>
    </row>
    <row r="100" spans="3:19" x14ac:dyDescent="0.25">
      <c r="C100">
        <v>6</v>
      </c>
      <c r="D100" t="s">
        <v>5203</v>
      </c>
      <c r="E100">
        <v>146.5</v>
      </c>
      <c r="I100">
        <v>19341.190000000002</v>
      </c>
      <c r="J100">
        <v>154.5</v>
      </c>
      <c r="K100">
        <v>146.31</v>
      </c>
      <c r="L100">
        <v>93</v>
      </c>
      <c r="O100">
        <v>78976</v>
      </c>
      <c r="P100">
        <v>78976</v>
      </c>
      <c r="Q100">
        <v>9073148</v>
      </c>
      <c r="S100">
        <v>14166.666666666666</v>
      </c>
    </row>
    <row r="101" spans="3:19" x14ac:dyDescent="0.25">
      <c r="C101">
        <v>6</v>
      </c>
      <c r="D101">
        <v>303</v>
      </c>
      <c r="E101">
        <v>27.25</v>
      </c>
      <c r="I101">
        <v>3016.77</v>
      </c>
      <c r="K101">
        <v>20.23</v>
      </c>
      <c r="O101">
        <v>9000</v>
      </c>
      <c r="P101">
        <v>9000</v>
      </c>
      <c r="Q101">
        <v>1473385</v>
      </c>
      <c r="S101">
        <v>14166.666666666666</v>
      </c>
    </row>
    <row r="102" spans="3:19" x14ac:dyDescent="0.25">
      <c r="C102">
        <v>6</v>
      </c>
      <c r="D102">
        <v>304</v>
      </c>
      <c r="E102">
        <v>60.6</v>
      </c>
      <c r="I102">
        <v>8921.92</v>
      </c>
      <c r="J102">
        <v>34.5</v>
      </c>
      <c r="K102">
        <v>72.58</v>
      </c>
      <c r="O102">
        <v>50844</v>
      </c>
      <c r="P102">
        <v>50844</v>
      </c>
      <c r="Q102">
        <v>3858791</v>
      </c>
    </row>
    <row r="103" spans="3:19" x14ac:dyDescent="0.25">
      <c r="C103">
        <v>6</v>
      </c>
      <c r="D103">
        <v>305</v>
      </c>
      <c r="E103">
        <v>26.5</v>
      </c>
      <c r="I103">
        <v>3508.5</v>
      </c>
      <c r="J103">
        <v>36</v>
      </c>
      <c r="K103">
        <v>43</v>
      </c>
      <c r="O103">
        <v>19132</v>
      </c>
      <c r="P103">
        <v>19132</v>
      </c>
      <c r="Q103">
        <v>1850968</v>
      </c>
    </row>
    <row r="104" spans="3:19" x14ac:dyDescent="0.25">
      <c r="C104">
        <v>6</v>
      </c>
      <c r="D104">
        <v>310</v>
      </c>
      <c r="Q104">
        <v>117899</v>
      </c>
    </row>
    <row r="105" spans="3:19" x14ac:dyDescent="0.25">
      <c r="C105">
        <v>6</v>
      </c>
      <c r="D105">
        <v>418</v>
      </c>
      <c r="E105">
        <v>5.15</v>
      </c>
      <c r="I105">
        <v>549</v>
      </c>
      <c r="J105">
        <v>36</v>
      </c>
      <c r="K105">
        <v>10.5</v>
      </c>
      <c r="L105">
        <v>24</v>
      </c>
      <c r="Q105">
        <v>299144</v>
      </c>
    </row>
    <row r="106" spans="3:19" x14ac:dyDescent="0.25">
      <c r="C106">
        <v>6</v>
      </c>
      <c r="D106">
        <v>424</v>
      </c>
      <c r="Q106">
        <v>52803</v>
      </c>
    </row>
    <row r="107" spans="3:19" x14ac:dyDescent="0.25">
      <c r="C107">
        <v>6</v>
      </c>
      <c r="D107">
        <v>524</v>
      </c>
      <c r="Q107">
        <v>26544</v>
      </c>
    </row>
    <row r="108" spans="3:19" x14ac:dyDescent="0.25">
      <c r="C108">
        <v>6</v>
      </c>
      <c r="D108">
        <v>636</v>
      </c>
      <c r="E108">
        <v>2</v>
      </c>
      <c r="I108">
        <v>210</v>
      </c>
      <c r="J108">
        <v>15</v>
      </c>
      <c r="Q108">
        <v>131776</v>
      </c>
    </row>
    <row r="109" spans="3:19" x14ac:dyDescent="0.25">
      <c r="C109">
        <v>6</v>
      </c>
      <c r="D109">
        <v>642</v>
      </c>
      <c r="E109">
        <v>25</v>
      </c>
      <c r="I109">
        <v>3135</v>
      </c>
      <c r="J109">
        <v>33</v>
      </c>
      <c r="L109">
        <v>69</v>
      </c>
      <c r="Q109">
        <v>1261838</v>
      </c>
    </row>
    <row r="110" spans="3:19" x14ac:dyDescent="0.25">
      <c r="C110">
        <v>6</v>
      </c>
      <c r="D110" t="s">
        <v>5204</v>
      </c>
      <c r="E110">
        <v>2.2000000000000002</v>
      </c>
      <c r="I110">
        <v>336</v>
      </c>
      <c r="K110">
        <v>10</v>
      </c>
      <c r="Q110">
        <v>77931</v>
      </c>
    </row>
    <row r="111" spans="3:19" x14ac:dyDescent="0.25">
      <c r="C111">
        <v>6</v>
      </c>
      <c r="D111">
        <v>30</v>
      </c>
      <c r="E111">
        <v>2.2000000000000002</v>
      </c>
      <c r="I111">
        <v>336</v>
      </c>
      <c r="K111">
        <v>10</v>
      </c>
      <c r="Q111">
        <v>77931</v>
      </c>
    </row>
    <row r="112" spans="3:19" x14ac:dyDescent="0.25">
      <c r="C112" t="s">
        <v>5211</v>
      </c>
      <c r="E112">
        <v>203.45</v>
      </c>
      <c r="I112">
        <v>27317.190000000002</v>
      </c>
      <c r="J112">
        <v>1675</v>
      </c>
      <c r="K112">
        <v>329.81</v>
      </c>
      <c r="L112">
        <v>283</v>
      </c>
      <c r="O112">
        <v>172480</v>
      </c>
      <c r="P112">
        <v>172480</v>
      </c>
      <c r="Q112">
        <v>15257606</v>
      </c>
      <c r="S112">
        <v>27962.854349951122</v>
      </c>
    </row>
  </sheetData>
  <hyperlinks>
    <hyperlink ref="A2" location="Obsah!A1" display="Zpět na Obsah  KL 01  1.-4.měsíc" xr:uid="{3D8319F0-208D-4A07-B7A6-264F620CABE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5232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3009216.9800000004</v>
      </c>
      <c r="C3" s="343">
        <f t="shared" ref="C3:Z3" si="0">SUBTOTAL(9,C6:C1048576)</f>
        <v>0</v>
      </c>
      <c r="D3" s="343"/>
      <c r="E3" s="343">
        <f>SUBTOTAL(9,E6:E1048576)/4</f>
        <v>2255501.0000000005</v>
      </c>
      <c r="F3" s="343"/>
      <c r="G3" s="343">
        <f t="shared" si="0"/>
        <v>0</v>
      </c>
      <c r="H3" s="343">
        <f>SUBTOTAL(9,H6:H1048576)/4</f>
        <v>2469248.14</v>
      </c>
      <c r="I3" s="346">
        <f>IF(B3&lt;&gt;0,H3/B3,"")</f>
        <v>0.82056167980283023</v>
      </c>
      <c r="J3" s="344">
        <f>IF(E3&lt;&gt;0,H3/E3,"")</f>
        <v>1.0947670340203794</v>
      </c>
      <c r="K3" s="345">
        <f t="shared" si="0"/>
        <v>319781.25999999995</v>
      </c>
      <c r="L3" s="345"/>
      <c r="M3" s="343">
        <f t="shared" si="0"/>
        <v>0</v>
      </c>
      <c r="N3" s="343">
        <f t="shared" si="0"/>
        <v>268394.55999999994</v>
      </c>
      <c r="O3" s="343"/>
      <c r="P3" s="343">
        <f t="shared" si="0"/>
        <v>0</v>
      </c>
      <c r="Q3" s="343">
        <f t="shared" si="0"/>
        <v>314767.42</v>
      </c>
      <c r="R3" s="346">
        <f>IF(K3&lt;&gt;0,Q3/K3,"")</f>
        <v>0.98432103244574132</v>
      </c>
      <c r="S3" s="346">
        <f>IF(N3&lt;&gt;0,Q3/N3,"")</f>
        <v>1.1727786882118627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5228</v>
      </c>
      <c r="B6" s="847">
        <v>3009216.9800000004</v>
      </c>
      <c r="C6" s="848"/>
      <c r="D6" s="848"/>
      <c r="E6" s="847">
        <v>2255501</v>
      </c>
      <c r="F6" s="848"/>
      <c r="G6" s="848"/>
      <c r="H6" s="847">
        <v>2469248.1399999997</v>
      </c>
      <c r="I6" s="848"/>
      <c r="J6" s="848"/>
      <c r="K6" s="847">
        <v>159890.62999999998</v>
      </c>
      <c r="L6" s="848"/>
      <c r="M6" s="848"/>
      <c r="N6" s="847">
        <v>134197.27999999997</v>
      </c>
      <c r="O6" s="848"/>
      <c r="P6" s="848"/>
      <c r="Q6" s="847">
        <v>157383.71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5229</v>
      </c>
      <c r="B7" s="850">
        <v>3009216.9800000004</v>
      </c>
      <c r="C7" s="851"/>
      <c r="D7" s="851"/>
      <c r="E7" s="850">
        <v>1418930</v>
      </c>
      <c r="F7" s="851"/>
      <c r="G7" s="851"/>
      <c r="H7" s="850">
        <v>1406408</v>
      </c>
      <c r="I7" s="851"/>
      <c r="J7" s="851"/>
      <c r="K7" s="850">
        <v>159890.62999999998</v>
      </c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5230</v>
      </c>
      <c r="B8" s="850">
        <v>0</v>
      </c>
      <c r="C8" s="851"/>
      <c r="D8" s="851"/>
      <c r="E8" s="850">
        <v>0</v>
      </c>
      <c r="F8" s="851"/>
      <c r="G8" s="851"/>
      <c r="H8" s="850"/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5231</v>
      </c>
      <c r="B9" s="853"/>
      <c r="C9" s="854"/>
      <c r="D9" s="854"/>
      <c r="E9" s="853">
        <v>836570.99999999977</v>
      </c>
      <c r="F9" s="854"/>
      <c r="G9" s="854"/>
      <c r="H9" s="853">
        <v>1062840.1399999997</v>
      </c>
      <c r="I9" s="854"/>
      <c r="J9" s="854"/>
      <c r="K9" s="853"/>
      <c r="L9" s="854"/>
      <c r="M9" s="854"/>
      <c r="N9" s="853">
        <v>134197.27999999997</v>
      </c>
      <c r="O9" s="854"/>
      <c r="P9" s="854"/>
      <c r="Q9" s="853">
        <v>157383.71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600</v>
      </c>
      <c r="B11" s="847">
        <v>2269941.9800000004</v>
      </c>
      <c r="C11" s="848"/>
      <c r="D11" s="848"/>
      <c r="E11" s="847">
        <v>1653189.0000000007</v>
      </c>
      <c r="F11" s="848"/>
      <c r="G11" s="848"/>
      <c r="H11" s="847">
        <v>1873917.1400000001</v>
      </c>
      <c r="I11" s="848"/>
      <c r="J11" s="849"/>
    </row>
    <row r="12" spans="1:28" ht="14.45" customHeight="1" x14ac:dyDescent="0.25">
      <c r="A12" s="856" t="s">
        <v>5233</v>
      </c>
      <c r="B12" s="850">
        <v>58845</v>
      </c>
      <c r="C12" s="851"/>
      <c r="D12" s="851"/>
      <c r="E12" s="850">
        <v>58354.66</v>
      </c>
      <c r="F12" s="851"/>
      <c r="G12" s="851"/>
      <c r="H12" s="850">
        <v>40032.119999999995</v>
      </c>
      <c r="I12" s="851"/>
      <c r="J12" s="852"/>
    </row>
    <row r="13" spans="1:28" ht="14.45" customHeight="1" x14ac:dyDescent="0.25">
      <c r="A13" s="856" t="s">
        <v>5234</v>
      </c>
      <c r="B13" s="850">
        <v>2211096.9800000004</v>
      </c>
      <c r="C13" s="851"/>
      <c r="D13" s="851"/>
      <c r="E13" s="850">
        <v>1594834.3400000008</v>
      </c>
      <c r="F13" s="851"/>
      <c r="G13" s="851"/>
      <c r="H13" s="850">
        <v>1833885.0200000003</v>
      </c>
      <c r="I13" s="851"/>
      <c r="J13" s="852"/>
    </row>
    <row r="14" spans="1:28" ht="14.45" customHeight="1" x14ac:dyDescent="0.25">
      <c r="A14" s="858" t="s">
        <v>605</v>
      </c>
      <c r="B14" s="859">
        <v>0</v>
      </c>
      <c r="C14" s="860"/>
      <c r="D14" s="860"/>
      <c r="E14" s="859">
        <v>0</v>
      </c>
      <c r="F14" s="860"/>
      <c r="G14" s="860"/>
      <c r="H14" s="859"/>
      <c r="I14" s="860"/>
      <c r="J14" s="861"/>
    </row>
    <row r="15" spans="1:28" ht="14.45" customHeight="1" x14ac:dyDescent="0.25">
      <c r="A15" s="856" t="s">
        <v>5233</v>
      </c>
      <c r="B15" s="850">
        <v>0</v>
      </c>
      <c r="C15" s="851"/>
      <c r="D15" s="851"/>
      <c r="E15" s="850">
        <v>0</v>
      </c>
      <c r="F15" s="851"/>
      <c r="G15" s="851"/>
      <c r="H15" s="850"/>
      <c r="I15" s="851"/>
      <c r="J15" s="852"/>
    </row>
    <row r="16" spans="1:28" ht="14.45" customHeight="1" x14ac:dyDescent="0.25">
      <c r="A16" s="858" t="s">
        <v>608</v>
      </c>
      <c r="B16" s="859">
        <v>713804</v>
      </c>
      <c r="C16" s="860"/>
      <c r="D16" s="860"/>
      <c r="E16" s="859">
        <v>563821</v>
      </c>
      <c r="F16" s="860"/>
      <c r="G16" s="860"/>
      <c r="H16" s="859">
        <v>566023</v>
      </c>
      <c r="I16" s="860"/>
      <c r="J16" s="861"/>
    </row>
    <row r="17" spans="1:10" ht="14.45" customHeight="1" x14ac:dyDescent="0.25">
      <c r="A17" s="856" t="s">
        <v>5233</v>
      </c>
      <c r="B17" s="850">
        <v>2252</v>
      </c>
      <c r="C17" s="851"/>
      <c r="D17" s="851"/>
      <c r="E17" s="850">
        <v>763</v>
      </c>
      <c r="F17" s="851"/>
      <c r="G17" s="851"/>
      <c r="H17" s="850">
        <v>275</v>
      </c>
      <c r="I17" s="851"/>
      <c r="J17" s="852"/>
    </row>
    <row r="18" spans="1:10" ht="14.45" customHeight="1" x14ac:dyDescent="0.25">
      <c r="A18" s="856" t="s">
        <v>5234</v>
      </c>
      <c r="B18" s="850">
        <v>711552</v>
      </c>
      <c r="C18" s="851"/>
      <c r="D18" s="851"/>
      <c r="E18" s="850">
        <v>563058</v>
      </c>
      <c r="F18" s="851"/>
      <c r="G18" s="851"/>
      <c r="H18" s="850">
        <v>565748</v>
      </c>
      <c r="I18" s="851"/>
      <c r="J18" s="852"/>
    </row>
    <row r="19" spans="1:10" ht="14.45" customHeight="1" x14ac:dyDescent="0.25">
      <c r="A19" s="858" t="s">
        <v>611</v>
      </c>
      <c r="B19" s="859">
        <v>25471</v>
      </c>
      <c r="C19" s="860"/>
      <c r="D19" s="860"/>
      <c r="E19" s="859">
        <v>38491</v>
      </c>
      <c r="F19" s="860"/>
      <c r="G19" s="860"/>
      <c r="H19" s="859">
        <v>29308</v>
      </c>
      <c r="I19" s="860"/>
      <c r="J19" s="861"/>
    </row>
    <row r="20" spans="1:10" ht="14.45" customHeight="1" x14ac:dyDescent="0.25">
      <c r="A20" s="856" t="s">
        <v>5233</v>
      </c>
      <c r="B20" s="850"/>
      <c r="C20" s="851"/>
      <c r="D20" s="851"/>
      <c r="E20" s="850"/>
      <c r="F20" s="851"/>
      <c r="G20" s="851"/>
      <c r="H20" s="850">
        <v>2608</v>
      </c>
      <c r="I20" s="851"/>
      <c r="J20" s="852"/>
    </row>
    <row r="21" spans="1:10" ht="14.45" customHeight="1" thickBot="1" x14ac:dyDescent="0.3">
      <c r="A21" s="857" t="s">
        <v>5234</v>
      </c>
      <c r="B21" s="853">
        <v>25471</v>
      </c>
      <c r="C21" s="854"/>
      <c r="D21" s="854"/>
      <c r="E21" s="853">
        <v>38491</v>
      </c>
      <c r="F21" s="854"/>
      <c r="G21" s="854"/>
      <c r="H21" s="853">
        <v>26700</v>
      </c>
      <c r="I21" s="854"/>
      <c r="J21" s="855"/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2351</v>
      </c>
    </row>
    <row r="24" spans="1:10" ht="14.45" customHeight="1" x14ac:dyDescent="0.2">
      <c r="A24" s="786" t="s">
        <v>5235</v>
      </c>
    </row>
    <row r="25" spans="1:10" ht="14.45" customHeight="1" x14ac:dyDescent="0.2">
      <c r="A25" s="786" t="s">
        <v>5236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AD4B390-E852-48E7-A81C-2823072DFD3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5281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16315</v>
      </c>
      <c r="C3" s="403">
        <f t="shared" si="0"/>
        <v>10797</v>
      </c>
      <c r="D3" s="437">
        <f t="shared" si="0"/>
        <v>10466</v>
      </c>
      <c r="E3" s="345">
        <f t="shared" si="0"/>
        <v>3009216.98</v>
      </c>
      <c r="F3" s="343">
        <f t="shared" si="0"/>
        <v>2255501</v>
      </c>
      <c r="G3" s="404">
        <f t="shared" si="0"/>
        <v>2469248.1400000006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2353</v>
      </c>
      <c r="B6" s="225"/>
      <c r="C6" s="225"/>
      <c r="D6" s="225">
        <v>1</v>
      </c>
      <c r="E6" s="863"/>
      <c r="F6" s="863"/>
      <c r="G6" s="864">
        <v>275</v>
      </c>
    </row>
    <row r="7" spans="1:7" ht="14.45" customHeight="1" x14ac:dyDescent="0.2">
      <c r="A7" s="836" t="s">
        <v>2354</v>
      </c>
      <c r="B7" s="831">
        <v>78</v>
      </c>
      <c r="C7" s="831">
        <v>107</v>
      </c>
      <c r="D7" s="831">
        <v>43</v>
      </c>
      <c r="E7" s="865">
        <v>19823</v>
      </c>
      <c r="F7" s="865">
        <v>24893</v>
      </c>
      <c r="G7" s="866">
        <v>10403</v>
      </c>
    </row>
    <row r="8" spans="1:7" ht="14.45" customHeight="1" x14ac:dyDescent="0.2">
      <c r="A8" s="836" t="s">
        <v>2356</v>
      </c>
      <c r="B8" s="831">
        <v>1227</v>
      </c>
      <c r="C8" s="831">
        <v>576</v>
      </c>
      <c r="D8" s="831">
        <v>507</v>
      </c>
      <c r="E8" s="865">
        <v>184395.33000000002</v>
      </c>
      <c r="F8" s="865">
        <v>96204.01</v>
      </c>
      <c r="G8" s="866">
        <v>98583.99</v>
      </c>
    </row>
    <row r="9" spans="1:7" ht="14.45" customHeight="1" x14ac:dyDescent="0.2">
      <c r="A9" s="836" t="s">
        <v>5237</v>
      </c>
      <c r="B9" s="831">
        <v>58</v>
      </c>
      <c r="C9" s="831"/>
      <c r="D9" s="831"/>
      <c r="E9" s="865">
        <v>14271</v>
      </c>
      <c r="F9" s="865"/>
      <c r="G9" s="866"/>
    </row>
    <row r="10" spans="1:7" ht="14.45" customHeight="1" x14ac:dyDescent="0.2">
      <c r="A10" s="836" t="s">
        <v>5238</v>
      </c>
      <c r="B10" s="831"/>
      <c r="C10" s="831">
        <v>24</v>
      </c>
      <c r="D10" s="831"/>
      <c r="E10" s="865"/>
      <c r="F10" s="865">
        <v>5616</v>
      </c>
      <c r="G10" s="866"/>
    </row>
    <row r="11" spans="1:7" ht="14.45" customHeight="1" x14ac:dyDescent="0.2">
      <c r="A11" s="836" t="s">
        <v>5239</v>
      </c>
      <c r="B11" s="831">
        <v>1294</v>
      </c>
      <c r="C11" s="831"/>
      <c r="D11" s="831"/>
      <c r="E11" s="865">
        <v>181124.31999999998</v>
      </c>
      <c r="F11" s="865"/>
      <c r="G11" s="866"/>
    </row>
    <row r="12" spans="1:7" ht="14.45" customHeight="1" x14ac:dyDescent="0.2">
      <c r="A12" s="836" t="s">
        <v>5233</v>
      </c>
      <c r="B12" s="831">
        <v>391</v>
      </c>
      <c r="C12" s="831">
        <v>326</v>
      </c>
      <c r="D12" s="831">
        <v>219</v>
      </c>
      <c r="E12" s="865">
        <v>61097</v>
      </c>
      <c r="F12" s="865">
        <v>59117.66</v>
      </c>
      <c r="G12" s="866">
        <v>42915.119999999995</v>
      </c>
    </row>
    <row r="13" spans="1:7" ht="14.45" customHeight="1" x14ac:dyDescent="0.2">
      <c r="A13" s="836" t="s">
        <v>2358</v>
      </c>
      <c r="B13" s="831"/>
      <c r="C13" s="831"/>
      <c r="D13" s="831">
        <v>18</v>
      </c>
      <c r="E13" s="865"/>
      <c r="F13" s="865"/>
      <c r="G13" s="866">
        <v>4860</v>
      </c>
    </row>
    <row r="14" spans="1:7" ht="14.45" customHeight="1" x14ac:dyDescent="0.2">
      <c r="A14" s="836" t="s">
        <v>5240</v>
      </c>
      <c r="B14" s="831"/>
      <c r="C14" s="831">
        <v>3</v>
      </c>
      <c r="D14" s="831"/>
      <c r="E14" s="865"/>
      <c r="F14" s="865">
        <v>693</v>
      </c>
      <c r="G14" s="866"/>
    </row>
    <row r="15" spans="1:7" ht="14.45" customHeight="1" x14ac:dyDescent="0.2">
      <c r="A15" s="836" t="s">
        <v>5241</v>
      </c>
      <c r="B15" s="831">
        <v>354</v>
      </c>
      <c r="C15" s="831"/>
      <c r="D15" s="831"/>
      <c r="E15" s="865">
        <v>89700</v>
      </c>
      <c r="F15" s="865"/>
      <c r="G15" s="866"/>
    </row>
    <row r="16" spans="1:7" ht="14.45" customHeight="1" x14ac:dyDescent="0.2">
      <c r="A16" s="836" t="s">
        <v>5242</v>
      </c>
      <c r="B16" s="831">
        <v>2</v>
      </c>
      <c r="C16" s="831">
        <v>2</v>
      </c>
      <c r="D16" s="831">
        <v>20</v>
      </c>
      <c r="E16" s="865">
        <v>508</v>
      </c>
      <c r="F16" s="865">
        <v>382</v>
      </c>
      <c r="G16" s="866">
        <v>5095</v>
      </c>
    </row>
    <row r="17" spans="1:7" ht="14.45" customHeight="1" x14ac:dyDescent="0.2">
      <c r="A17" s="836" t="s">
        <v>2362</v>
      </c>
      <c r="B17" s="831"/>
      <c r="C17" s="831"/>
      <c r="D17" s="831">
        <v>1</v>
      </c>
      <c r="E17" s="865"/>
      <c r="F17" s="865"/>
      <c r="G17" s="866">
        <v>40</v>
      </c>
    </row>
    <row r="18" spans="1:7" ht="14.45" customHeight="1" x14ac:dyDescent="0.2">
      <c r="A18" s="836" t="s">
        <v>5243</v>
      </c>
      <c r="B18" s="831">
        <v>40</v>
      </c>
      <c r="C18" s="831">
        <v>55</v>
      </c>
      <c r="D18" s="831">
        <v>2</v>
      </c>
      <c r="E18" s="865">
        <v>10637</v>
      </c>
      <c r="F18" s="865">
        <v>13691</v>
      </c>
      <c r="G18" s="866">
        <v>550</v>
      </c>
    </row>
    <row r="19" spans="1:7" ht="14.45" customHeight="1" x14ac:dyDescent="0.2">
      <c r="A19" s="836" t="s">
        <v>2364</v>
      </c>
      <c r="B19" s="831">
        <v>130</v>
      </c>
      <c r="C19" s="831">
        <v>173</v>
      </c>
      <c r="D19" s="831">
        <v>234</v>
      </c>
      <c r="E19" s="865">
        <v>24195</v>
      </c>
      <c r="F19" s="865">
        <v>26479.33</v>
      </c>
      <c r="G19" s="866">
        <v>42833.66</v>
      </c>
    </row>
    <row r="20" spans="1:7" ht="14.45" customHeight="1" x14ac:dyDescent="0.2">
      <c r="A20" s="836" t="s">
        <v>5244</v>
      </c>
      <c r="B20" s="831"/>
      <c r="C20" s="831">
        <v>71</v>
      </c>
      <c r="D20" s="831"/>
      <c r="E20" s="865"/>
      <c r="F20" s="865">
        <v>18026</v>
      </c>
      <c r="G20" s="866"/>
    </row>
    <row r="21" spans="1:7" ht="14.45" customHeight="1" x14ac:dyDescent="0.2">
      <c r="A21" s="836" t="s">
        <v>2365</v>
      </c>
      <c r="B21" s="831"/>
      <c r="C21" s="831">
        <v>115</v>
      </c>
      <c r="D21" s="831">
        <v>164</v>
      </c>
      <c r="E21" s="865"/>
      <c r="F21" s="865">
        <v>29350</v>
      </c>
      <c r="G21" s="866">
        <v>38558</v>
      </c>
    </row>
    <row r="22" spans="1:7" ht="14.45" customHeight="1" x14ac:dyDescent="0.2">
      <c r="A22" s="836" t="s">
        <v>2369</v>
      </c>
      <c r="B22" s="831">
        <v>218</v>
      </c>
      <c r="C22" s="831">
        <v>23</v>
      </c>
      <c r="D22" s="831">
        <v>29</v>
      </c>
      <c r="E22" s="865">
        <v>50608</v>
      </c>
      <c r="F22" s="865">
        <v>5921</v>
      </c>
      <c r="G22" s="866">
        <v>5621</v>
      </c>
    </row>
    <row r="23" spans="1:7" ht="14.45" customHeight="1" x14ac:dyDescent="0.2">
      <c r="A23" s="836" t="s">
        <v>2370</v>
      </c>
      <c r="B23" s="831">
        <v>31</v>
      </c>
      <c r="C23" s="831">
        <v>21</v>
      </c>
      <c r="D23" s="831">
        <v>38</v>
      </c>
      <c r="E23" s="865">
        <v>5297</v>
      </c>
      <c r="F23" s="865">
        <v>1449</v>
      </c>
      <c r="G23" s="866">
        <v>5024</v>
      </c>
    </row>
    <row r="24" spans="1:7" ht="14.45" customHeight="1" x14ac:dyDescent="0.2">
      <c r="A24" s="836" t="s">
        <v>2371</v>
      </c>
      <c r="B24" s="831">
        <v>245</v>
      </c>
      <c r="C24" s="831">
        <v>283</v>
      </c>
      <c r="D24" s="831">
        <v>112</v>
      </c>
      <c r="E24" s="865">
        <v>52700</v>
      </c>
      <c r="F24" s="865">
        <v>61787</v>
      </c>
      <c r="G24" s="866">
        <v>25780</v>
      </c>
    </row>
    <row r="25" spans="1:7" ht="14.45" customHeight="1" x14ac:dyDescent="0.2">
      <c r="A25" s="836" t="s">
        <v>2372</v>
      </c>
      <c r="B25" s="831">
        <v>75</v>
      </c>
      <c r="C25" s="831">
        <v>53</v>
      </c>
      <c r="D25" s="831">
        <v>52</v>
      </c>
      <c r="E25" s="865">
        <v>11562.01</v>
      </c>
      <c r="F25" s="865">
        <v>9888</v>
      </c>
      <c r="G25" s="866">
        <v>10649.67</v>
      </c>
    </row>
    <row r="26" spans="1:7" ht="14.45" customHeight="1" x14ac:dyDescent="0.2">
      <c r="A26" s="836" t="s">
        <v>5245</v>
      </c>
      <c r="B26" s="831">
        <v>148</v>
      </c>
      <c r="C26" s="831">
        <v>133</v>
      </c>
      <c r="D26" s="831">
        <v>97</v>
      </c>
      <c r="E26" s="865">
        <v>37592</v>
      </c>
      <c r="F26" s="865">
        <v>33915</v>
      </c>
      <c r="G26" s="866">
        <v>26675</v>
      </c>
    </row>
    <row r="27" spans="1:7" ht="14.45" customHeight="1" x14ac:dyDescent="0.2">
      <c r="A27" s="836" t="s">
        <v>5246</v>
      </c>
      <c r="B27" s="831">
        <v>47</v>
      </c>
      <c r="C27" s="831">
        <v>9</v>
      </c>
      <c r="D27" s="831">
        <v>22</v>
      </c>
      <c r="E27" s="865">
        <v>9020</v>
      </c>
      <c r="F27" s="865">
        <v>3271</v>
      </c>
      <c r="G27" s="866">
        <v>5945</v>
      </c>
    </row>
    <row r="28" spans="1:7" ht="14.45" customHeight="1" x14ac:dyDescent="0.2">
      <c r="A28" s="836" t="s">
        <v>2377</v>
      </c>
      <c r="B28" s="831">
        <v>1021</v>
      </c>
      <c r="C28" s="831">
        <v>945</v>
      </c>
      <c r="D28" s="831">
        <v>3</v>
      </c>
      <c r="E28" s="865">
        <v>210143.34</v>
      </c>
      <c r="F28" s="865">
        <v>182452.66999999998</v>
      </c>
      <c r="G28" s="866">
        <v>120</v>
      </c>
    </row>
    <row r="29" spans="1:7" ht="14.45" customHeight="1" x14ac:dyDescent="0.2">
      <c r="A29" s="836" t="s">
        <v>5247</v>
      </c>
      <c r="B29" s="831">
        <v>58</v>
      </c>
      <c r="C29" s="831">
        <v>22</v>
      </c>
      <c r="D29" s="831">
        <v>7</v>
      </c>
      <c r="E29" s="865">
        <v>14732</v>
      </c>
      <c r="F29" s="865">
        <v>4611</v>
      </c>
      <c r="G29" s="866">
        <v>2011</v>
      </c>
    </row>
    <row r="30" spans="1:7" ht="14.45" customHeight="1" x14ac:dyDescent="0.2">
      <c r="A30" s="836" t="s">
        <v>2381</v>
      </c>
      <c r="B30" s="831">
        <v>1329</v>
      </c>
      <c r="C30" s="831">
        <v>767</v>
      </c>
      <c r="D30" s="831">
        <v>842</v>
      </c>
      <c r="E30" s="865">
        <v>197225.34000000003</v>
      </c>
      <c r="F30" s="865">
        <v>120246.99</v>
      </c>
      <c r="G30" s="866">
        <v>168397.89</v>
      </c>
    </row>
    <row r="31" spans="1:7" ht="14.45" customHeight="1" x14ac:dyDescent="0.2">
      <c r="A31" s="836" t="s">
        <v>2382</v>
      </c>
      <c r="B31" s="831">
        <v>248</v>
      </c>
      <c r="C31" s="831">
        <v>146</v>
      </c>
      <c r="D31" s="831">
        <v>612</v>
      </c>
      <c r="E31" s="865">
        <v>60184</v>
      </c>
      <c r="F31" s="865">
        <v>35150</v>
      </c>
      <c r="G31" s="866">
        <v>163697</v>
      </c>
    </row>
    <row r="32" spans="1:7" ht="14.45" customHeight="1" x14ac:dyDescent="0.2">
      <c r="A32" s="836" t="s">
        <v>5248</v>
      </c>
      <c r="B32" s="831">
        <v>8</v>
      </c>
      <c r="C32" s="831">
        <v>283</v>
      </c>
      <c r="D32" s="831">
        <v>44</v>
      </c>
      <c r="E32" s="865">
        <v>2169</v>
      </c>
      <c r="F32" s="865">
        <v>57545</v>
      </c>
      <c r="G32" s="866">
        <v>11494</v>
      </c>
    </row>
    <row r="33" spans="1:7" ht="14.45" customHeight="1" x14ac:dyDescent="0.2">
      <c r="A33" s="836" t="s">
        <v>5249</v>
      </c>
      <c r="B33" s="831">
        <v>3</v>
      </c>
      <c r="C33" s="831"/>
      <c r="D33" s="831"/>
      <c r="E33" s="865">
        <v>765</v>
      </c>
      <c r="F33" s="865"/>
      <c r="G33" s="866"/>
    </row>
    <row r="34" spans="1:7" ht="14.45" customHeight="1" x14ac:dyDescent="0.2">
      <c r="A34" s="836" t="s">
        <v>5250</v>
      </c>
      <c r="B34" s="831"/>
      <c r="C34" s="831"/>
      <c r="D34" s="831">
        <v>5</v>
      </c>
      <c r="E34" s="865"/>
      <c r="F34" s="865"/>
      <c r="G34" s="866">
        <v>1730.56</v>
      </c>
    </row>
    <row r="35" spans="1:7" ht="14.45" customHeight="1" x14ac:dyDescent="0.2">
      <c r="A35" s="836" t="s">
        <v>2388</v>
      </c>
      <c r="B35" s="831">
        <v>1600</v>
      </c>
      <c r="C35" s="831">
        <v>638</v>
      </c>
      <c r="D35" s="831">
        <v>745</v>
      </c>
      <c r="E35" s="865">
        <v>252191.65999999995</v>
      </c>
      <c r="F35" s="865">
        <v>95418</v>
      </c>
      <c r="G35" s="866">
        <v>141774.9</v>
      </c>
    </row>
    <row r="36" spans="1:7" ht="14.45" customHeight="1" x14ac:dyDescent="0.2">
      <c r="A36" s="836" t="s">
        <v>2390</v>
      </c>
      <c r="B36" s="831">
        <v>24</v>
      </c>
      <c r="C36" s="831">
        <v>4</v>
      </c>
      <c r="D36" s="831">
        <v>1</v>
      </c>
      <c r="E36" s="865">
        <v>5208</v>
      </c>
      <c r="F36" s="865">
        <v>152</v>
      </c>
      <c r="G36" s="866">
        <v>40</v>
      </c>
    </row>
    <row r="37" spans="1:7" ht="14.45" customHeight="1" x14ac:dyDescent="0.2">
      <c r="A37" s="836" t="s">
        <v>5251</v>
      </c>
      <c r="B37" s="831">
        <v>17</v>
      </c>
      <c r="C37" s="831"/>
      <c r="D37" s="831">
        <v>6</v>
      </c>
      <c r="E37" s="865">
        <v>3465</v>
      </c>
      <c r="F37" s="865"/>
      <c r="G37" s="866">
        <v>1224</v>
      </c>
    </row>
    <row r="38" spans="1:7" ht="14.45" customHeight="1" x14ac:dyDescent="0.2">
      <c r="A38" s="836" t="s">
        <v>2391</v>
      </c>
      <c r="B38" s="831"/>
      <c r="C38" s="831"/>
      <c r="D38" s="831">
        <v>8</v>
      </c>
      <c r="E38" s="865"/>
      <c r="F38" s="865"/>
      <c r="G38" s="866">
        <v>2200</v>
      </c>
    </row>
    <row r="39" spans="1:7" ht="14.45" customHeight="1" x14ac:dyDescent="0.2">
      <c r="A39" s="836" t="s">
        <v>2393</v>
      </c>
      <c r="B39" s="831"/>
      <c r="C39" s="831">
        <v>50</v>
      </c>
      <c r="D39" s="831">
        <v>71</v>
      </c>
      <c r="E39" s="865"/>
      <c r="F39" s="865">
        <v>12538</v>
      </c>
      <c r="G39" s="866">
        <v>19479</v>
      </c>
    </row>
    <row r="40" spans="1:7" ht="14.45" customHeight="1" x14ac:dyDescent="0.2">
      <c r="A40" s="836" t="s">
        <v>2395</v>
      </c>
      <c r="B40" s="831">
        <v>18</v>
      </c>
      <c r="C40" s="831">
        <v>3</v>
      </c>
      <c r="D40" s="831">
        <v>23</v>
      </c>
      <c r="E40" s="865">
        <v>2946</v>
      </c>
      <c r="F40" s="865">
        <v>331</v>
      </c>
      <c r="G40" s="866">
        <v>5437</v>
      </c>
    </row>
    <row r="41" spans="1:7" ht="14.45" customHeight="1" x14ac:dyDescent="0.2">
      <c r="A41" s="836" t="s">
        <v>2396</v>
      </c>
      <c r="B41" s="831">
        <v>54</v>
      </c>
      <c r="C41" s="831">
        <v>179</v>
      </c>
      <c r="D41" s="831">
        <v>92</v>
      </c>
      <c r="E41" s="865">
        <v>13344</v>
      </c>
      <c r="F41" s="865">
        <v>41826</v>
      </c>
      <c r="G41" s="866">
        <v>25228</v>
      </c>
    </row>
    <row r="42" spans="1:7" ht="14.45" customHeight="1" x14ac:dyDescent="0.2">
      <c r="A42" s="836" t="s">
        <v>5252</v>
      </c>
      <c r="B42" s="831">
        <v>2</v>
      </c>
      <c r="C42" s="831"/>
      <c r="D42" s="831"/>
      <c r="E42" s="865">
        <v>508</v>
      </c>
      <c r="F42" s="865"/>
      <c r="G42" s="866"/>
    </row>
    <row r="43" spans="1:7" ht="14.45" customHeight="1" x14ac:dyDescent="0.2">
      <c r="A43" s="836" t="s">
        <v>2398</v>
      </c>
      <c r="B43" s="831">
        <v>18</v>
      </c>
      <c r="C43" s="831">
        <v>351</v>
      </c>
      <c r="D43" s="831">
        <v>419</v>
      </c>
      <c r="E43" s="865">
        <v>4572</v>
      </c>
      <c r="F43" s="865">
        <v>63981.34</v>
      </c>
      <c r="G43" s="866">
        <v>86887.45</v>
      </c>
    </row>
    <row r="44" spans="1:7" ht="14.45" customHeight="1" x14ac:dyDescent="0.2">
      <c r="A44" s="836" t="s">
        <v>5253</v>
      </c>
      <c r="B44" s="831"/>
      <c r="C44" s="831"/>
      <c r="D44" s="831">
        <v>85</v>
      </c>
      <c r="E44" s="865"/>
      <c r="F44" s="865"/>
      <c r="G44" s="866">
        <v>23168</v>
      </c>
    </row>
    <row r="45" spans="1:7" ht="14.45" customHeight="1" x14ac:dyDescent="0.2">
      <c r="A45" s="836" t="s">
        <v>2401</v>
      </c>
      <c r="B45" s="831"/>
      <c r="C45" s="831">
        <v>205</v>
      </c>
      <c r="D45" s="831">
        <v>141</v>
      </c>
      <c r="E45" s="865"/>
      <c r="F45" s="865">
        <v>52285</v>
      </c>
      <c r="G45" s="866">
        <v>37927</v>
      </c>
    </row>
    <row r="46" spans="1:7" ht="14.45" customHeight="1" x14ac:dyDescent="0.2">
      <c r="A46" s="836" t="s">
        <v>5254</v>
      </c>
      <c r="B46" s="831"/>
      <c r="C46" s="831"/>
      <c r="D46" s="831">
        <v>143</v>
      </c>
      <c r="E46" s="865"/>
      <c r="F46" s="865"/>
      <c r="G46" s="866">
        <v>35771</v>
      </c>
    </row>
    <row r="47" spans="1:7" ht="14.45" customHeight="1" x14ac:dyDescent="0.2">
      <c r="A47" s="836" t="s">
        <v>5255</v>
      </c>
      <c r="B47" s="831">
        <v>104</v>
      </c>
      <c r="C47" s="831">
        <v>95</v>
      </c>
      <c r="D47" s="831">
        <v>21</v>
      </c>
      <c r="E47" s="865">
        <v>26416</v>
      </c>
      <c r="F47" s="865">
        <v>23523</v>
      </c>
      <c r="G47" s="866">
        <v>5661</v>
      </c>
    </row>
    <row r="48" spans="1:7" ht="14.45" customHeight="1" x14ac:dyDescent="0.2">
      <c r="A48" s="836" t="s">
        <v>5256</v>
      </c>
      <c r="B48" s="831">
        <v>316</v>
      </c>
      <c r="C48" s="831">
        <v>65</v>
      </c>
      <c r="D48" s="831">
        <v>63</v>
      </c>
      <c r="E48" s="865">
        <v>67930</v>
      </c>
      <c r="F48" s="865">
        <v>14080</v>
      </c>
      <c r="G48" s="866">
        <v>15165</v>
      </c>
    </row>
    <row r="49" spans="1:7" ht="14.45" customHeight="1" x14ac:dyDescent="0.2">
      <c r="A49" s="836" t="s">
        <v>2405</v>
      </c>
      <c r="B49" s="831">
        <v>1219</v>
      </c>
      <c r="C49" s="831">
        <v>689</v>
      </c>
      <c r="D49" s="831">
        <v>712</v>
      </c>
      <c r="E49" s="865">
        <v>188673.99</v>
      </c>
      <c r="F49" s="865">
        <v>100362.33</v>
      </c>
      <c r="G49" s="866">
        <v>144856.22</v>
      </c>
    </row>
    <row r="50" spans="1:7" ht="14.45" customHeight="1" x14ac:dyDescent="0.2">
      <c r="A50" s="836" t="s">
        <v>5257</v>
      </c>
      <c r="B50" s="831"/>
      <c r="C50" s="831"/>
      <c r="D50" s="831">
        <v>7</v>
      </c>
      <c r="E50" s="865"/>
      <c r="F50" s="865"/>
      <c r="G50" s="866">
        <v>1625</v>
      </c>
    </row>
    <row r="51" spans="1:7" ht="14.45" customHeight="1" x14ac:dyDescent="0.2">
      <c r="A51" s="836" t="s">
        <v>2406</v>
      </c>
      <c r="B51" s="831">
        <v>111</v>
      </c>
      <c r="C51" s="831">
        <v>281</v>
      </c>
      <c r="D51" s="831">
        <v>83</v>
      </c>
      <c r="E51" s="865">
        <v>27503</v>
      </c>
      <c r="F51" s="865">
        <v>62825</v>
      </c>
      <c r="G51" s="866">
        <v>21959</v>
      </c>
    </row>
    <row r="52" spans="1:7" ht="14.45" customHeight="1" x14ac:dyDescent="0.2">
      <c r="A52" s="836" t="s">
        <v>2407</v>
      </c>
      <c r="B52" s="831">
        <v>156</v>
      </c>
      <c r="C52" s="831">
        <v>211</v>
      </c>
      <c r="D52" s="831">
        <v>535</v>
      </c>
      <c r="E52" s="865">
        <v>25472.660000000003</v>
      </c>
      <c r="F52" s="865">
        <v>34795.67</v>
      </c>
      <c r="G52" s="866">
        <v>89883.11</v>
      </c>
    </row>
    <row r="53" spans="1:7" ht="14.45" customHeight="1" x14ac:dyDescent="0.2">
      <c r="A53" s="836" t="s">
        <v>5258</v>
      </c>
      <c r="B53" s="831">
        <v>3</v>
      </c>
      <c r="C53" s="831"/>
      <c r="D53" s="831"/>
      <c r="E53" s="865">
        <v>878</v>
      </c>
      <c r="F53" s="865"/>
      <c r="G53" s="866"/>
    </row>
    <row r="54" spans="1:7" ht="14.45" customHeight="1" x14ac:dyDescent="0.2">
      <c r="A54" s="836" t="s">
        <v>5259</v>
      </c>
      <c r="B54" s="831">
        <v>206</v>
      </c>
      <c r="C54" s="831">
        <v>67</v>
      </c>
      <c r="D54" s="831">
        <v>5</v>
      </c>
      <c r="E54" s="865">
        <v>38293</v>
      </c>
      <c r="F54" s="865">
        <v>12520</v>
      </c>
      <c r="G54" s="866">
        <v>1195</v>
      </c>
    </row>
    <row r="55" spans="1:7" ht="14.45" customHeight="1" x14ac:dyDescent="0.2">
      <c r="A55" s="836" t="s">
        <v>5260</v>
      </c>
      <c r="B55" s="831">
        <v>26</v>
      </c>
      <c r="C55" s="831">
        <v>217</v>
      </c>
      <c r="D55" s="831">
        <v>55</v>
      </c>
      <c r="E55" s="865">
        <v>6532</v>
      </c>
      <c r="F55" s="865">
        <v>55254</v>
      </c>
      <c r="G55" s="866">
        <v>13372</v>
      </c>
    </row>
    <row r="56" spans="1:7" ht="14.45" customHeight="1" x14ac:dyDescent="0.2">
      <c r="A56" s="836" t="s">
        <v>5261</v>
      </c>
      <c r="B56" s="831">
        <v>117</v>
      </c>
      <c r="C56" s="831">
        <v>7</v>
      </c>
      <c r="D56" s="831">
        <v>35</v>
      </c>
      <c r="E56" s="865">
        <v>26512</v>
      </c>
      <c r="F56" s="865">
        <v>1351</v>
      </c>
      <c r="G56" s="866">
        <v>10144</v>
      </c>
    </row>
    <row r="57" spans="1:7" ht="14.45" customHeight="1" x14ac:dyDescent="0.2">
      <c r="A57" s="836" t="s">
        <v>2411</v>
      </c>
      <c r="B57" s="831">
        <v>143</v>
      </c>
      <c r="C57" s="831">
        <v>78</v>
      </c>
      <c r="D57" s="831">
        <v>57</v>
      </c>
      <c r="E57" s="865">
        <v>35383</v>
      </c>
      <c r="F57" s="865">
        <v>20138</v>
      </c>
      <c r="G57" s="866">
        <v>15412</v>
      </c>
    </row>
    <row r="58" spans="1:7" ht="14.45" customHeight="1" x14ac:dyDescent="0.2">
      <c r="A58" s="836" t="s">
        <v>5262</v>
      </c>
      <c r="B58" s="831">
        <v>65</v>
      </c>
      <c r="C58" s="831">
        <v>32</v>
      </c>
      <c r="D58" s="831">
        <v>168</v>
      </c>
      <c r="E58" s="865">
        <v>16091</v>
      </c>
      <c r="F58" s="865">
        <v>7543</v>
      </c>
      <c r="G58" s="866">
        <v>38408</v>
      </c>
    </row>
    <row r="59" spans="1:7" ht="14.45" customHeight="1" x14ac:dyDescent="0.2">
      <c r="A59" s="836" t="s">
        <v>5263</v>
      </c>
      <c r="B59" s="831">
        <v>43</v>
      </c>
      <c r="C59" s="831">
        <v>23</v>
      </c>
      <c r="D59" s="831">
        <v>87</v>
      </c>
      <c r="E59" s="865">
        <v>10922</v>
      </c>
      <c r="F59" s="865">
        <v>5649</v>
      </c>
      <c r="G59" s="866">
        <v>22023</v>
      </c>
    </row>
    <row r="60" spans="1:7" ht="14.45" customHeight="1" x14ac:dyDescent="0.2">
      <c r="A60" s="836" t="s">
        <v>2412</v>
      </c>
      <c r="B60" s="831">
        <v>13</v>
      </c>
      <c r="C60" s="831">
        <v>64</v>
      </c>
      <c r="D60" s="831">
        <v>1</v>
      </c>
      <c r="E60" s="865">
        <v>2976</v>
      </c>
      <c r="F60" s="865">
        <v>13192</v>
      </c>
      <c r="G60" s="866">
        <v>275</v>
      </c>
    </row>
    <row r="61" spans="1:7" ht="14.45" customHeight="1" x14ac:dyDescent="0.2">
      <c r="A61" s="836" t="s">
        <v>2413</v>
      </c>
      <c r="B61" s="831">
        <v>250</v>
      </c>
      <c r="C61" s="831">
        <v>78</v>
      </c>
      <c r="D61" s="831">
        <v>132</v>
      </c>
      <c r="E61" s="865">
        <v>60809</v>
      </c>
      <c r="F61" s="865">
        <v>19239</v>
      </c>
      <c r="G61" s="866">
        <v>27769</v>
      </c>
    </row>
    <row r="62" spans="1:7" ht="14.45" customHeight="1" x14ac:dyDescent="0.2">
      <c r="A62" s="836" t="s">
        <v>5264</v>
      </c>
      <c r="B62" s="831">
        <v>293</v>
      </c>
      <c r="C62" s="831">
        <v>136</v>
      </c>
      <c r="D62" s="831"/>
      <c r="E62" s="865">
        <v>73126</v>
      </c>
      <c r="F62" s="865">
        <v>33812</v>
      </c>
      <c r="G62" s="866"/>
    </row>
    <row r="63" spans="1:7" ht="14.45" customHeight="1" x14ac:dyDescent="0.2">
      <c r="A63" s="836" t="s">
        <v>2414</v>
      </c>
      <c r="B63" s="831">
        <v>2275</v>
      </c>
      <c r="C63" s="831">
        <v>993</v>
      </c>
      <c r="D63" s="831">
        <v>1087</v>
      </c>
      <c r="E63" s="865">
        <v>362506</v>
      </c>
      <c r="F63" s="865">
        <v>287007.67</v>
      </c>
      <c r="G63" s="866">
        <v>330379.01</v>
      </c>
    </row>
    <row r="64" spans="1:7" ht="14.45" customHeight="1" x14ac:dyDescent="0.2">
      <c r="A64" s="836" t="s">
        <v>5265</v>
      </c>
      <c r="B64" s="831">
        <v>16</v>
      </c>
      <c r="C64" s="831"/>
      <c r="D64" s="831"/>
      <c r="E64" s="865">
        <v>4064</v>
      </c>
      <c r="F64" s="865"/>
      <c r="G64" s="866"/>
    </row>
    <row r="65" spans="1:7" ht="14.45" customHeight="1" x14ac:dyDescent="0.2">
      <c r="A65" s="836" t="s">
        <v>5266</v>
      </c>
      <c r="B65" s="831">
        <v>1</v>
      </c>
      <c r="C65" s="831">
        <v>6</v>
      </c>
      <c r="D65" s="831"/>
      <c r="E65" s="865">
        <v>254</v>
      </c>
      <c r="F65" s="865">
        <v>1540</v>
      </c>
      <c r="G65" s="866"/>
    </row>
    <row r="66" spans="1:7" ht="14.45" customHeight="1" x14ac:dyDescent="0.2">
      <c r="A66" s="836" t="s">
        <v>5267</v>
      </c>
      <c r="B66" s="831">
        <v>12</v>
      </c>
      <c r="C66" s="831">
        <v>6</v>
      </c>
      <c r="D66" s="831">
        <v>6</v>
      </c>
      <c r="E66" s="865">
        <v>2243.33</v>
      </c>
      <c r="F66" s="865">
        <v>1540</v>
      </c>
      <c r="G66" s="866">
        <v>1814</v>
      </c>
    </row>
    <row r="67" spans="1:7" ht="14.45" customHeight="1" x14ac:dyDescent="0.2">
      <c r="A67" s="836" t="s">
        <v>2417</v>
      </c>
      <c r="B67" s="831">
        <v>182</v>
      </c>
      <c r="C67" s="831">
        <v>75</v>
      </c>
      <c r="D67" s="831">
        <v>206</v>
      </c>
      <c r="E67" s="865">
        <v>39061</v>
      </c>
      <c r="F67" s="865">
        <v>19799</v>
      </c>
      <c r="G67" s="866">
        <v>51800</v>
      </c>
    </row>
    <row r="68" spans="1:7" ht="14.45" customHeight="1" x14ac:dyDescent="0.2">
      <c r="A68" s="836" t="s">
        <v>2418</v>
      </c>
      <c r="B68" s="831">
        <v>8</v>
      </c>
      <c r="C68" s="831">
        <v>1</v>
      </c>
      <c r="D68" s="831">
        <v>747</v>
      </c>
      <c r="E68" s="865">
        <v>840</v>
      </c>
      <c r="F68" s="865">
        <v>38</v>
      </c>
      <c r="G68" s="866">
        <v>204485</v>
      </c>
    </row>
    <row r="69" spans="1:7" ht="14.45" customHeight="1" x14ac:dyDescent="0.2">
      <c r="A69" s="836" t="s">
        <v>2419</v>
      </c>
      <c r="B69" s="831">
        <v>176</v>
      </c>
      <c r="C69" s="831">
        <v>87</v>
      </c>
      <c r="D69" s="831">
        <v>20</v>
      </c>
      <c r="E69" s="865">
        <v>38659</v>
      </c>
      <c r="F69" s="865">
        <v>18440</v>
      </c>
      <c r="G69" s="866">
        <v>5200</v>
      </c>
    </row>
    <row r="70" spans="1:7" ht="14.45" customHeight="1" x14ac:dyDescent="0.2">
      <c r="A70" s="836" t="s">
        <v>5268</v>
      </c>
      <c r="B70" s="831">
        <v>140</v>
      </c>
      <c r="C70" s="831">
        <v>118</v>
      </c>
      <c r="D70" s="831">
        <v>53</v>
      </c>
      <c r="E70" s="865">
        <v>33229</v>
      </c>
      <c r="F70" s="865">
        <v>29278</v>
      </c>
      <c r="G70" s="866">
        <v>14503</v>
      </c>
    </row>
    <row r="71" spans="1:7" ht="14.45" customHeight="1" x14ac:dyDescent="0.2">
      <c r="A71" s="836" t="s">
        <v>5269</v>
      </c>
      <c r="B71" s="831">
        <v>6</v>
      </c>
      <c r="C71" s="831"/>
      <c r="D71" s="831"/>
      <c r="E71" s="865">
        <v>1331</v>
      </c>
      <c r="F71" s="865"/>
      <c r="G71" s="866"/>
    </row>
    <row r="72" spans="1:7" ht="14.45" customHeight="1" x14ac:dyDescent="0.2">
      <c r="A72" s="836" t="s">
        <v>5270</v>
      </c>
      <c r="B72" s="831">
        <v>13</v>
      </c>
      <c r="C72" s="831"/>
      <c r="D72" s="831"/>
      <c r="E72" s="865">
        <v>3142</v>
      </c>
      <c r="F72" s="865"/>
      <c r="G72" s="866"/>
    </row>
    <row r="73" spans="1:7" ht="14.45" customHeight="1" x14ac:dyDescent="0.2">
      <c r="A73" s="836" t="s">
        <v>5271</v>
      </c>
      <c r="B73" s="831"/>
      <c r="C73" s="831">
        <v>2</v>
      </c>
      <c r="D73" s="831"/>
      <c r="E73" s="865"/>
      <c r="F73" s="865">
        <v>213.32999999999998</v>
      </c>
      <c r="G73" s="866"/>
    </row>
    <row r="74" spans="1:7" ht="14.45" customHeight="1" x14ac:dyDescent="0.2">
      <c r="A74" s="836" t="s">
        <v>2421</v>
      </c>
      <c r="B74" s="831">
        <v>191</v>
      </c>
      <c r="C74" s="831">
        <v>43</v>
      </c>
      <c r="D74" s="831">
        <v>19</v>
      </c>
      <c r="E74" s="865">
        <v>43716</v>
      </c>
      <c r="F74" s="865">
        <v>11520</v>
      </c>
      <c r="G74" s="866">
        <v>5177</v>
      </c>
    </row>
    <row r="75" spans="1:7" ht="14.45" customHeight="1" x14ac:dyDescent="0.2">
      <c r="A75" s="836" t="s">
        <v>5272</v>
      </c>
      <c r="B75" s="831"/>
      <c r="C75" s="831"/>
      <c r="D75" s="831">
        <v>5</v>
      </c>
      <c r="E75" s="865"/>
      <c r="F75" s="865"/>
      <c r="G75" s="866">
        <v>2855.56</v>
      </c>
    </row>
    <row r="76" spans="1:7" ht="14.45" customHeight="1" x14ac:dyDescent="0.2">
      <c r="A76" s="836" t="s">
        <v>2423</v>
      </c>
      <c r="B76" s="831">
        <v>12</v>
      </c>
      <c r="C76" s="831">
        <v>12</v>
      </c>
      <c r="D76" s="831">
        <v>2</v>
      </c>
      <c r="E76" s="865">
        <v>1568</v>
      </c>
      <c r="F76" s="865">
        <v>2453</v>
      </c>
      <c r="G76" s="866">
        <v>80</v>
      </c>
    </row>
    <row r="77" spans="1:7" ht="14.45" customHeight="1" x14ac:dyDescent="0.2">
      <c r="A77" s="836" t="s">
        <v>5273</v>
      </c>
      <c r="B77" s="831">
        <v>2</v>
      </c>
      <c r="C77" s="831"/>
      <c r="D77" s="831"/>
      <c r="E77" s="865">
        <v>508</v>
      </c>
      <c r="F77" s="865"/>
      <c r="G77" s="866"/>
    </row>
    <row r="78" spans="1:7" ht="14.45" customHeight="1" x14ac:dyDescent="0.2">
      <c r="A78" s="836" t="s">
        <v>5274</v>
      </c>
      <c r="B78" s="831">
        <v>69</v>
      </c>
      <c r="C78" s="831">
        <v>3</v>
      </c>
      <c r="D78" s="831">
        <v>56</v>
      </c>
      <c r="E78" s="865">
        <v>14694</v>
      </c>
      <c r="F78" s="865">
        <v>903</v>
      </c>
      <c r="G78" s="866">
        <v>14150</v>
      </c>
    </row>
    <row r="79" spans="1:7" ht="14.45" customHeight="1" x14ac:dyDescent="0.2">
      <c r="A79" s="836" t="s">
        <v>2424</v>
      </c>
      <c r="B79" s="831">
        <v>1</v>
      </c>
      <c r="C79" s="831">
        <v>15</v>
      </c>
      <c r="D79" s="831">
        <v>6</v>
      </c>
      <c r="E79" s="865">
        <v>38</v>
      </c>
      <c r="F79" s="865">
        <v>3382</v>
      </c>
      <c r="G79" s="866">
        <v>1121</v>
      </c>
    </row>
    <row r="80" spans="1:7" ht="14.45" customHeight="1" x14ac:dyDescent="0.2">
      <c r="A80" s="836" t="s">
        <v>5275</v>
      </c>
      <c r="B80" s="831">
        <v>135</v>
      </c>
      <c r="C80" s="831">
        <v>619</v>
      </c>
      <c r="D80" s="831">
        <v>134</v>
      </c>
      <c r="E80" s="865">
        <v>28353</v>
      </c>
      <c r="F80" s="865">
        <v>122192</v>
      </c>
      <c r="G80" s="866">
        <v>31104</v>
      </c>
    </row>
    <row r="81" spans="1:7" ht="14.45" customHeight="1" x14ac:dyDescent="0.2">
      <c r="A81" s="836" t="s">
        <v>2425</v>
      </c>
      <c r="B81" s="831">
        <v>197</v>
      </c>
      <c r="C81" s="831">
        <v>106</v>
      </c>
      <c r="D81" s="831">
        <v>52</v>
      </c>
      <c r="E81" s="865">
        <v>49349</v>
      </c>
      <c r="F81" s="865">
        <v>28840</v>
      </c>
      <c r="G81" s="866">
        <v>13060</v>
      </c>
    </row>
    <row r="82" spans="1:7" ht="14.45" customHeight="1" x14ac:dyDescent="0.2">
      <c r="A82" s="836" t="s">
        <v>2428</v>
      </c>
      <c r="B82" s="831">
        <v>12</v>
      </c>
      <c r="C82" s="831">
        <v>20</v>
      </c>
      <c r="D82" s="831">
        <v>2</v>
      </c>
      <c r="E82" s="865">
        <v>2616</v>
      </c>
      <c r="F82" s="865">
        <v>5062</v>
      </c>
      <c r="G82" s="866">
        <v>550</v>
      </c>
    </row>
    <row r="83" spans="1:7" ht="14.45" customHeight="1" x14ac:dyDescent="0.2">
      <c r="A83" s="836" t="s">
        <v>2429</v>
      </c>
      <c r="B83" s="831"/>
      <c r="C83" s="831"/>
      <c r="D83" s="831">
        <v>3</v>
      </c>
      <c r="E83" s="865"/>
      <c r="F83" s="865"/>
      <c r="G83" s="866">
        <v>355</v>
      </c>
    </row>
    <row r="84" spans="1:7" ht="14.45" customHeight="1" x14ac:dyDescent="0.2">
      <c r="A84" s="836" t="s">
        <v>5276</v>
      </c>
      <c r="B84" s="831"/>
      <c r="C84" s="831"/>
      <c r="D84" s="831">
        <v>7</v>
      </c>
      <c r="E84" s="865"/>
      <c r="F84" s="865"/>
      <c r="G84" s="866">
        <v>2001</v>
      </c>
    </row>
    <row r="85" spans="1:7" ht="14.45" customHeight="1" x14ac:dyDescent="0.2">
      <c r="A85" s="836" t="s">
        <v>5277</v>
      </c>
      <c r="B85" s="831">
        <v>114</v>
      </c>
      <c r="C85" s="831">
        <v>125</v>
      </c>
      <c r="D85" s="831">
        <v>100</v>
      </c>
      <c r="E85" s="865">
        <v>26053</v>
      </c>
      <c r="F85" s="865">
        <v>29102</v>
      </c>
      <c r="G85" s="866">
        <v>25168</v>
      </c>
    </row>
    <row r="86" spans="1:7" ht="14.45" customHeight="1" x14ac:dyDescent="0.2">
      <c r="A86" s="836" t="s">
        <v>5278</v>
      </c>
      <c r="B86" s="831">
        <v>73</v>
      </c>
      <c r="C86" s="831">
        <v>150</v>
      </c>
      <c r="D86" s="831">
        <v>101</v>
      </c>
      <c r="E86" s="865">
        <v>17339</v>
      </c>
      <c r="F86" s="865">
        <v>33619</v>
      </c>
      <c r="G86" s="866">
        <v>25879</v>
      </c>
    </row>
    <row r="87" spans="1:7" ht="14.45" customHeight="1" x14ac:dyDescent="0.2">
      <c r="A87" s="836" t="s">
        <v>2433</v>
      </c>
      <c r="B87" s="831"/>
      <c r="C87" s="831">
        <v>154</v>
      </c>
      <c r="D87" s="831">
        <v>77</v>
      </c>
      <c r="E87" s="865"/>
      <c r="F87" s="865">
        <v>39192</v>
      </c>
      <c r="G87" s="866">
        <v>21955</v>
      </c>
    </row>
    <row r="88" spans="1:7" ht="14.45" customHeight="1" x14ac:dyDescent="0.2">
      <c r="A88" s="836" t="s">
        <v>2434</v>
      </c>
      <c r="B88" s="831">
        <v>5</v>
      </c>
      <c r="C88" s="831">
        <v>1</v>
      </c>
      <c r="D88" s="831">
        <v>20</v>
      </c>
      <c r="E88" s="865">
        <v>190</v>
      </c>
      <c r="F88" s="865">
        <v>38</v>
      </c>
      <c r="G88" s="866">
        <v>4051</v>
      </c>
    </row>
    <row r="89" spans="1:7" ht="14.45" customHeight="1" x14ac:dyDescent="0.2">
      <c r="A89" s="836" t="s">
        <v>5279</v>
      </c>
      <c r="B89" s="831"/>
      <c r="C89" s="831"/>
      <c r="D89" s="831">
        <v>36</v>
      </c>
      <c r="E89" s="865"/>
      <c r="F89" s="865"/>
      <c r="G89" s="866">
        <v>9336</v>
      </c>
    </row>
    <row r="90" spans="1:7" ht="14.45" customHeight="1" x14ac:dyDescent="0.2">
      <c r="A90" s="836" t="s">
        <v>2435</v>
      </c>
      <c r="B90" s="831">
        <v>20</v>
      </c>
      <c r="C90" s="831">
        <v>165</v>
      </c>
      <c r="D90" s="831">
        <v>75</v>
      </c>
      <c r="E90" s="865">
        <v>5139</v>
      </c>
      <c r="F90" s="865">
        <v>40604</v>
      </c>
      <c r="G90" s="866">
        <v>18195</v>
      </c>
    </row>
    <row r="91" spans="1:7" ht="14.45" customHeight="1" x14ac:dyDescent="0.2">
      <c r="A91" s="836" t="s">
        <v>2437</v>
      </c>
      <c r="B91" s="831">
        <v>846</v>
      </c>
      <c r="C91" s="831">
        <v>486</v>
      </c>
      <c r="D91" s="831">
        <v>885</v>
      </c>
      <c r="E91" s="865">
        <v>205681</v>
      </c>
      <c r="F91" s="865">
        <v>119234</v>
      </c>
      <c r="G91" s="866">
        <v>227887</v>
      </c>
    </row>
    <row r="92" spans="1:7" ht="14.45" customHeight="1" thickBot="1" x14ac:dyDescent="0.25">
      <c r="A92" s="869" t="s">
        <v>5280</v>
      </c>
      <c r="B92" s="833">
        <v>6</v>
      </c>
      <c r="C92" s="833"/>
      <c r="D92" s="833"/>
      <c r="E92" s="867">
        <v>1143</v>
      </c>
      <c r="F92" s="867"/>
      <c r="G92" s="868"/>
    </row>
    <row r="93" spans="1:7" ht="14.45" customHeight="1" x14ac:dyDescent="0.2">
      <c r="A93" s="786" t="s">
        <v>295</v>
      </c>
    </row>
    <row r="94" spans="1:7" ht="14.45" customHeight="1" x14ac:dyDescent="0.2">
      <c r="A94" s="787" t="s">
        <v>2351</v>
      </c>
    </row>
    <row r="95" spans="1:7" ht="14.45" customHeight="1" x14ac:dyDescent="0.2">
      <c r="A95" s="786" t="s">
        <v>5235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C89A7E4-4B3F-4DFE-9FE8-87BD10A92AF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5404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16819.260000000002</v>
      </c>
      <c r="H3" s="208">
        <f t="shared" si="0"/>
        <v>3169107.61</v>
      </c>
      <c r="I3" s="78"/>
      <c r="J3" s="78"/>
      <c r="K3" s="208">
        <f t="shared" si="0"/>
        <v>11255.89</v>
      </c>
      <c r="L3" s="208">
        <f t="shared" si="0"/>
        <v>2389698.2800000003</v>
      </c>
      <c r="M3" s="78"/>
      <c r="N3" s="78"/>
      <c r="O3" s="208">
        <f t="shared" si="0"/>
        <v>10958.720000000001</v>
      </c>
      <c r="P3" s="208">
        <f t="shared" si="0"/>
        <v>2626631.85</v>
      </c>
      <c r="Q3" s="79">
        <f>IF(L3=0,0,P3/L3)</f>
        <v>1.0991479016338412</v>
      </c>
      <c r="R3" s="209">
        <f>IF(O3=0,0,P3/O3)</f>
        <v>239.6841830067745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5282</v>
      </c>
      <c r="C6" s="807" t="s">
        <v>605</v>
      </c>
      <c r="D6" s="807" t="s">
        <v>5283</v>
      </c>
      <c r="E6" s="807" t="s">
        <v>5284</v>
      </c>
      <c r="F6" s="807" t="s">
        <v>5285</v>
      </c>
      <c r="G6" s="225">
        <v>10</v>
      </c>
      <c r="H6" s="225">
        <v>0</v>
      </c>
      <c r="I6" s="807"/>
      <c r="J6" s="807">
        <v>0</v>
      </c>
      <c r="K6" s="225">
        <v>2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5286</v>
      </c>
      <c r="C7" s="822" t="s">
        <v>600</v>
      </c>
      <c r="D7" s="822" t="s">
        <v>5287</v>
      </c>
      <c r="E7" s="822" t="s">
        <v>5288</v>
      </c>
      <c r="F7" s="822" t="s">
        <v>3174</v>
      </c>
      <c r="G7" s="831"/>
      <c r="H7" s="831"/>
      <c r="I7" s="822"/>
      <c r="J7" s="822"/>
      <c r="K7" s="831">
        <v>0.6</v>
      </c>
      <c r="L7" s="831">
        <v>32.64</v>
      </c>
      <c r="M7" s="822"/>
      <c r="N7" s="822">
        <v>54.400000000000006</v>
      </c>
      <c r="O7" s="831"/>
      <c r="P7" s="831"/>
      <c r="Q7" s="827"/>
      <c r="R7" s="832"/>
    </row>
    <row r="8" spans="1:18" ht="14.45" customHeight="1" x14ac:dyDescent="0.2">
      <c r="A8" s="821"/>
      <c r="B8" s="822" t="s">
        <v>5286</v>
      </c>
      <c r="C8" s="822" t="s">
        <v>600</v>
      </c>
      <c r="D8" s="822" t="s">
        <v>5287</v>
      </c>
      <c r="E8" s="822" t="s">
        <v>5289</v>
      </c>
      <c r="F8" s="822" t="s">
        <v>654</v>
      </c>
      <c r="G8" s="831"/>
      <c r="H8" s="831"/>
      <c r="I8" s="822"/>
      <c r="J8" s="822"/>
      <c r="K8" s="831">
        <v>15.399999999999995</v>
      </c>
      <c r="L8" s="831">
        <v>1073.4000000000003</v>
      </c>
      <c r="M8" s="822"/>
      <c r="N8" s="822">
        <v>69.70129870129874</v>
      </c>
      <c r="O8" s="831">
        <v>34.100000000000009</v>
      </c>
      <c r="P8" s="831">
        <v>2376.8000000000002</v>
      </c>
      <c r="Q8" s="827"/>
      <c r="R8" s="832">
        <v>69.700879765395882</v>
      </c>
    </row>
    <row r="9" spans="1:18" ht="14.45" customHeight="1" x14ac:dyDescent="0.2">
      <c r="A9" s="821"/>
      <c r="B9" s="822" t="s">
        <v>5286</v>
      </c>
      <c r="C9" s="822" t="s">
        <v>600</v>
      </c>
      <c r="D9" s="822" t="s">
        <v>5287</v>
      </c>
      <c r="E9" s="822" t="s">
        <v>5290</v>
      </c>
      <c r="F9" s="822" t="s">
        <v>5291</v>
      </c>
      <c r="G9" s="831"/>
      <c r="H9" s="831"/>
      <c r="I9" s="822"/>
      <c r="J9" s="822"/>
      <c r="K9" s="831">
        <v>0.2</v>
      </c>
      <c r="L9" s="831">
        <v>73.540000000000006</v>
      </c>
      <c r="M9" s="822"/>
      <c r="N9" s="822">
        <v>367.7</v>
      </c>
      <c r="O9" s="831"/>
      <c r="P9" s="831"/>
      <c r="Q9" s="827"/>
      <c r="R9" s="832"/>
    </row>
    <row r="10" spans="1:18" ht="14.45" customHeight="1" x14ac:dyDescent="0.2">
      <c r="A10" s="821"/>
      <c r="B10" s="822" t="s">
        <v>5286</v>
      </c>
      <c r="C10" s="822" t="s">
        <v>600</v>
      </c>
      <c r="D10" s="822" t="s">
        <v>5287</v>
      </c>
      <c r="E10" s="822" t="s">
        <v>5292</v>
      </c>
      <c r="F10" s="822" t="s">
        <v>659</v>
      </c>
      <c r="G10" s="831"/>
      <c r="H10" s="831"/>
      <c r="I10" s="822"/>
      <c r="J10" s="822"/>
      <c r="K10" s="831">
        <v>0.4</v>
      </c>
      <c r="L10" s="831">
        <v>18.54</v>
      </c>
      <c r="M10" s="822"/>
      <c r="N10" s="822">
        <v>46.349999999999994</v>
      </c>
      <c r="O10" s="831">
        <v>1.3000000000000003</v>
      </c>
      <c r="P10" s="831">
        <v>54.449999999999996</v>
      </c>
      <c r="Q10" s="827"/>
      <c r="R10" s="832">
        <v>41.884615384615373</v>
      </c>
    </row>
    <row r="11" spans="1:18" ht="14.45" customHeight="1" x14ac:dyDescent="0.2">
      <c r="A11" s="821"/>
      <c r="B11" s="822" t="s">
        <v>5286</v>
      </c>
      <c r="C11" s="822" t="s">
        <v>600</v>
      </c>
      <c r="D11" s="822" t="s">
        <v>5287</v>
      </c>
      <c r="E11" s="822" t="s">
        <v>5293</v>
      </c>
      <c r="F11" s="822" t="s">
        <v>663</v>
      </c>
      <c r="G11" s="831"/>
      <c r="H11" s="831"/>
      <c r="I11" s="822"/>
      <c r="J11" s="822"/>
      <c r="K11" s="831">
        <v>14</v>
      </c>
      <c r="L11" s="831">
        <v>187.18</v>
      </c>
      <c r="M11" s="822"/>
      <c r="N11" s="822">
        <v>13.370000000000001</v>
      </c>
      <c r="O11" s="831">
        <v>1</v>
      </c>
      <c r="P11" s="831">
        <v>13.37</v>
      </c>
      <c r="Q11" s="827"/>
      <c r="R11" s="832">
        <v>13.37</v>
      </c>
    </row>
    <row r="12" spans="1:18" ht="14.45" customHeight="1" x14ac:dyDescent="0.2">
      <c r="A12" s="821"/>
      <c r="B12" s="822" t="s">
        <v>5286</v>
      </c>
      <c r="C12" s="822" t="s">
        <v>600</v>
      </c>
      <c r="D12" s="822" t="s">
        <v>5287</v>
      </c>
      <c r="E12" s="822" t="s">
        <v>5294</v>
      </c>
      <c r="F12" s="822" t="s">
        <v>667</v>
      </c>
      <c r="G12" s="831"/>
      <c r="H12" s="831"/>
      <c r="I12" s="822"/>
      <c r="J12" s="822"/>
      <c r="K12" s="831"/>
      <c r="L12" s="831"/>
      <c r="M12" s="822"/>
      <c r="N12" s="822"/>
      <c r="O12" s="831">
        <v>4.0000000000000009</v>
      </c>
      <c r="P12" s="831">
        <v>2444.2000000000003</v>
      </c>
      <c r="Q12" s="827"/>
      <c r="R12" s="832">
        <v>611.04999999999995</v>
      </c>
    </row>
    <row r="13" spans="1:18" ht="14.45" customHeight="1" x14ac:dyDescent="0.2">
      <c r="A13" s="821"/>
      <c r="B13" s="822" t="s">
        <v>5286</v>
      </c>
      <c r="C13" s="822" t="s">
        <v>600</v>
      </c>
      <c r="D13" s="822" t="s">
        <v>5287</v>
      </c>
      <c r="E13" s="822" t="s">
        <v>5295</v>
      </c>
      <c r="F13" s="822" t="s">
        <v>2950</v>
      </c>
      <c r="G13" s="831"/>
      <c r="H13" s="831"/>
      <c r="I13" s="822"/>
      <c r="J13" s="822"/>
      <c r="K13" s="831">
        <v>5</v>
      </c>
      <c r="L13" s="831">
        <v>195</v>
      </c>
      <c r="M13" s="822"/>
      <c r="N13" s="822">
        <v>39</v>
      </c>
      <c r="O13" s="831">
        <v>4.6000000000000005</v>
      </c>
      <c r="P13" s="831">
        <v>179.4</v>
      </c>
      <c r="Q13" s="827"/>
      <c r="R13" s="832">
        <v>39</v>
      </c>
    </row>
    <row r="14" spans="1:18" ht="14.45" customHeight="1" x14ac:dyDescent="0.2">
      <c r="A14" s="821"/>
      <c r="B14" s="822" t="s">
        <v>5286</v>
      </c>
      <c r="C14" s="822" t="s">
        <v>600</v>
      </c>
      <c r="D14" s="822" t="s">
        <v>5287</v>
      </c>
      <c r="E14" s="822" t="s">
        <v>5296</v>
      </c>
      <c r="F14" s="822" t="s">
        <v>3665</v>
      </c>
      <c r="G14" s="831"/>
      <c r="H14" s="831"/>
      <c r="I14" s="822"/>
      <c r="J14" s="822"/>
      <c r="K14" s="831">
        <v>0.3</v>
      </c>
      <c r="L14" s="831">
        <v>53.1</v>
      </c>
      <c r="M14" s="822"/>
      <c r="N14" s="822">
        <v>177</v>
      </c>
      <c r="O14" s="831">
        <v>1</v>
      </c>
      <c r="P14" s="831">
        <v>177</v>
      </c>
      <c r="Q14" s="827"/>
      <c r="R14" s="832">
        <v>177</v>
      </c>
    </row>
    <row r="15" spans="1:18" ht="14.45" customHeight="1" x14ac:dyDescent="0.2">
      <c r="A15" s="821"/>
      <c r="B15" s="822" t="s">
        <v>5286</v>
      </c>
      <c r="C15" s="822" t="s">
        <v>600</v>
      </c>
      <c r="D15" s="822" t="s">
        <v>5287</v>
      </c>
      <c r="E15" s="822" t="s">
        <v>5297</v>
      </c>
      <c r="F15" s="822" t="s">
        <v>643</v>
      </c>
      <c r="G15" s="831"/>
      <c r="H15" s="831"/>
      <c r="I15" s="822"/>
      <c r="J15" s="822"/>
      <c r="K15" s="831">
        <v>11.299999999999995</v>
      </c>
      <c r="L15" s="831">
        <v>675.74000000000035</v>
      </c>
      <c r="M15" s="822"/>
      <c r="N15" s="822">
        <v>59.800000000000054</v>
      </c>
      <c r="O15" s="831">
        <v>18.699999999999996</v>
      </c>
      <c r="P15" s="831">
        <v>1122.8599999999997</v>
      </c>
      <c r="Q15" s="827"/>
      <c r="R15" s="832">
        <v>60.045989304812828</v>
      </c>
    </row>
    <row r="16" spans="1:18" ht="14.45" customHeight="1" x14ac:dyDescent="0.2">
      <c r="A16" s="821"/>
      <c r="B16" s="822" t="s">
        <v>5286</v>
      </c>
      <c r="C16" s="822" t="s">
        <v>600</v>
      </c>
      <c r="D16" s="822" t="s">
        <v>5287</v>
      </c>
      <c r="E16" s="822" t="s">
        <v>5298</v>
      </c>
      <c r="F16" s="822" t="s">
        <v>5299</v>
      </c>
      <c r="G16" s="831"/>
      <c r="H16" s="831"/>
      <c r="I16" s="822"/>
      <c r="J16" s="822"/>
      <c r="K16" s="831">
        <v>1</v>
      </c>
      <c r="L16" s="831">
        <v>48.96</v>
      </c>
      <c r="M16" s="822"/>
      <c r="N16" s="822">
        <v>48.96</v>
      </c>
      <c r="O16" s="831">
        <v>0.30000000000000004</v>
      </c>
      <c r="P16" s="831">
        <v>15.57</v>
      </c>
      <c r="Q16" s="827"/>
      <c r="R16" s="832">
        <v>51.899999999999991</v>
      </c>
    </row>
    <row r="17" spans="1:18" ht="14.45" customHeight="1" x14ac:dyDescent="0.2">
      <c r="A17" s="821"/>
      <c r="B17" s="822" t="s">
        <v>5286</v>
      </c>
      <c r="C17" s="822" t="s">
        <v>600</v>
      </c>
      <c r="D17" s="822" t="s">
        <v>5287</v>
      </c>
      <c r="E17" s="822" t="s">
        <v>5300</v>
      </c>
      <c r="F17" s="822" t="s">
        <v>639</v>
      </c>
      <c r="G17" s="831"/>
      <c r="H17" s="831"/>
      <c r="I17" s="822"/>
      <c r="J17" s="822"/>
      <c r="K17" s="831">
        <v>20.400000000000002</v>
      </c>
      <c r="L17" s="831">
        <v>10915.020000000004</v>
      </c>
      <c r="M17" s="822"/>
      <c r="N17" s="822">
        <v>535.05000000000018</v>
      </c>
      <c r="O17" s="831">
        <v>41.6</v>
      </c>
      <c r="P17" s="831">
        <v>19730.060000000009</v>
      </c>
      <c r="Q17" s="827"/>
      <c r="R17" s="832">
        <v>474.28028846153865</v>
      </c>
    </row>
    <row r="18" spans="1:18" ht="14.45" customHeight="1" x14ac:dyDescent="0.2">
      <c r="A18" s="821"/>
      <c r="B18" s="822" t="s">
        <v>5286</v>
      </c>
      <c r="C18" s="822" t="s">
        <v>600</v>
      </c>
      <c r="D18" s="822" t="s">
        <v>5287</v>
      </c>
      <c r="E18" s="822" t="s">
        <v>5301</v>
      </c>
      <c r="F18" s="822" t="s">
        <v>5302</v>
      </c>
      <c r="G18" s="831"/>
      <c r="H18" s="831"/>
      <c r="I18" s="822"/>
      <c r="J18" s="822"/>
      <c r="K18" s="831">
        <v>13</v>
      </c>
      <c r="L18" s="831">
        <v>218.4</v>
      </c>
      <c r="M18" s="822"/>
      <c r="N18" s="822">
        <v>16.8</v>
      </c>
      <c r="O18" s="831">
        <v>2</v>
      </c>
      <c r="P18" s="831">
        <v>33.6</v>
      </c>
      <c r="Q18" s="827"/>
      <c r="R18" s="832">
        <v>16.8</v>
      </c>
    </row>
    <row r="19" spans="1:18" ht="14.45" customHeight="1" x14ac:dyDescent="0.2">
      <c r="A19" s="821"/>
      <c r="B19" s="822" t="s">
        <v>5286</v>
      </c>
      <c r="C19" s="822" t="s">
        <v>600</v>
      </c>
      <c r="D19" s="822" t="s">
        <v>5287</v>
      </c>
      <c r="E19" s="822" t="s">
        <v>5303</v>
      </c>
      <c r="F19" s="822" t="s">
        <v>645</v>
      </c>
      <c r="G19" s="831"/>
      <c r="H19" s="831"/>
      <c r="I19" s="822"/>
      <c r="J19" s="822"/>
      <c r="K19" s="831">
        <v>0.1</v>
      </c>
      <c r="L19" s="831">
        <v>12.15</v>
      </c>
      <c r="M19" s="822"/>
      <c r="N19" s="822">
        <v>121.5</v>
      </c>
      <c r="O19" s="831">
        <v>0.18</v>
      </c>
      <c r="P19" s="831">
        <v>21.87</v>
      </c>
      <c r="Q19" s="827"/>
      <c r="R19" s="832">
        <v>121.50000000000001</v>
      </c>
    </row>
    <row r="20" spans="1:18" ht="14.45" customHeight="1" x14ac:dyDescent="0.2">
      <c r="A20" s="821"/>
      <c r="B20" s="822" t="s">
        <v>5286</v>
      </c>
      <c r="C20" s="822" t="s">
        <v>600</v>
      </c>
      <c r="D20" s="822" t="s">
        <v>5287</v>
      </c>
      <c r="E20" s="822" t="s">
        <v>5304</v>
      </c>
      <c r="F20" s="822" t="s">
        <v>645</v>
      </c>
      <c r="G20" s="831"/>
      <c r="H20" s="831"/>
      <c r="I20" s="822"/>
      <c r="J20" s="822"/>
      <c r="K20" s="831">
        <v>0.09</v>
      </c>
      <c r="L20" s="831">
        <v>18.059999999999999</v>
      </c>
      <c r="M20" s="822"/>
      <c r="N20" s="822">
        <v>200.66666666666666</v>
      </c>
      <c r="O20" s="831">
        <v>2.64</v>
      </c>
      <c r="P20" s="831">
        <v>482.11</v>
      </c>
      <c r="Q20" s="827"/>
      <c r="R20" s="832">
        <v>182.61742424242425</v>
      </c>
    </row>
    <row r="21" spans="1:18" ht="14.45" customHeight="1" x14ac:dyDescent="0.2">
      <c r="A21" s="821"/>
      <c r="B21" s="822" t="s">
        <v>5286</v>
      </c>
      <c r="C21" s="822" t="s">
        <v>600</v>
      </c>
      <c r="D21" s="822" t="s">
        <v>5287</v>
      </c>
      <c r="E21" s="822" t="s">
        <v>5305</v>
      </c>
      <c r="F21" s="822" t="s">
        <v>645</v>
      </c>
      <c r="G21" s="831"/>
      <c r="H21" s="831"/>
      <c r="I21" s="822"/>
      <c r="J21" s="822"/>
      <c r="K21" s="831">
        <v>17.850000000000005</v>
      </c>
      <c r="L21" s="831">
        <v>4344.6899999999996</v>
      </c>
      <c r="M21" s="822"/>
      <c r="N21" s="822">
        <v>243.39999999999992</v>
      </c>
      <c r="O21" s="831">
        <v>19.8</v>
      </c>
      <c r="P21" s="831">
        <v>4819.32</v>
      </c>
      <c r="Q21" s="827"/>
      <c r="R21" s="832">
        <v>243.39999999999998</v>
      </c>
    </row>
    <row r="22" spans="1:18" ht="14.45" customHeight="1" x14ac:dyDescent="0.2">
      <c r="A22" s="821"/>
      <c r="B22" s="822" t="s">
        <v>5286</v>
      </c>
      <c r="C22" s="822" t="s">
        <v>600</v>
      </c>
      <c r="D22" s="822" t="s">
        <v>5287</v>
      </c>
      <c r="E22" s="822" t="s">
        <v>5306</v>
      </c>
      <c r="F22" s="822" t="s">
        <v>1804</v>
      </c>
      <c r="G22" s="831"/>
      <c r="H22" s="831"/>
      <c r="I22" s="822"/>
      <c r="J22" s="822"/>
      <c r="K22" s="831"/>
      <c r="L22" s="831"/>
      <c r="M22" s="822"/>
      <c r="N22" s="822"/>
      <c r="O22" s="831">
        <v>0.4</v>
      </c>
      <c r="P22" s="831">
        <v>10.88</v>
      </c>
      <c r="Q22" s="827"/>
      <c r="R22" s="832">
        <v>27.2</v>
      </c>
    </row>
    <row r="23" spans="1:18" ht="14.45" customHeight="1" x14ac:dyDescent="0.2">
      <c r="A23" s="821"/>
      <c r="B23" s="822" t="s">
        <v>5286</v>
      </c>
      <c r="C23" s="822" t="s">
        <v>600</v>
      </c>
      <c r="D23" s="822" t="s">
        <v>5287</v>
      </c>
      <c r="E23" s="822" t="s">
        <v>5307</v>
      </c>
      <c r="F23" s="822" t="s">
        <v>1928</v>
      </c>
      <c r="G23" s="831"/>
      <c r="H23" s="831"/>
      <c r="I23" s="822"/>
      <c r="J23" s="822"/>
      <c r="K23" s="831">
        <v>0.05</v>
      </c>
      <c r="L23" s="831">
        <v>13.7</v>
      </c>
      <c r="M23" s="822"/>
      <c r="N23" s="822">
        <v>273.99999999999994</v>
      </c>
      <c r="O23" s="831"/>
      <c r="P23" s="831"/>
      <c r="Q23" s="827"/>
      <c r="R23" s="832"/>
    </row>
    <row r="24" spans="1:18" ht="14.45" customHeight="1" x14ac:dyDescent="0.2">
      <c r="A24" s="821"/>
      <c r="B24" s="822" t="s">
        <v>5286</v>
      </c>
      <c r="C24" s="822" t="s">
        <v>600</v>
      </c>
      <c r="D24" s="822" t="s">
        <v>5287</v>
      </c>
      <c r="E24" s="822" t="s">
        <v>5308</v>
      </c>
      <c r="F24" s="822" t="s">
        <v>5309</v>
      </c>
      <c r="G24" s="831"/>
      <c r="H24" s="831"/>
      <c r="I24" s="822"/>
      <c r="J24" s="822"/>
      <c r="K24" s="831">
        <v>0.4</v>
      </c>
      <c r="L24" s="831">
        <v>21.78</v>
      </c>
      <c r="M24" s="822"/>
      <c r="N24" s="822">
        <v>54.45</v>
      </c>
      <c r="O24" s="831">
        <v>0.60000000000000009</v>
      </c>
      <c r="P24" s="831">
        <v>32.67</v>
      </c>
      <c r="Q24" s="827"/>
      <c r="R24" s="832">
        <v>54.449999999999996</v>
      </c>
    </row>
    <row r="25" spans="1:18" ht="14.45" customHeight="1" x14ac:dyDescent="0.2">
      <c r="A25" s="821"/>
      <c r="B25" s="822" t="s">
        <v>5286</v>
      </c>
      <c r="C25" s="822" t="s">
        <v>600</v>
      </c>
      <c r="D25" s="822" t="s">
        <v>5287</v>
      </c>
      <c r="E25" s="822" t="s">
        <v>5310</v>
      </c>
      <c r="F25" s="822" t="s">
        <v>1916</v>
      </c>
      <c r="G25" s="831"/>
      <c r="H25" s="831"/>
      <c r="I25" s="822"/>
      <c r="J25" s="822"/>
      <c r="K25" s="831">
        <v>11.799999999999999</v>
      </c>
      <c r="L25" s="831">
        <v>3472.8599999999997</v>
      </c>
      <c r="M25" s="822"/>
      <c r="N25" s="822">
        <v>294.31016949152541</v>
      </c>
      <c r="O25" s="831">
        <v>21.299999999999997</v>
      </c>
      <c r="P25" s="831">
        <v>6268.59</v>
      </c>
      <c r="Q25" s="827"/>
      <c r="R25" s="832">
        <v>294.30000000000007</v>
      </c>
    </row>
    <row r="26" spans="1:18" ht="14.45" customHeight="1" x14ac:dyDescent="0.2">
      <c r="A26" s="821"/>
      <c r="B26" s="822" t="s">
        <v>5286</v>
      </c>
      <c r="C26" s="822" t="s">
        <v>600</v>
      </c>
      <c r="D26" s="822" t="s">
        <v>5287</v>
      </c>
      <c r="E26" s="822" t="s">
        <v>5311</v>
      </c>
      <c r="F26" s="822" t="s">
        <v>5312</v>
      </c>
      <c r="G26" s="831"/>
      <c r="H26" s="831"/>
      <c r="I26" s="822"/>
      <c r="J26" s="822"/>
      <c r="K26" s="831"/>
      <c r="L26" s="831"/>
      <c r="M26" s="822"/>
      <c r="N26" s="822"/>
      <c r="O26" s="831">
        <v>1.2000000000000002</v>
      </c>
      <c r="P26" s="831">
        <v>65.28</v>
      </c>
      <c r="Q26" s="827"/>
      <c r="R26" s="832">
        <v>54.399999999999991</v>
      </c>
    </row>
    <row r="27" spans="1:18" ht="14.45" customHeight="1" x14ac:dyDescent="0.2">
      <c r="A27" s="821"/>
      <c r="B27" s="822" t="s">
        <v>5286</v>
      </c>
      <c r="C27" s="822" t="s">
        <v>600</v>
      </c>
      <c r="D27" s="822" t="s">
        <v>5313</v>
      </c>
      <c r="E27" s="822" t="s">
        <v>5314</v>
      </c>
      <c r="F27" s="822" t="s">
        <v>5315</v>
      </c>
      <c r="G27" s="831"/>
      <c r="H27" s="831"/>
      <c r="I27" s="822"/>
      <c r="J27" s="822"/>
      <c r="K27" s="831">
        <v>1</v>
      </c>
      <c r="L27" s="831">
        <v>242.64</v>
      </c>
      <c r="M27" s="822"/>
      <c r="N27" s="822">
        <v>242.64</v>
      </c>
      <c r="O27" s="831"/>
      <c r="P27" s="831"/>
      <c r="Q27" s="827"/>
      <c r="R27" s="832"/>
    </row>
    <row r="28" spans="1:18" ht="14.45" customHeight="1" x14ac:dyDescent="0.2">
      <c r="A28" s="821"/>
      <c r="B28" s="822" t="s">
        <v>5286</v>
      </c>
      <c r="C28" s="822" t="s">
        <v>600</v>
      </c>
      <c r="D28" s="822" t="s">
        <v>5313</v>
      </c>
      <c r="E28" s="822" t="s">
        <v>5316</v>
      </c>
      <c r="F28" s="822" t="s">
        <v>5317</v>
      </c>
      <c r="G28" s="831"/>
      <c r="H28" s="831"/>
      <c r="I28" s="822"/>
      <c r="J28" s="822"/>
      <c r="K28" s="831">
        <v>135</v>
      </c>
      <c r="L28" s="831">
        <v>25790</v>
      </c>
      <c r="M28" s="822"/>
      <c r="N28" s="822">
        <v>191.03703703703704</v>
      </c>
      <c r="O28" s="831">
        <v>100</v>
      </c>
      <c r="P28" s="831">
        <v>18044</v>
      </c>
      <c r="Q28" s="827"/>
      <c r="R28" s="832">
        <v>180.44</v>
      </c>
    </row>
    <row r="29" spans="1:18" ht="14.45" customHeight="1" x14ac:dyDescent="0.2">
      <c r="A29" s="821"/>
      <c r="B29" s="822" t="s">
        <v>5286</v>
      </c>
      <c r="C29" s="822" t="s">
        <v>600</v>
      </c>
      <c r="D29" s="822" t="s">
        <v>5313</v>
      </c>
      <c r="E29" s="822" t="s">
        <v>5318</v>
      </c>
      <c r="F29" s="822" t="s">
        <v>5319</v>
      </c>
      <c r="G29" s="831"/>
      <c r="H29" s="831"/>
      <c r="I29" s="822"/>
      <c r="J29" s="822"/>
      <c r="K29" s="831">
        <v>37</v>
      </c>
      <c r="L29" s="831">
        <v>7484.88</v>
      </c>
      <c r="M29" s="822"/>
      <c r="N29" s="822">
        <v>202.29405405405404</v>
      </c>
      <c r="O29" s="831">
        <v>37</v>
      </c>
      <c r="P29" s="831">
        <v>8977.68</v>
      </c>
      <c r="Q29" s="827"/>
      <c r="R29" s="832">
        <v>242.64000000000001</v>
      </c>
    </row>
    <row r="30" spans="1:18" ht="14.45" customHeight="1" x14ac:dyDescent="0.2">
      <c r="A30" s="821"/>
      <c r="B30" s="822" t="s">
        <v>5286</v>
      </c>
      <c r="C30" s="822" t="s">
        <v>600</v>
      </c>
      <c r="D30" s="822" t="s">
        <v>5313</v>
      </c>
      <c r="E30" s="822" t="s">
        <v>5320</v>
      </c>
      <c r="F30" s="822" t="s">
        <v>5321</v>
      </c>
      <c r="G30" s="831"/>
      <c r="H30" s="831"/>
      <c r="I30" s="822"/>
      <c r="J30" s="822"/>
      <c r="K30" s="831">
        <v>5</v>
      </c>
      <c r="L30" s="831">
        <v>1945</v>
      </c>
      <c r="M30" s="822"/>
      <c r="N30" s="822">
        <v>389</v>
      </c>
      <c r="O30" s="831">
        <v>9</v>
      </c>
      <c r="P30" s="831">
        <v>3501</v>
      </c>
      <c r="Q30" s="827"/>
      <c r="R30" s="832">
        <v>389</v>
      </c>
    </row>
    <row r="31" spans="1:18" ht="14.45" customHeight="1" x14ac:dyDescent="0.2">
      <c r="A31" s="821"/>
      <c r="B31" s="822" t="s">
        <v>5286</v>
      </c>
      <c r="C31" s="822" t="s">
        <v>600</v>
      </c>
      <c r="D31" s="822" t="s">
        <v>5313</v>
      </c>
      <c r="E31" s="822" t="s">
        <v>5322</v>
      </c>
      <c r="F31" s="822" t="s">
        <v>5321</v>
      </c>
      <c r="G31" s="831"/>
      <c r="H31" s="831"/>
      <c r="I31" s="822"/>
      <c r="J31" s="822"/>
      <c r="K31" s="831">
        <v>140</v>
      </c>
      <c r="L31" s="831">
        <v>62860</v>
      </c>
      <c r="M31" s="822"/>
      <c r="N31" s="822">
        <v>449</v>
      </c>
      <c r="O31" s="831">
        <v>137</v>
      </c>
      <c r="P31" s="831">
        <v>61513</v>
      </c>
      <c r="Q31" s="827"/>
      <c r="R31" s="832">
        <v>449</v>
      </c>
    </row>
    <row r="32" spans="1:18" ht="14.45" customHeight="1" x14ac:dyDescent="0.2">
      <c r="A32" s="821"/>
      <c r="B32" s="822" t="s">
        <v>5286</v>
      </c>
      <c r="C32" s="822" t="s">
        <v>600</v>
      </c>
      <c r="D32" s="822" t="s">
        <v>5313</v>
      </c>
      <c r="E32" s="822" t="s">
        <v>5323</v>
      </c>
      <c r="F32" s="822" t="s">
        <v>5321</v>
      </c>
      <c r="G32" s="831"/>
      <c r="H32" s="831"/>
      <c r="I32" s="822"/>
      <c r="J32" s="822"/>
      <c r="K32" s="831">
        <v>29</v>
      </c>
      <c r="L32" s="831">
        <v>14500</v>
      </c>
      <c r="M32" s="822"/>
      <c r="N32" s="822">
        <v>500</v>
      </c>
      <c r="O32" s="831">
        <v>55</v>
      </c>
      <c r="P32" s="831">
        <v>27500</v>
      </c>
      <c r="Q32" s="827"/>
      <c r="R32" s="832">
        <v>500</v>
      </c>
    </row>
    <row r="33" spans="1:18" ht="14.45" customHeight="1" x14ac:dyDescent="0.2">
      <c r="A33" s="821"/>
      <c r="B33" s="822" t="s">
        <v>5286</v>
      </c>
      <c r="C33" s="822" t="s">
        <v>600</v>
      </c>
      <c r="D33" s="822" t="s">
        <v>5283</v>
      </c>
      <c r="E33" s="822" t="s">
        <v>5324</v>
      </c>
      <c r="F33" s="822" t="s">
        <v>5325</v>
      </c>
      <c r="G33" s="831"/>
      <c r="H33" s="831"/>
      <c r="I33" s="822"/>
      <c r="J33" s="822"/>
      <c r="K33" s="831">
        <v>1</v>
      </c>
      <c r="L33" s="831">
        <v>123</v>
      </c>
      <c r="M33" s="822"/>
      <c r="N33" s="822">
        <v>123</v>
      </c>
      <c r="O33" s="831"/>
      <c r="P33" s="831"/>
      <c r="Q33" s="827"/>
      <c r="R33" s="832"/>
    </row>
    <row r="34" spans="1:18" ht="14.45" customHeight="1" x14ac:dyDescent="0.2">
      <c r="A34" s="821"/>
      <c r="B34" s="822" t="s">
        <v>5286</v>
      </c>
      <c r="C34" s="822" t="s">
        <v>600</v>
      </c>
      <c r="D34" s="822" t="s">
        <v>5283</v>
      </c>
      <c r="E34" s="822" t="s">
        <v>5326</v>
      </c>
      <c r="F34" s="822" t="s">
        <v>5327</v>
      </c>
      <c r="G34" s="831"/>
      <c r="H34" s="831"/>
      <c r="I34" s="822"/>
      <c r="J34" s="822"/>
      <c r="K34" s="831">
        <v>31</v>
      </c>
      <c r="L34" s="831">
        <v>2480</v>
      </c>
      <c r="M34" s="822"/>
      <c r="N34" s="822">
        <v>80</v>
      </c>
      <c r="O34" s="831">
        <v>8</v>
      </c>
      <c r="P34" s="831">
        <v>680</v>
      </c>
      <c r="Q34" s="827"/>
      <c r="R34" s="832">
        <v>85</v>
      </c>
    </row>
    <row r="35" spans="1:18" ht="14.45" customHeight="1" x14ac:dyDescent="0.2">
      <c r="A35" s="821"/>
      <c r="B35" s="822" t="s">
        <v>5286</v>
      </c>
      <c r="C35" s="822" t="s">
        <v>600</v>
      </c>
      <c r="D35" s="822" t="s">
        <v>5283</v>
      </c>
      <c r="E35" s="822" t="s">
        <v>5328</v>
      </c>
      <c r="F35" s="822" t="s">
        <v>5329</v>
      </c>
      <c r="G35" s="831"/>
      <c r="H35" s="831"/>
      <c r="I35" s="822"/>
      <c r="J35" s="822"/>
      <c r="K35" s="831">
        <v>389</v>
      </c>
      <c r="L35" s="831">
        <v>59517</v>
      </c>
      <c r="M35" s="822"/>
      <c r="N35" s="822">
        <v>153</v>
      </c>
      <c r="O35" s="831">
        <v>449</v>
      </c>
      <c r="P35" s="831">
        <v>70942</v>
      </c>
      <c r="Q35" s="827"/>
      <c r="R35" s="832">
        <v>158</v>
      </c>
    </row>
    <row r="36" spans="1:18" ht="14.45" customHeight="1" x14ac:dyDescent="0.2">
      <c r="A36" s="821"/>
      <c r="B36" s="822" t="s">
        <v>5286</v>
      </c>
      <c r="C36" s="822" t="s">
        <v>600</v>
      </c>
      <c r="D36" s="822" t="s">
        <v>5283</v>
      </c>
      <c r="E36" s="822" t="s">
        <v>5330</v>
      </c>
      <c r="F36" s="822" t="s">
        <v>5331</v>
      </c>
      <c r="G36" s="831"/>
      <c r="H36" s="831"/>
      <c r="I36" s="822"/>
      <c r="J36" s="822"/>
      <c r="K36" s="831">
        <v>375</v>
      </c>
      <c r="L36" s="831">
        <v>14250</v>
      </c>
      <c r="M36" s="822"/>
      <c r="N36" s="822">
        <v>38</v>
      </c>
      <c r="O36" s="831">
        <v>345</v>
      </c>
      <c r="P36" s="831">
        <v>13800</v>
      </c>
      <c r="Q36" s="827"/>
      <c r="R36" s="832">
        <v>40</v>
      </c>
    </row>
    <row r="37" spans="1:18" ht="14.45" customHeight="1" x14ac:dyDescent="0.2">
      <c r="A37" s="821"/>
      <c r="B37" s="822" t="s">
        <v>5286</v>
      </c>
      <c r="C37" s="822" t="s">
        <v>600</v>
      </c>
      <c r="D37" s="822" t="s">
        <v>5283</v>
      </c>
      <c r="E37" s="822" t="s">
        <v>5332</v>
      </c>
      <c r="F37" s="822" t="s">
        <v>5333</v>
      </c>
      <c r="G37" s="831"/>
      <c r="H37" s="831"/>
      <c r="I37" s="822"/>
      <c r="J37" s="822"/>
      <c r="K37" s="831">
        <v>65</v>
      </c>
      <c r="L37" s="831">
        <v>8580</v>
      </c>
      <c r="M37" s="822"/>
      <c r="N37" s="822">
        <v>132</v>
      </c>
      <c r="O37" s="831">
        <v>24</v>
      </c>
      <c r="P37" s="831">
        <v>3360</v>
      </c>
      <c r="Q37" s="827"/>
      <c r="R37" s="832">
        <v>140</v>
      </c>
    </row>
    <row r="38" spans="1:18" ht="14.45" customHeight="1" x14ac:dyDescent="0.2">
      <c r="A38" s="821"/>
      <c r="B38" s="822" t="s">
        <v>5286</v>
      </c>
      <c r="C38" s="822" t="s">
        <v>600</v>
      </c>
      <c r="D38" s="822" t="s">
        <v>5283</v>
      </c>
      <c r="E38" s="822" t="s">
        <v>5334</v>
      </c>
      <c r="F38" s="822" t="s">
        <v>5335</v>
      </c>
      <c r="G38" s="831"/>
      <c r="H38" s="831"/>
      <c r="I38" s="822"/>
      <c r="J38" s="822"/>
      <c r="K38" s="831">
        <v>166</v>
      </c>
      <c r="L38" s="831">
        <v>118026</v>
      </c>
      <c r="M38" s="822"/>
      <c r="N38" s="822">
        <v>711</v>
      </c>
      <c r="O38" s="831">
        <v>184</v>
      </c>
      <c r="P38" s="831">
        <v>141312</v>
      </c>
      <c r="Q38" s="827"/>
      <c r="R38" s="832">
        <v>768</v>
      </c>
    </row>
    <row r="39" spans="1:18" ht="14.45" customHeight="1" x14ac:dyDescent="0.2">
      <c r="A39" s="821"/>
      <c r="B39" s="822" t="s">
        <v>5286</v>
      </c>
      <c r="C39" s="822" t="s">
        <v>600</v>
      </c>
      <c r="D39" s="822" t="s">
        <v>5283</v>
      </c>
      <c r="E39" s="822" t="s">
        <v>5336</v>
      </c>
      <c r="F39" s="822" t="s">
        <v>5337</v>
      </c>
      <c r="G39" s="831"/>
      <c r="H39" s="831"/>
      <c r="I39" s="822"/>
      <c r="J39" s="822"/>
      <c r="K39" s="831">
        <v>7</v>
      </c>
      <c r="L39" s="831">
        <v>2520</v>
      </c>
      <c r="M39" s="822"/>
      <c r="N39" s="822">
        <v>360</v>
      </c>
      <c r="O39" s="831">
        <v>13</v>
      </c>
      <c r="P39" s="831">
        <v>5044</v>
      </c>
      <c r="Q39" s="827"/>
      <c r="R39" s="832">
        <v>388</v>
      </c>
    </row>
    <row r="40" spans="1:18" ht="14.45" customHeight="1" x14ac:dyDescent="0.2">
      <c r="A40" s="821"/>
      <c r="B40" s="822" t="s">
        <v>5286</v>
      </c>
      <c r="C40" s="822" t="s">
        <v>600</v>
      </c>
      <c r="D40" s="822" t="s">
        <v>5283</v>
      </c>
      <c r="E40" s="822" t="s">
        <v>5338</v>
      </c>
      <c r="F40" s="822" t="s">
        <v>5339</v>
      </c>
      <c r="G40" s="831"/>
      <c r="H40" s="831"/>
      <c r="I40" s="822"/>
      <c r="J40" s="822"/>
      <c r="K40" s="831">
        <v>1464</v>
      </c>
      <c r="L40" s="831">
        <v>48800.000000000007</v>
      </c>
      <c r="M40" s="822"/>
      <c r="N40" s="822">
        <v>33.333333333333336</v>
      </c>
      <c r="O40" s="831">
        <v>1460</v>
      </c>
      <c r="P40" s="831">
        <v>66511.14</v>
      </c>
      <c r="Q40" s="827"/>
      <c r="R40" s="832">
        <v>45.555575342465751</v>
      </c>
    </row>
    <row r="41" spans="1:18" ht="14.45" customHeight="1" x14ac:dyDescent="0.2">
      <c r="A41" s="821"/>
      <c r="B41" s="822" t="s">
        <v>5286</v>
      </c>
      <c r="C41" s="822" t="s">
        <v>600</v>
      </c>
      <c r="D41" s="822" t="s">
        <v>5283</v>
      </c>
      <c r="E41" s="822" t="s">
        <v>5340</v>
      </c>
      <c r="F41" s="822" t="s">
        <v>5341</v>
      </c>
      <c r="G41" s="831"/>
      <c r="H41" s="831"/>
      <c r="I41" s="822"/>
      <c r="J41" s="822"/>
      <c r="K41" s="831">
        <v>1</v>
      </c>
      <c r="L41" s="831">
        <v>123</v>
      </c>
      <c r="M41" s="822"/>
      <c r="N41" s="822">
        <v>123</v>
      </c>
      <c r="O41" s="831"/>
      <c r="P41" s="831"/>
      <c r="Q41" s="827"/>
      <c r="R41" s="832"/>
    </row>
    <row r="42" spans="1:18" ht="14.45" customHeight="1" x14ac:dyDescent="0.2">
      <c r="A42" s="821"/>
      <c r="B42" s="822" t="s">
        <v>5286</v>
      </c>
      <c r="C42" s="822" t="s">
        <v>600</v>
      </c>
      <c r="D42" s="822" t="s">
        <v>5283</v>
      </c>
      <c r="E42" s="822" t="s">
        <v>5342</v>
      </c>
      <c r="F42" s="822" t="s">
        <v>5343</v>
      </c>
      <c r="G42" s="831"/>
      <c r="H42" s="831"/>
      <c r="I42" s="822"/>
      <c r="J42" s="822"/>
      <c r="K42" s="831">
        <v>29</v>
      </c>
      <c r="L42" s="831">
        <v>957</v>
      </c>
      <c r="M42" s="822"/>
      <c r="N42" s="822">
        <v>33</v>
      </c>
      <c r="O42" s="831">
        <v>38</v>
      </c>
      <c r="P42" s="831">
        <v>1292</v>
      </c>
      <c r="Q42" s="827"/>
      <c r="R42" s="832">
        <v>34</v>
      </c>
    </row>
    <row r="43" spans="1:18" ht="14.45" customHeight="1" x14ac:dyDescent="0.2">
      <c r="A43" s="821"/>
      <c r="B43" s="822" t="s">
        <v>5286</v>
      </c>
      <c r="C43" s="822" t="s">
        <v>600</v>
      </c>
      <c r="D43" s="822" t="s">
        <v>5283</v>
      </c>
      <c r="E43" s="822" t="s">
        <v>5344</v>
      </c>
      <c r="F43" s="822" t="s">
        <v>5345</v>
      </c>
      <c r="G43" s="831"/>
      <c r="H43" s="831"/>
      <c r="I43" s="822"/>
      <c r="J43" s="822"/>
      <c r="K43" s="831">
        <v>90</v>
      </c>
      <c r="L43" s="831">
        <v>6840</v>
      </c>
      <c r="M43" s="822"/>
      <c r="N43" s="822">
        <v>76</v>
      </c>
      <c r="O43" s="831">
        <v>225</v>
      </c>
      <c r="P43" s="831">
        <v>18225</v>
      </c>
      <c r="Q43" s="827"/>
      <c r="R43" s="832">
        <v>81</v>
      </c>
    </row>
    <row r="44" spans="1:18" ht="14.45" customHeight="1" x14ac:dyDescent="0.2">
      <c r="A44" s="821"/>
      <c r="B44" s="822" t="s">
        <v>5286</v>
      </c>
      <c r="C44" s="822" t="s">
        <v>600</v>
      </c>
      <c r="D44" s="822" t="s">
        <v>5283</v>
      </c>
      <c r="E44" s="822" t="s">
        <v>5346</v>
      </c>
      <c r="F44" s="822" t="s">
        <v>5347</v>
      </c>
      <c r="G44" s="831"/>
      <c r="H44" s="831"/>
      <c r="I44" s="822"/>
      <c r="J44" s="822"/>
      <c r="K44" s="831">
        <v>2</v>
      </c>
      <c r="L44" s="831">
        <v>456</v>
      </c>
      <c r="M44" s="822"/>
      <c r="N44" s="822">
        <v>228</v>
      </c>
      <c r="O44" s="831">
        <v>25</v>
      </c>
      <c r="P44" s="831">
        <v>6075</v>
      </c>
      <c r="Q44" s="827"/>
      <c r="R44" s="832">
        <v>243</v>
      </c>
    </row>
    <row r="45" spans="1:18" ht="14.45" customHeight="1" x14ac:dyDescent="0.2">
      <c r="A45" s="821"/>
      <c r="B45" s="822" t="s">
        <v>5286</v>
      </c>
      <c r="C45" s="822" t="s">
        <v>600</v>
      </c>
      <c r="D45" s="822" t="s">
        <v>5283</v>
      </c>
      <c r="E45" s="822" t="s">
        <v>5348</v>
      </c>
      <c r="F45" s="822" t="s">
        <v>5349</v>
      </c>
      <c r="G45" s="831"/>
      <c r="H45" s="831"/>
      <c r="I45" s="822"/>
      <c r="J45" s="822"/>
      <c r="K45" s="831">
        <v>398</v>
      </c>
      <c r="L45" s="831">
        <v>31442</v>
      </c>
      <c r="M45" s="822"/>
      <c r="N45" s="822">
        <v>79</v>
      </c>
      <c r="O45" s="831">
        <v>466</v>
      </c>
      <c r="P45" s="831">
        <v>38678</v>
      </c>
      <c r="Q45" s="827"/>
      <c r="R45" s="832">
        <v>83</v>
      </c>
    </row>
    <row r="46" spans="1:18" ht="14.45" customHeight="1" x14ac:dyDescent="0.2">
      <c r="A46" s="821"/>
      <c r="B46" s="822" t="s">
        <v>5286</v>
      </c>
      <c r="C46" s="822" t="s">
        <v>600</v>
      </c>
      <c r="D46" s="822" t="s">
        <v>5283</v>
      </c>
      <c r="E46" s="822" t="s">
        <v>5350</v>
      </c>
      <c r="F46" s="822" t="s">
        <v>5351</v>
      </c>
      <c r="G46" s="831"/>
      <c r="H46" s="831"/>
      <c r="I46" s="822"/>
      <c r="J46" s="822"/>
      <c r="K46" s="831">
        <v>101</v>
      </c>
      <c r="L46" s="831">
        <v>63125</v>
      </c>
      <c r="M46" s="822"/>
      <c r="N46" s="822">
        <v>625</v>
      </c>
      <c r="O46" s="831">
        <v>97</v>
      </c>
      <c r="P46" s="831">
        <v>62177</v>
      </c>
      <c r="Q46" s="827"/>
      <c r="R46" s="832">
        <v>641</v>
      </c>
    </row>
    <row r="47" spans="1:18" ht="14.45" customHeight="1" x14ac:dyDescent="0.2">
      <c r="A47" s="821"/>
      <c r="B47" s="822" t="s">
        <v>5286</v>
      </c>
      <c r="C47" s="822" t="s">
        <v>600</v>
      </c>
      <c r="D47" s="822" t="s">
        <v>5283</v>
      </c>
      <c r="E47" s="822" t="s">
        <v>5352</v>
      </c>
      <c r="F47" s="822" t="s">
        <v>5353</v>
      </c>
      <c r="G47" s="831"/>
      <c r="H47" s="831"/>
      <c r="I47" s="822"/>
      <c r="J47" s="822"/>
      <c r="K47" s="831">
        <v>1</v>
      </c>
      <c r="L47" s="831">
        <v>358</v>
      </c>
      <c r="M47" s="822"/>
      <c r="N47" s="822">
        <v>358</v>
      </c>
      <c r="O47" s="831"/>
      <c r="P47" s="831"/>
      <c r="Q47" s="827"/>
      <c r="R47" s="832"/>
    </row>
    <row r="48" spans="1:18" ht="14.45" customHeight="1" x14ac:dyDescent="0.2">
      <c r="A48" s="821"/>
      <c r="B48" s="822" t="s">
        <v>5286</v>
      </c>
      <c r="C48" s="822" t="s">
        <v>600</v>
      </c>
      <c r="D48" s="822" t="s">
        <v>5283</v>
      </c>
      <c r="E48" s="822" t="s">
        <v>5354</v>
      </c>
      <c r="F48" s="822" t="s">
        <v>5355</v>
      </c>
      <c r="G48" s="831"/>
      <c r="H48" s="831"/>
      <c r="I48" s="822"/>
      <c r="J48" s="822"/>
      <c r="K48" s="831">
        <v>116</v>
      </c>
      <c r="L48" s="831">
        <v>43732</v>
      </c>
      <c r="M48" s="822"/>
      <c r="N48" s="822">
        <v>377</v>
      </c>
      <c r="O48" s="831">
        <v>75</v>
      </c>
      <c r="P48" s="831">
        <v>29175</v>
      </c>
      <c r="Q48" s="827"/>
      <c r="R48" s="832">
        <v>389</v>
      </c>
    </row>
    <row r="49" spans="1:18" ht="14.45" customHeight="1" x14ac:dyDescent="0.2">
      <c r="A49" s="821"/>
      <c r="B49" s="822" t="s">
        <v>5286</v>
      </c>
      <c r="C49" s="822" t="s">
        <v>600</v>
      </c>
      <c r="D49" s="822" t="s">
        <v>5283</v>
      </c>
      <c r="E49" s="822" t="s">
        <v>5356</v>
      </c>
      <c r="F49" s="822" t="s">
        <v>5357</v>
      </c>
      <c r="G49" s="831"/>
      <c r="H49" s="831"/>
      <c r="I49" s="822"/>
      <c r="J49" s="822"/>
      <c r="K49" s="831">
        <v>1322</v>
      </c>
      <c r="L49" s="831">
        <v>237960</v>
      </c>
      <c r="M49" s="822"/>
      <c r="N49" s="822">
        <v>180</v>
      </c>
      <c r="O49" s="831">
        <v>1275</v>
      </c>
      <c r="P49" s="831">
        <v>247350</v>
      </c>
      <c r="Q49" s="827"/>
      <c r="R49" s="832">
        <v>194</v>
      </c>
    </row>
    <row r="50" spans="1:18" ht="14.45" customHeight="1" x14ac:dyDescent="0.2">
      <c r="A50" s="821"/>
      <c r="B50" s="822" t="s">
        <v>5286</v>
      </c>
      <c r="C50" s="822" t="s">
        <v>600</v>
      </c>
      <c r="D50" s="822" t="s">
        <v>5283</v>
      </c>
      <c r="E50" s="822" t="s">
        <v>5358</v>
      </c>
      <c r="F50" s="822" t="s">
        <v>5359</v>
      </c>
      <c r="G50" s="831"/>
      <c r="H50" s="831"/>
      <c r="I50" s="822"/>
      <c r="J50" s="822"/>
      <c r="K50" s="831">
        <v>16</v>
      </c>
      <c r="L50" s="831">
        <v>20912</v>
      </c>
      <c r="M50" s="822"/>
      <c r="N50" s="822">
        <v>1307</v>
      </c>
      <c r="O50" s="831">
        <v>12</v>
      </c>
      <c r="P50" s="831">
        <v>16212</v>
      </c>
      <c r="Q50" s="827"/>
      <c r="R50" s="832">
        <v>1351</v>
      </c>
    </row>
    <row r="51" spans="1:18" ht="14.45" customHeight="1" x14ac:dyDescent="0.2">
      <c r="A51" s="821"/>
      <c r="B51" s="822" t="s">
        <v>5286</v>
      </c>
      <c r="C51" s="822" t="s">
        <v>600</v>
      </c>
      <c r="D51" s="822" t="s">
        <v>5283</v>
      </c>
      <c r="E51" s="822" t="s">
        <v>5360</v>
      </c>
      <c r="F51" s="822" t="s">
        <v>5361</v>
      </c>
      <c r="G51" s="831"/>
      <c r="H51" s="831"/>
      <c r="I51" s="822"/>
      <c r="J51" s="822"/>
      <c r="K51" s="831">
        <v>50</v>
      </c>
      <c r="L51" s="831">
        <v>61000</v>
      </c>
      <c r="M51" s="822"/>
      <c r="N51" s="822">
        <v>1220</v>
      </c>
      <c r="O51" s="831">
        <v>180</v>
      </c>
      <c r="P51" s="831">
        <v>225000</v>
      </c>
      <c r="Q51" s="827"/>
      <c r="R51" s="832">
        <v>1250</v>
      </c>
    </row>
    <row r="52" spans="1:18" ht="14.45" customHeight="1" x14ac:dyDescent="0.2">
      <c r="A52" s="821"/>
      <c r="B52" s="822" t="s">
        <v>5286</v>
      </c>
      <c r="C52" s="822" t="s">
        <v>600</v>
      </c>
      <c r="D52" s="822" t="s">
        <v>5283</v>
      </c>
      <c r="E52" s="822" t="s">
        <v>5362</v>
      </c>
      <c r="F52" s="822" t="s">
        <v>5363</v>
      </c>
      <c r="G52" s="831"/>
      <c r="H52" s="831"/>
      <c r="I52" s="822"/>
      <c r="J52" s="822"/>
      <c r="K52" s="831">
        <v>41</v>
      </c>
      <c r="L52" s="831">
        <v>94423</v>
      </c>
      <c r="M52" s="822"/>
      <c r="N52" s="822">
        <v>2303</v>
      </c>
      <c r="O52" s="831">
        <v>40</v>
      </c>
      <c r="P52" s="831">
        <v>95000</v>
      </c>
      <c r="Q52" s="827"/>
      <c r="R52" s="832">
        <v>2375</v>
      </c>
    </row>
    <row r="53" spans="1:18" ht="14.45" customHeight="1" x14ac:dyDescent="0.2">
      <c r="A53" s="821"/>
      <c r="B53" s="822" t="s">
        <v>5286</v>
      </c>
      <c r="C53" s="822" t="s">
        <v>600</v>
      </c>
      <c r="D53" s="822" t="s">
        <v>5283</v>
      </c>
      <c r="E53" s="822" t="s">
        <v>5364</v>
      </c>
      <c r="F53" s="822" t="s">
        <v>5361</v>
      </c>
      <c r="G53" s="831"/>
      <c r="H53" s="831"/>
      <c r="I53" s="822"/>
      <c r="J53" s="822"/>
      <c r="K53" s="831">
        <v>12</v>
      </c>
      <c r="L53" s="831">
        <v>20148</v>
      </c>
      <c r="M53" s="822"/>
      <c r="N53" s="822">
        <v>1679</v>
      </c>
      <c r="O53" s="831">
        <v>7</v>
      </c>
      <c r="P53" s="831">
        <v>12089</v>
      </c>
      <c r="Q53" s="827"/>
      <c r="R53" s="832">
        <v>1727</v>
      </c>
    </row>
    <row r="54" spans="1:18" ht="14.45" customHeight="1" x14ac:dyDescent="0.2">
      <c r="A54" s="821"/>
      <c r="B54" s="822" t="s">
        <v>5286</v>
      </c>
      <c r="C54" s="822" t="s">
        <v>600</v>
      </c>
      <c r="D54" s="822" t="s">
        <v>5283</v>
      </c>
      <c r="E54" s="822" t="s">
        <v>5365</v>
      </c>
      <c r="F54" s="822" t="s">
        <v>5363</v>
      </c>
      <c r="G54" s="831"/>
      <c r="H54" s="831"/>
      <c r="I54" s="822"/>
      <c r="J54" s="822"/>
      <c r="K54" s="831"/>
      <c r="L54" s="831"/>
      <c r="M54" s="822"/>
      <c r="N54" s="822"/>
      <c r="O54" s="831">
        <v>6</v>
      </c>
      <c r="P54" s="831">
        <v>9918</v>
      </c>
      <c r="Q54" s="827"/>
      <c r="R54" s="832">
        <v>1653</v>
      </c>
    </row>
    <row r="55" spans="1:18" ht="14.45" customHeight="1" x14ac:dyDescent="0.2">
      <c r="A55" s="821"/>
      <c r="B55" s="822" t="s">
        <v>5286</v>
      </c>
      <c r="C55" s="822" t="s">
        <v>600</v>
      </c>
      <c r="D55" s="822" t="s">
        <v>5283</v>
      </c>
      <c r="E55" s="822" t="s">
        <v>5366</v>
      </c>
      <c r="F55" s="822" t="s">
        <v>5367</v>
      </c>
      <c r="G55" s="831"/>
      <c r="H55" s="831"/>
      <c r="I55" s="822"/>
      <c r="J55" s="822"/>
      <c r="K55" s="831">
        <v>1</v>
      </c>
      <c r="L55" s="831">
        <v>799</v>
      </c>
      <c r="M55" s="822"/>
      <c r="N55" s="822">
        <v>799</v>
      </c>
      <c r="O55" s="831"/>
      <c r="P55" s="831"/>
      <c r="Q55" s="827"/>
      <c r="R55" s="832"/>
    </row>
    <row r="56" spans="1:18" ht="14.45" customHeight="1" x14ac:dyDescent="0.2">
      <c r="A56" s="821" t="s">
        <v>5368</v>
      </c>
      <c r="B56" s="822" t="s">
        <v>5369</v>
      </c>
      <c r="C56" s="822" t="s">
        <v>600</v>
      </c>
      <c r="D56" s="822" t="s">
        <v>5287</v>
      </c>
      <c r="E56" s="822" t="s">
        <v>5288</v>
      </c>
      <c r="F56" s="822" t="s">
        <v>3174</v>
      </c>
      <c r="G56" s="831">
        <v>0.60000000000000009</v>
      </c>
      <c r="H56" s="831">
        <v>32.580000000000005</v>
      </c>
      <c r="I56" s="822"/>
      <c r="J56" s="822">
        <v>54.300000000000004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5368</v>
      </c>
      <c r="B57" s="822" t="s">
        <v>5369</v>
      </c>
      <c r="C57" s="822" t="s">
        <v>600</v>
      </c>
      <c r="D57" s="822" t="s">
        <v>5287</v>
      </c>
      <c r="E57" s="822" t="s">
        <v>5289</v>
      </c>
      <c r="F57" s="822" t="s">
        <v>654</v>
      </c>
      <c r="G57" s="831">
        <v>16.7</v>
      </c>
      <c r="H57" s="831">
        <v>1163.9900000000005</v>
      </c>
      <c r="I57" s="822"/>
      <c r="J57" s="822">
        <v>69.700000000000031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5368</v>
      </c>
      <c r="B58" s="822" t="s">
        <v>5369</v>
      </c>
      <c r="C58" s="822" t="s">
        <v>600</v>
      </c>
      <c r="D58" s="822" t="s">
        <v>5287</v>
      </c>
      <c r="E58" s="822" t="s">
        <v>5290</v>
      </c>
      <c r="F58" s="822" t="s">
        <v>5291</v>
      </c>
      <c r="G58" s="831">
        <v>55.999999999999993</v>
      </c>
      <c r="H58" s="831">
        <v>15965.540000000003</v>
      </c>
      <c r="I58" s="822"/>
      <c r="J58" s="822">
        <v>285.09892857142864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5368</v>
      </c>
      <c r="B59" s="822" t="s">
        <v>5369</v>
      </c>
      <c r="C59" s="822" t="s">
        <v>600</v>
      </c>
      <c r="D59" s="822" t="s">
        <v>5287</v>
      </c>
      <c r="E59" s="822" t="s">
        <v>5290</v>
      </c>
      <c r="F59" s="822"/>
      <c r="G59" s="831">
        <v>25.79999999999999</v>
      </c>
      <c r="H59" s="831">
        <v>7355.5400000000018</v>
      </c>
      <c r="I59" s="822"/>
      <c r="J59" s="822">
        <v>285.09844961240327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5368</v>
      </c>
      <c r="B60" s="822" t="s">
        <v>5369</v>
      </c>
      <c r="C60" s="822" t="s">
        <v>600</v>
      </c>
      <c r="D60" s="822" t="s">
        <v>5287</v>
      </c>
      <c r="E60" s="822" t="s">
        <v>5292</v>
      </c>
      <c r="F60" s="822" t="s">
        <v>659</v>
      </c>
      <c r="G60" s="831">
        <v>0.99999999999999989</v>
      </c>
      <c r="H60" s="831">
        <v>50.64</v>
      </c>
      <c r="I60" s="822"/>
      <c r="J60" s="822">
        <v>50.640000000000008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5368</v>
      </c>
      <c r="B61" s="822" t="s">
        <v>5369</v>
      </c>
      <c r="C61" s="822" t="s">
        <v>600</v>
      </c>
      <c r="D61" s="822" t="s">
        <v>5287</v>
      </c>
      <c r="E61" s="822" t="s">
        <v>5293</v>
      </c>
      <c r="F61" s="822" t="s">
        <v>663</v>
      </c>
      <c r="G61" s="831">
        <v>9</v>
      </c>
      <c r="H61" s="831">
        <v>120.33</v>
      </c>
      <c r="I61" s="822"/>
      <c r="J61" s="822">
        <v>13.37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5368</v>
      </c>
      <c r="B62" s="822" t="s">
        <v>5369</v>
      </c>
      <c r="C62" s="822" t="s">
        <v>600</v>
      </c>
      <c r="D62" s="822" t="s">
        <v>5287</v>
      </c>
      <c r="E62" s="822" t="s">
        <v>5296</v>
      </c>
      <c r="F62" s="822" t="s">
        <v>3665</v>
      </c>
      <c r="G62" s="831">
        <v>0.2</v>
      </c>
      <c r="H62" s="831">
        <v>35.4</v>
      </c>
      <c r="I62" s="822"/>
      <c r="J62" s="822">
        <v>176.99999999999997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5368</v>
      </c>
      <c r="B63" s="822" t="s">
        <v>5369</v>
      </c>
      <c r="C63" s="822" t="s">
        <v>600</v>
      </c>
      <c r="D63" s="822" t="s">
        <v>5287</v>
      </c>
      <c r="E63" s="822" t="s">
        <v>5370</v>
      </c>
      <c r="F63" s="822" t="s">
        <v>635</v>
      </c>
      <c r="G63" s="831">
        <v>2.3000000000000007</v>
      </c>
      <c r="H63" s="831">
        <v>108.38999999999997</v>
      </c>
      <c r="I63" s="822"/>
      <c r="J63" s="822">
        <v>47.126086956521711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5368</v>
      </c>
      <c r="B64" s="822" t="s">
        <v>5369</v>
      </c>
      <c r="C64" s="822" t="s">
        <v>600</v>
      </c>
      <c r="D64" s="822" t="s">
        <v>5287</v>
      </c>
      <c r="E64" s="822" t="s">
        <v>5297</v>
      </c>
      <c r="F64" s="822" t="s">
        <v>643</v>
      </c>
      <c r="G64" s="831">
        <v>12.700000000000001</v>
      </c>
      <c r="H64" s="831">
        <v>764.17</v>
      </c>
      <c r="I64" s="822"/>
      <c r="J64" s="822">
        <v>60.170866141732276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5368</v>
      </c>
      <c r="B65" s="822" t="s">
        <v>5369</v>
      </c>
      <c r="C65" s="822" t="s">
        <v>600</v>
      </c>
      <c r="D65" s="822" t="s">
        <v>5287</v>
      </c>
      <c r="E65" s="822" t="s">
        <v>5298</v>
      </c>
      <c r="F65" s="822" t="s">
        <v>5299</v>
      </c>
      <c r="G65" s="831">
        <v>0.5</v>
      </c>
      <c r="H65" s="831">
        <v>25.89</v>
      </c>
      <c r="I65" s="822"/>
      <c r="J65" s="822">
        <v>51.78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5368</v>
      </c>
      <c r="B66" s="822" t="s">
        <v>5369</v>
      </c>
      <c r="C66" s="822" t="s">
        <v>600</v>
      </c>
      <c r="D66" s="822" t="s">
        <v>5287</v>
      </c>
      <c r="E66" s="822" t="s">
        <v>5300</v>
      </c>
      <c r="F66" s="822" t="s">
        <v>639</v>
      </c>
      <c r="G66" s="831">
        <v>29.6</v>
      </c>
      <c r="H66" s="831">
        <v>15845.62</v>
      </c>
      <c r="I66" s="822"/>
      <c r="J66" s="822">
        <v>535.32500000000005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5368</v>
      </c>
      <c r="B67" s="822" t="s">
        <v>5369</v>
      </c>
      <c r="C67" s="822" t="s">
        <v>600</v>
      </c>
      <c r="D67" s="822" t="s">
        <v>5287</v>
      </c>
      <c r="E67" s="822" t="s">
        <v>5301</v>
      </c>
      <c r="F67" s="822" t="s">
        <v>5302</v>
      </c>
      <c r="G67" s="831">
        <v>16</v>
      </c>
      <c r="H67" s="831">
        <v>268.8</v>
      </c>
      <c r="I67" s="822"/>
      <c r="J67" s="822">
        <v>16.8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5368</v>
      </c>
      <c r="B68" s="822" t="s">
        <v>5369</v>
      </c>
      <c r="C68" s="822" t="s">
        <v>600</v>
      </c>
      <c r="D68" s="822" t="s">
        <v>5287</v>
      </c>
      <c r="E68" s="822" t="s">
        <v>5303</v>
      </c>
      <c r="F68" s="822" t="s">
        <v>645</v>
      </c>
      <c r="G68" s="831">
        <v>0.2</v>
      </c>
      <c r="H68" s="831">
        <v>24.330000000000002</v>
      </c>
      <c r="I68" s="822"/>
      <c r="J68" s="822">
        <v>121.65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5368</v>
      </c>
      <c r="B69" s="822" t="s">
        <v>5369</v>
      </c>
      <c r="C69" s="822" t="s">
        <v>600</v>
      </c>
      <c r="D69" s="822" t="s">
        <v>5287</v>
      </c>
      <c r="E69" s="822" t="s">
        <v>5304</v>
      </c>
      <c r="F69" s="822" t="s">
        <v>645</v>
      </c>
      <c r="G69" s="831">
        <v>0.31000000000000005</v>
      </c>
      <c r="H69" s="831">
        <v>60.209999999999994</v>
      </c>
      <c r="I69" s="822"/>
      <c r="J69" s="822">
        <v>194.22580645161284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5368</v>
      </c>
      <c r="B70" s="822" t="s">
        <v>5369</v>
      </c>
      <c r="C70" s="822" t="s">
        <v>600</v>
      </c>
      <c r="D70" s="822" t="s">
        <v>5287</v>
      </c>
      <c r="E70" s="822" t="s">
        <v>5305</v>
      </c>
      <c r="F70" s="822" t="s">
        <v>645</v>
      </c>
      <c r="G70" s="831">
        <v>32.249999999999993</v>
      </c>
      <c r="H70" s="831">
        <v>7851.2800000000025</v>
      </c>
      <c r="I70" s="822"/>
      <c r="J70" s="822">
        <v>243.45054263565905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5368</v>
      </c>
      <c r="B71" s="822" t="s">
        <v>5369</v>
      </c>
      <c r="C71" s="822" t="s">
        <v>600</v>
      </c>
      <c r="D71" s="822" t="s">
        <v>5287</v>
      </c>
      <c r="E71" s="822" t="s">
        <v>5307</v>
      </c>
      <c r="F71" s="822" t="s">
        <v>1928</v>
      </c>
      <c r="G71" s="831">
        <v>0.1</v>
      </c>
      <c r="H71" s="831">
        <v>27.549999999999997</v>
      </c>
      <c r="I71" s="822"/>
      <c r="J71" s="822">
        <v>275.49999999999994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5368</v>
      </c>
      <c r="B72" s="822" t="s">
        <v>5369</v>
      </c>
      <c r="C72" s="822" t="s">
        <v>600</v>
      </c>
      <c r="D72" s="822" t="s">
        <v>5287</v>
      </c>
      <c r="E72" s="822" t="s">
        <v>5308</v>
      </c>
      <c r="F72" s="822" t="s">
        <v>5309</v>
      </c>
      <c r="G72" s="831">
        <v>1.7999999999999998</v>
      </c>
      <c r="H72" s="831">
        <v>51.05</v>
      </c>
      <c r="I72" s="822"/>
      <c r="J72" s="822">
        <v>28.361111111111111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5368</v>
      </c>
      <c r="B73" s="822" t="s">
        <v>5369</v>
      </c>
      <c r="C73" s="822" t="s">
        <v>600</v>
      </c>
      <c r="D73" s="822" t="s">
        <v>5287</v>
      </c>
      <c r="E73" s="822" t="s">
        <v>5371</v>
      </c>
      <c r="F73" s="822" t="s">
        <v>1916</v>
      </c>
      <c r="G73" s="831">
        <v>15.199999999999994</v>
      </c>
      <c r="H73" s="831">
        <v>750.88</v>
      </c>
      <c r="I73" s="822"/>
      <c r="J73" s="822">
        <v>49.40000000000002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5368</v>
      </c>
      <c r="B74" s="822" t="s">
        <v>5369</v>
      </c>
      <c r="C74" s="822" t="s">
        <v>600</v>
      </c>
      <c r="D74" s="822" t="s">
        <v>5313</v>
      </c>
      <c r="E74" s="822" t="s">
        <v>5314</v>
      </c>
      <c r="F74" s="822" t="s">
        <v>5315</v>
      </c>
      <c r="G74" s="831">
        <v>5</v>
      </c>
      <c r="H74" s="831">
        <v>1213.1999999999998</v>
      </c>
      <c r="I74" s="822"/>
      <c r="J74" s="822">
        <v>242.63999999999996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5368</v>
      </c>
      <c r="B75" s="822" t="s">
        <v>5369</v>
      </c>
      <c r="C75" s="822" t="s">
        <v>600</v>
      </c>
      <c r="D75" s="822" t="s">
        <v>5313</v>
      </c>
      <c r="E75" s="822" t="s">
        <v>5316</v>
      </c>
      <c r="F75" s="822" t="s">
        <v>5317</v>
      </c>
      <c r="G75" s="831">
        <v>71</v>
      </c>
      <c r="H75" s="831">
        <v>17227.439999999999</v>
      </c>
      <c r="I75" s="822"/>
      <c r="J75" s="822">
        <v>242.64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5368</v>
      </c>
      <c r="B76" s="822" t="s">
        <v>5369</v>
      </c>
      <c r="C76" s="822" t="s">
        <v>600</v>
      </c>
      <c r="D76" s="822" t="s">
        <v>5313</v>
      </c>
      <c r="E76" s="822" t="s">
        <v>5318</v>
      </c>
      <c r="F76" s="822" t="s">
        <v>5319</v>
      </c>
      <c r="G76" s="831">
        <v>20</v>
      </c>
      <c r="H76" s="831">
        <v>4852.7999999999993</v>
      </c>
      <c r="I76" s="822"/>
      <c r="J76" s="822">
        <v>242.63999999999996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5368</v>
      </c>
      <c r="B77" s="822" t="s">
        <v>5369</v>
      </c>
      <c r="C77" s="822" t="s">
        <v>600</v>
      </c>
      <c r="D77" s="822" t="s">
        <v>5313</v>
      </c>
      <c r="E77" s="822" t="s">
        <v>5322</v>
      </c>
      <c r="F77" s="822" t="s">
        <v>5321</v>
      </c>
      <c r="G77" s="831">
        <v>155</v>
      </c>
      <c r="H77" s="831">
        <v>69595</v>
      </c>
      <c r="I77" s="822"/>
      <c r="J77" s="822">
        <v>449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5368</v>
      </c>
      <c r="B78" s="822" t="s">
        <v>5369</v>
      </c>
      <c r="C78" s="822" t="s">
        <v>600</v>
      </c>
      <c r="D78" s="822" t="s">
        <v>5313</v>
      </c>
      <c r="E78" s="822" t="s">
        <v>5323</v>
      </c>
      <c r="F78" s="822" t="s">
        <v>5321</v>
      </c>
      <c r="G78" s="831">
        <v>33</v>
      </c>
      <c r="H78" s="831">
        <v>16500</v>
      </c>
      <c r="I78" s="822"/>
      <c r="J78" s="822">
        <v>500</v>
      </c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5368</v>
      </c>
      <c r="B79" s="822" t="s">
        <v>5369</v>
      </c>
      <c r="C79" s="822" t="s">
        <v>600</v>
      </c>
      <c r="D79" s="822" t="s">
        <v>5283</v>
      </c>
      <c r="E79" s="822" t="s">
        <v>5326</v>
      </c>
      <c r="F79" s="822" t="s">
        <v>5327</v>
      </c>
      <c r="G79" s="831">
        <v>37</v>
      </c>
      <c r="H79" s="831">
        <v>2923</v>
      </c>
      <c r="I79" s="822"/>
      <c r="J79" s="822">
        <v>79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5368</v>
      </c>
      <c r="B80" s="822" t="s">
        <v>5369</v>
      </c>
      <c r="C80" s="822" t="s">
        <v>600</v>
      </c>
      <c r="D80" s="822" t="s">
        <v>5283</v>
      </c>
      <c r="E80" s="822" t="s">
        <v>5328</v>
      </c>
      <c r="F80" s="822" t="s">
        <v>5329</v>
      </c>
      <c r="G80" s="831">
        <v>1719</v>
      </c>
      <c r="H80" s="831">
        <v>259569</v>
      </c>
      <c r="I80" s="822"/>
      <c r="J80" s="822">
        <v>151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5368</v>
      </c>
      <c r="B81" s="822" t="s">
        <v>5369</v>
      </c>
      <c r="C81" s="822" t="s">
        <v>600</v>
      </c>
      <c r="D81" s="822" t="s">
        <v>5283</v>
      </c>
      <c r="E81" s="822" t="s">
        <v>5330</v>
      </c>
      <c r="F81" s="822" t="s">
        <v>5331</v>
      </c>
      <c r="G81" s="831">
        <v>392</v>
      </c>
      <c r="H81" s="831">
        <v>14896</v>
      </c>
      <c r="I81" s="822"/>
      <c r="J81" s="822">
        <v>38</v>
      </c>
      <c r="K81" s="831">
        <v>106</v>
      </c>
      <c r="L81" s="831">
        <v>4028</v>
      </c>
      <c r="M81" s="822"/>
      <c r="N81" s="822">
        <v>38</v>
      </c>
      <c r="O81" s="831">
        <v>93</v>
      </c>
      <c r="P81" s="831">
        <v>3720</v>
      </c>
      <c r="Q81" s="827"/>
      <c r="R81" s="832">
        <v>40</v>
      </c>
    </row>
    <row r="82" spans="1:18" ht="14.45" customHeight="1" x14ac:dyDescent="0.2">
      <c r="A82" s="821" t="s">
        <v>5368</v>
      </c>
      <c r="B82" s="822" t="s">
        <v>5369</v>
      </c>
      <c r="C82" s="822" t="s">
        <v>600</v>
      </c>
      <c r="D82" s="822" t="s">
        <v>5283</v>
      </c>
      <c r="E82" s="822" t="s">
        <v>5332</v>
      </c>
      <c r="F82" s="822" t="s">
        <v>5333</v>
      </c>
      <c r="G82" s="831">
        <v>146</v>
      </c>
      <c r="H82" s="831">
        <v>19126</v>
      </c>
      <c r="I82" s="822"/>
      <c r="J82" s="822">
        <v>131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 t="s">
        <v>5368</v>
      </c>
      <c r="B83" s="822" t="s">
        <v>5369</v>
      </c>
      <c r="C83" s="822" t="s">
        <v>600</v>
      </c>
      <c r="D83" s="822" t="s">
        <v>5283</v>
      </c>
      <c r="E83" s="822" t="s">
        <v>5372</v>
      </c>
      <c r="F83" s="822" t="s">
        <v>5373</v>
      </c>
      <c r="G83" s="831">
        <v>3403</v>
      </c>
      <c r="H83" s="831">
        <v>864362</v>
      </c>
      <c r="I83" s="822"/>
      <c r="J83" s="822">
        <v>254</v>
      </c>
      <c r="K83" s="831">
        <v>3100</v>
      </c>
      <c r="L83" s="831">
        <v>790500</v>
      </c>
      <c r="M83" s="822"/>
      <c r="N83" s="822">
        <v>255</v>
      </c>
      <c r="O83" s="831">
        <v>2873</v>
      </c>
      <c r="P83" s="831">
        <v>790075</v>
      </c>
      <c r="Q83" s="827"/>
      <c r="R83" s="832">
        <v>275</v>
      </c>
    </row>
    <row r="84" spans="1:18" ht="14.45" customHeight="1" x14ac:dyDescent="0.2">
      <c r="A84" s="821" t="s">
        <v>5368</v>
      </c>
      <c r="B84" s="822" t="s">
        <v>5369</v>
      </c>
      <c r="C84" s="822" t="s">
        <v>600</v>
      </c>
      <c r="D84" s="822" t="s">
        <v>5283</v>
      </c>
      <c r="E84" s="822" t="s">
        <v>5374</v>
      </c>
      <c r="F84" s="822" t="s">
        <v>5375</v>
      </c>
      <c r="G84" s="831"/>
      <c r="H84" s="831"/>
      <c r="I84" s="822"/>
      <c r="J84" s="822"/>
      <c r="K84" s="831">
        <v>1</v>
      </c>
      <c r="L84" s="831">
        <v>127</v>
      </c>
      <c r="M84" s="822"/>
      <c r="N84" s="822">
        <v>127</v>
      </c>
      <c r="O84" s="831">
        <v>1</v>
      </c>
      <c r="P84" s="831">
        <v>137</v>
      </c>
      <c r="Q84" s="827"/>
      <c r="R84" s="832">
        <v>137</v>
      </c>
    </row>
    <row r="85" spans="1:18" ht="14.45" customHeight="1" x14ac:dyDescent="0.2">
      <c r="A85" s="821" t="s">
        <v>5368</v>
      </c>
      <c r="B85" s="822" t="s">
        <v>5369</v>
      </c>
      <c r="C85" s="822" t="s">
        <v>600</v>
      </c>
      <c r="D85" s="822" t="s">
        <v>5283</v>
      </c>
      <c r="E85" s="822" t="s">
        <v>5376</v>
      </c>
      <c r="F85" s="822" t="s">
        <v>5353</v>
      </c>
      <c r="G85" s="831"/>
      <c r="H85" s="831"/>
      <c r="I85" s="822"/>
      <c r="J85" s="822"/>
      <c r="K85" s="831">
        <v>1</v>
      </c>
      <c r="L85" s="831">
        <v>473</v>
      </c>
      <c r="M85" s="822"/>
      <c r="N85" s="822">
        <v>473</v>
      </c>
      <c r="O85" s="831"/>
      <c r="P85" s="831"/>
      <c r="Q85" s="827"/>
      <c r="R85" s="832"/>
    </row>
    <row r="86" spans="1:18" ht="14.45" customHeight="1" x14ac:dyDescent="0.2">
      <c r="A86" s="821" t="s">
        <v>5368</v>
      </c>
      <c r="B86" s="822" t="s">
        <v>5369</v>
      </c>
      <c r="C86" s="822" t="s">
        <v>600</v>
      </c>
      <c r="D86" s="822" t="s">
        <v>5283</v>
      </c>
      <c r="E86" s="822" t="s">
        <v>5334</v>
      </c>
      <c r="F86" s="822" t="s">
        <v>5335</v>
      </c>
      <c r="G86" s="831">
        <v>200</v>
      </c>
      <c r="H86" s="831">
        <v>141400</v>
      </c>
      <c r="I86" s="822"/>
      <c r="J86" s="822">
        <v>707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5368</v>
      </c>
      <c r="B87" s="822" t="s">
        <v>5369</v>
      </c>
      <c r="C87" s="822" t="s">
        <v>600</v>
      </c>
      <c r="D87" s="822" t="s">
        <v>5283</v>
      </c>
      <c r="E87" s="822" t="s">
        <v>5336</v>
      </c>
      <c r="F87" s="822" t="s">
        <v>5337</v>
      </c>
      <c r="G87" s="831">
        <v>13</v>
      </c>
      <c r="H87" s="831">
        <v>4654</v>
      </c>
      <c r="I87" s="822"/>
      <c r="J87" s="822">
        <v>358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5368</v>
      </c>
      <c r="B88" s="822" t="s">
        <v>5369</v>
      </c>
      <c r="C88" s="822" t="s">
        <v>600</v>
      </c>
      <c r="D88" s="822" t="s">
        <v>5283</v>
      </c>
      <c r="E88" s="822" t="s">
        <v>5377</v>
      </c>
      <c r="F88" s="822" t="s">
        <v>5378</v>
      </c>
      <c r="G88" s="831">
        <v>1</v>
      </c>
      <c r="H88" s="831">
        <v>723</v>
      </c>
      <c r="I88" s="822"/>
      <c r="J88" s="822">
        <v>723</v>
      </c>
      <c r="K88" s="831">
        <v>2</v>
      </c>
      <c r="L88" s="831">
        <v>1450</v>
      </c>
      <c r="M88" s="822"/>
      <c r="N88" s="822">
        <v>725</v>
      </c>
      <c r="O88" s="831"/>
      <c r="P88" s="831"/>
      <c r="Q88" s="827"/>
      <c r="R88" s="832"/>
    </row>
    <row r="89" spans="1:18" ht="14.45" customHeight="1" x14ac:dyDescent="0.2">
      <c r="A89" s="821" t="s">
        <v>5368</v>
      </c>
      <c r="B89" s="822" t="s">
        <v>5369</v>
      </c>
      <c r="C89" s="822" t="s">
        <v>600</v>
      </c>
      <c r="D89" s="822" t="s">
        <v>5283</v>
      </c>
      <c r="E89" s="822" t="s">
        <v>5338</v>
      </c>
      <c r="F89" s="822" t="s">
        <v>5339</v>
      </c>
      <c r="G89" s="831">
        <v>1317</v>
      </c>
      <c r="H89" s="831">
        <v>43899.98</v>
      </c>
      <c r="I89" s="822"/>
      <c r="J89" s="822">
        <v>33.333318147304482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5368</v>
      </c>
      <c r="B90" s="822" t="s">
        <v>5369</v>
      </c>
      <c r="C90" s="822" t="s">
        <v>600</v>
      </c>
      <c r="D90" s="822" t="s">
        <v>5283</v>
      </c>
      <c r="E90" s="822" t="s">
        <v>5379</v>
      </c>
      <c r="F90" s="822" t="s">
        <v>5380</v>
      </c>
      <c r="G90" s="831">
        <v>194</v>
      </c>
      <c r="H90" s="831">
        <v>22504</v>
      </c>
      <c r="I90" s="822"/>
      <c r="J90" s="822">
        <v>116</v>
      </c>
      <c r="K90" s="831">
        <v>171</v>
      </c>
      <c r="L90" s="831">
        <v>20007</v>
      </c>
      <c r="M90" s="822"/>
      <c r="N90" s="822">
        <v>117</v>
      </c>
      <c r="O90" s="831">
        <v>135</v>
      </c>
      <c r="P90" s="831">
        <v>17145</v>
      </c>
      <c r="Q90" s="827"/>
      <c r="R90" s="832">
        <v>127</v>
      </c>
    </row>
    <row r="91" spans="1:18" ht="14.45" customHeight="1" x14ac:dyDescent="0.2">
      <c r="A91" s="821" t="s">
        <v>5368</v>
      </c>
      <c r="B91" s="822" t="s">
        <v>5369</v>
      </c>
      <c r="C91" s="822" t="s">
        <v>600</v>
      </c>
      <c r="D91" s="822" t="s">
        <v>5283</v>
      </c>
      <c r="E91" s="822" t="s">
        <v>5340</v>
      </c>
      <c r="F91" s="822" t="s">
        <v>5341</v>
      </c>
      <c r="G91" s="831">
        <v>3402</v>
      </c>
      <c r="H91" s="831">
        <v>415044</v>
      </c>
      <c r="I91" s="822"/>
      <c r="J91" s="822">
        <v>122</v>
      </c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5368</v>
      </c>
      <c r="B92" s="822" t="s">
        <v>5369</v>
      </c>
      <c r="C92" s="822" t="s">
        <v>600</v>
      </c>
      <c r="D92" s="822" t="s">
        <v>5283</v>
      </c>
      <c r="E92" s="822" t="s">
        <v>5342</v>
      </c>
      <c r="F92" s="822" t="s">
        <v>5343</v>
      </c>
      <c r="G92" s="831">
        <v>29</v>
      </c>
      <c r="H92" s="831">
        <v>957</v>
      </c>
      <c r="I92" s="822"/>
      <c r="J92" s="822">
        <v>33</v>
      </c>
      <c r="K92" s="831">
        <v>1</v>
      </c>
      <c r="L92" s="831">
        <v>33</v>
      </c>
      <c r="M92" s="822"/>
      <c r="N92" s="822">
        <v>33</v>
      </c>
      <c r="O92" s="831"/>
      <c r="P92" s="831"/>
      <c r="Q92" s="827"/>
      <c r="R92" s="832"/>
    </row>
    <row r="93" spans="1:18" ht="14.45" customHeight="1" x14ac:dyDescent="0.2">
      <c r="A93" s="821" t="s">
        <v>5368</v>
      </c>
      <c r="B93" s="822" t="s">
        <v>5369</v>
      </c>
      <c r="C93" s="822" t="s">
        <v>600</v>
      </c>
      <c r="D93" s="822" t="s">
        <v>5283</v>
      </c>
      <c r="E93" s="822" t="s">
        <v>5344</v>
      </c>
      <c r="F93" s="822" t="s">
        <v>5345</v>
      </c>
      <c r="G93" s="831">
        <v>12</v>
      </c>
      <c r="H93" s="831">
        <v>900</v>
      </c>
      <c r="I93" s="822"/>
      <c r="J93" s="822">
        <v>75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5368</v>
      </c>
      <c r="B94" s="822" t="s">
        <v>5369</v>
      </c>
      <c r="C94" s="822" t="s">
        <v>600</v>
      </c>
      <c r="D94" s="822" t="s">
        <v>5283</v>
      </c>
      <c r="E94" s="822" t="s">
        <v>5348</v>
      </c>
      <c r="F94" s="822" t="s">
        <v>5349</v>
      </c>
      <c r="G94" s="831">
        <v>446</v>
      </c>
      <c r="H94" s="831">
        <v>34788</v>
      </c>
      <c r="I94" s="822"/>
      <c r="J94" s="822">
        <v>78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5368</v>
      </c>
      <c r="B95" s="822" t="s">
        <v>5369</v>
      </c>
      <c r="C95" s="822" t="s">
        <v>600</v>
      </c>
      <c r="D95" s="822" t="s">
        <v>5283</v>
      </c>
      <c r="E95" s="822" t="s">
        <v>5350</v>
      </c>
      <c r="F95" s="822" t="s">
        <v>5351</v>
      </c>
      <c r="G95" s="831">
        <v>151</v>
      </c>
      <c r="H95" s="831">
        <v>93922</v>
      </c>
      <c r="I95" s="822"/>
      <c r="J95" s="822">
        <v>622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5368</v>
      </c>
      <c r="B96" s="822" t="s">
        <v>5369</v>
      </c>
      <c r="C96" s="822" t="s">
        <v>600</v>
      </c>
      <c r="D96" s="822" t="s">
        <v>5283</v>
      </c>
      <c r="E96" s="822" t="s">
        <v>5354</v>
      </c>
      <c r="F96" s="822" t="s">
        <v>5355</v>
      </c>
      <c r="G96" s="831">
        <v>91</v>
      </c>
      <c r="H96" s="831">
        <v>34216</v>
      </c>
      <c r="I96" s="822"/>
      <c r="J96" s="822">
        <v>376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5368</v>
      </c>
      <c r="B97" s="822" t="s">
        <v>5369</v>
      </c>
      <c r="C97" s="822" t="s">
        <v>600</v>
      </c>
      <c r="D97" s="822" t="s">
        <v>5283</v>
      </c>
      <c r="E97" s="822" t="s">
        <v>5356</v>
      </c>
      <c r="F97" s="822" t="s">
        <v>5357</v>
      </c>
      <c r="G97" s="831">
        <v>1409</v>
      </c>
      <c r="H97" s="831">
        <v>252211</v>
      </c>
      <c r="I97" s="822"/>
      <c r="J97" s="822">
        <v>179</v>
      </c>
      <c r="K97" s="831"/>
      <c r="L97" s="831"/>
      <c r="M97" s="822"/>
      <c r="N97" s="822"/>
      <c r="O97" s="831"/>
      <c r="P97" s="831"/>
      <c r="Q97" s="827"/>
      <c r="R97" s="832"/>
    </row>
    <row r="98" spans="1:18" ht="14.45" customHeight="1" x14ac:dyDescent="0.2">
      <c r="A98" s="821" t="s">
        <v>5368</v>
      </c>
      <c r="B98" s="822" t="s">
        <v>5369</v>
      </c>
      <c r="C98" s="822" t="s">
        <v>600</v>
      </c>
      <c r="D98" s="822" t="s">
        <v>5283</v>
      </c>
      <c r="E98" s="822" t="s">
        <v>5358</v>
      </c>
      <c r="F98" s="822" t="s">
        <v>5359</v>
      </c>
      <c r="G98" s="831">
        <v>49</v>
      </c>
      <c r="H98" s="831">
        <v>63847</v>
      </c>
      <c r="I98" s="822"/>
      <c r="J98" s="822">
        <v>1303</v>
      </c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5368</v>
      </c>
      <c r="B99" s="822" t="s">
        <v>5369</v>
      </c>
      <c r="C99" s="822" t="s">
        <v>608</v>
      </c>
      <c r="D99" s="822" t="s">
        <v>5283</v>
      </c>
      <c r="E99" s="822" t="s">
        <v>5372</v>
      </c>
      <c r="F99" s="822" t="s">
        <v>5373</v>
      </c>
      <c r="G99" s="831">
        <v>499</v>
      </c>
      <c r="H99" s="831">
        <v>126746</v>
      </c>
      <c r="I99" s="822"/>
      <c r="J99" s="822">
        <v>254</v>
      </c>
      <c r="K99" s="831">
        <v>419</v>
      </c>
      <c r="L99" s="831">
        <v>106845</v>
      </c>
      <c r="M99" s="822"/>
      <c r="N99" s="822">
        <v>255</v>
      </c>
      <c r="O99" s="831">
        <v>390</v>
      </c>
      <c r="P99" s="831">
        <v>107250</v>
      </c>
      <c r="Q99" s="827"/>
      <c r="R99" s="832">
        <v>275</v>
      </c>
    </row>
    <row r="100" spans="1:18" ht="14.45" customHeight="1" x14ac:dyDescent="0.2">
      <c r="A100" s="821" t="s">
        <v>5368</v>
      </c>
      <c r="B100" s="822" t="s">
        <v>5369</v>
      </c>
      <c r="C100" s="822" t="s">
        <v>608</v>
      </c>
      <c r="D100" s="822" t="s">
        <v>5283</v>
      </c>
      <c r="E100" s="822" t="s">
        <v>5374</v>
      </c>
      <c r="F100" s="822" t="s">
        <v>5375</v>
      </c>
      <c r="G100" s="831">
        <v>1875</v>
      </c>
      <c r="H100" s="831">
        <v>236250</v>
      </c>
      <c r="I100" s="822"/>
      <c r="J100" s="822">
        <v>126</v>
      </c>
      <c r="K100" s="831">
        <v>1569</v>
      </c>
      <c r="L100" s="831">
        <v>199263</v>
      </c>
      <c r="M100" s="822"/>
      <c r="N100" s="822">
        <v>127</v>
      </c>
      <c r="O100" s="831">
        <v>1324</v>
      </c>
      <c r="P100" s="831">
        <v>181388</v>
      </c>
      <c r="Q100" s="827"/>
      <c r="R100" s="832">
        <v>137</v>
      </c>
    </row>
    <row r="101" spans="1:18" ht="14.45" customHeight="1" x14ac:dyDescent="0.2">
      <c r="A101" s="821" t="s">
        <v>5368</v>
      </c>
      <c r="B101" s="822" t="s">
        <v>5369</v>
      </c>
      <c r="C101" s="822" t="s">
        <v>608</v>
      </c>
      <c r="D101" s="822" t="s">
        <v>5283</v>
      </c>
      <c r="E101" s="822" t="s">
        <v>5381</v>
      </c>
      <c r="F101" s="822" t="s">
        <v>5382</v>
      </c>
      <c r="G101" s="831">
        <v>1</v>
      </c>
      <c r="H101" s="831">
        <v>334</v>
      </c>
      <c r="I101" s="822"/>
      <c r="J101" s="822">
        <v>334</v>
      </c>
      <c r="K101" s="831">
        <v>3</v>
      </c>
      <c r="L101" s="831">
        <v>1005</v>
      </c>
      <c r="M101" s="822"/>
      <c r="N101" s="822">
        <v>335</v>
      </c>
      <c r="O101" s="831">
        <v>1</v>
      </c>
      <c r="P101" s="831">
        <v>347</v>
      </c>
      <c r="Q101" s="827"/>
      <c r="R101" s="832">
        <v>347</v>
      </c>
    </row>
    <row r="102" spans="1:18" ht="14.45" customHeight="1" x14ac:dyDescent="0.2">
      <c r="A102" s="821" t="s">
        <v>5368</v>
      </c>
      <c r="B102" s="822" t="s">
        <v>5369</v>
      </c>
      <c r="C102" s="822" t="s">
        <v>608</v>
      </c>
      <c r="D102" s="822" t="s">
        <v>5283</v>
      </c>
      <c r="E102" s="822" t="s">
        <v>5383</v>
      </c>
      <c r="F102" s="822" t="s">
        <v>5384</v>
      </c>
      <c r="G102" s="831">
        <v>223</v>
      </c>
      <c r="H102" s="831">
        <v>111054</v>
      </c>
      <c r="I102" s="822"/>
      <c r="J102" s="822">
        <v>498</v>
      </c>
      <c r="K102" s="831">
        <v>101</v>
      </c>
      <c r="L102" s="831">
        <v>50399</v>
      </c>
      <c r="M102" s="822"/>
      <c r="N102" s="822">
        <v>499</v>
      </c>
      <c r="O102" s="831">
        <v>201</v>
      </c>
      <c r="P102" s="831">
        <v>102711</v>
      </c>
      <c r="Q102" s="827"/>
      <c r="R102" s="832">
        <v>511</v>
      </c>
    </row>
    <row r="103" spans="1:18" ht="14.45" customHeight="1" x14ac:dyDescent="0.2">
      <c r="A103" s="821" t="s">
        <v>5368</v>
      </c>
      <c r="B103" s="822" t="s">
        <v>5369</v>
      </c>
      <c r="C103" s="822" t="s">
        <v>608</v>
      </c>
      <c r="D103" s="822" t="s">
        <v>5283</v>
      </c>
      <c r="E103" s="822" t="s">
        <v>5385</v>
      </c>
      <c r="F103" s="822" t="s">
        <v>5386</v>
      </c>
      <c r="G103" s="831"/>
      <c r="H103" s="831"/>
      <c r="I103" s="822"/>
      <c r="J103" s="822"/>
      <c r="K103" s="831"/>
      <c r="L103" s="831"/>
      <c r="M103" s="822"/>
      <c r="N103" s="822"/>
      <c r="O103" s="831">
        <v>1</v>
      </c>
      <c r="P103" s="831">
        <v>704</v>
      </c>
      <c r="Q103" s="827"/>
      <c r="R103" s="832">
        <v>704</v>
      </c>
    </row>
    <row r="104" spans="1:18" ht="14.45" customHeight="1" x14ac:dyDescent="0.2">
      <c r="A104" s="821" t="s">
        <v>5368</v>
      </c>
      <c r="B104" s="822" t="s">
        <v>5369</v>
      </c>
      <c r="C104" s="822" t="s">
        <v>608</v>
      </c>
      <c r="D104" s="822" t="s">
        <v>5283</v>
      </c>
      <c r="E104" s="822" t="s">
        <v>5387</v>
      </c>
      <c r="F104" s="822" t="s">
        <v>5384</v>
      </c>
      <c r="G104" s="831">
        <v>141</v>
      </c>
      <c r="H104" s="831">
        <v>80793</v>
      </c>
      <c r="I104" s="822"/>
      <c r="J104" s="822">
        <v>573</v>
      </c>
      <c r="K104" s="831">
        <v>61</v>
      </c>
      <c r="L104" s="831">
        <v>35136</v>
      </c>
      <c r="M104" s="822"/>
      <c r="N104" s="822">
        <v>576</v>
      </c>
      <c r="O104" s="831">
        <v>56</v>
      </c>
      <c r="P104" s="831">
        <v>32984</v>
      </c>
      <c r="Q104" s="827"/>
      <c r="R104" s="832">
        <v>589</v>
      </c>
    </row>
    <row r="105" spans="1:18" ht="14.45" customHeight="1" x14ac:dyDescent="0.2">
      <c r="A105" s="821" t="s">
        <v>5368</v>
      </c>
      <c r="B105" s="822" t="s">
        <v>5369</v>
      </c>
      <c r="C105" s="822" t="s">
        <v>608</v>
      </c>
      <c r="D105" s="822" t="s">
        <v>5283</v>
      </c>
      <c r="E105" s="822" t="s">
        <v>5388</v>
      </c>
      <c r="F105" s="822" t="s">
        <v>5386</v>
      </c>
      <c r="G105" s="831">
        <v>3</v>
      </c>
      <c r="H105" s="831">
        <v>2298</v>
      </c>
      <c r="I105" s="822"/>
      <c r="J105" s="822">
        <v>766</v>
      </c>
      <c r="K105" s="831">
        <v>1</v>
      </c>
      <c r="L105" s="831">
        <v>769</v>
      </c>
      <c r="M105" s="822"/>
      <c r="N105" s="822">
        <v>769</v>
      </c>
      <c r="O105" s="831"/>
      <c r="P105" s="831"/>
      <c r="Q105" s="827"/>
      <c r="R105" s="832"/>
    </row>
    <row r="106" spans="1:18" ht="14.45" customHeight="1" x14ac:dyDescent="0.2">
      <c r="A106" s="821" t="s">
        <v>5368</v>
      </c>
      <c r="B106" s="822" t="s">
        <v>5369</v>
      </c>
      <c r="C106" s="822" t="s">
        <v>608</v>
      </c>
      <c r="D106" s="822" t="s">
        <v>5283</v>
      </c>
      <c r="E106" s="822" t="s">
        <v>5376</v>
      </c>
      <c r="F106" s="822" t="s">
        <v>5353</v>
      </c>
      <c r="G106" s="831">
        <v>11</v>
      </c>
      <c r="H106" s="831">
        <v>5148</v>
      </c>
      <c r="I106" s="822"/>
      <c r="J106" s="822">
        <v>468</v>
      </c>
      <c r="K106" s="831">
        <v>13</v>
      </c>
      <c r="L106" s="831">
        <v>6149</v>
      </c>
      <c r="M106" s="822"/>
      <c r="N106" s="822">
        <v>473</v>
      </c>
      <c r="O106" s="831"/>
      <c r="P106" s="831"/>
      <c r="Q106" s="827"/>
      <c r="R106" s="832"/>
    </row>
    <row r="107" spans="1:18" ht="14.45" customHeight="1" x14ac:dyDescent="0.2">
      <c r="A107" s="821" t="s">
        <v>5368</v>
      </c>
      <c r="B107" s="822" t="s">
        <v>5369</v>
      </c>
      <c r="C107" s="822" t="s">
        <v>608</v>
      </c>
      <c r="D107" s="822" t="s">
        <v>5283</v>
      </c>
      <c r="E107" s="822" t="s">
        <v>5389</v>
      </c>
      <c r="F107" s="822" t="s">
        <v>5390</v>
      </c>
      <c r="G107" s="831">
        <v>9</v>
      </c>
      <c r="H107" s="831">
        <v>1953</v>
      </c>
      <c r="I107" s="822"/>
      <c r="J107" s="822">
        <v>217</v>
      </c>
      <c r="K107" s="831">
        <v>4</v>
      </c>
      <c r="L107" s="831">
        <v>876</v>
      </c>
      <c r="M107" s="822"/>
      <c r="N107" s="822">
        <v>219</v>
      </c>
      <c r="O107" s="831">
        <v>5</v>
      </c>
      <c r="P107" s="831">
        <v>1125</v>
      </c>
      <c r="Q107" s="827"/>
      <c r="R107" s="832">
        <v>225</v>
      </c>
    </row>
    <row r="108" spans="1:18" ht="14.45" customHeight="1" x14ac:dyDescent="0.2">
      <c r="A108" s="821" t="s">
        <v>5368</v>
      </c>
      <c r="B108" s="822" t="s">
        <v>5369</v>
      </c>
      <c r="C108" s="822" t="s">
        <v>608</v>
      </c>
      <c r="D108" s="822" t="s">
        <v>5283</v>
      </c>
      <c r="E108" s="822" t="s">
        <v>5391</v>
      </c>
      <c r="F108" s="822" t="s">
        <v>5392</v>
      </c>
      <c r="G108" s="831">
        <v>13</v>
      </c>
      <c r="H108" s="831">
        <v>1144</v>
      </c>
      <c r="I108" s="822"/>
      <c r="J108" s="822">
        <v>88</v>
      </c>
      <c r="K108" s="831">
        <v>2</v>
      </c>
      <c r="L108" s="831">
        <v>178</v>
      </c>
      <c r="M108" s="822"/>
      <c r="N108" s="822">
        <v>89</v>
      </c>
      <c r="O108" s="831">
        <v>13</v>
      </c>
      <c r="P108" s="831">
        <v>1196</v>
      </c>
      <c r="Q108" s="827"/>
      <c r="R108" s="832">
        <v>92</v>
      </c>
    </row>
    <row r="109" spans="1:18" ht="14.45" customHeight="1" x14ac:dyDescent="0.2">
      <c r="A109" s="821" t="s">
        <v>5368</v>
      </c>
      <c r="B109" s="822" t="s">
        <v>5369</v>
      </c>
      <c r="C109" s="822" t="s">
        <v>608</v>
      </c>
      <c r="D109" s="822" t="s">
        <v>5283</v>
      </c>
      <c r="E109" s="822" t="s">
        <v>5340</v>
      </c>
      <c r="F109" s="822" t="s">
        <v>5341</v>
      </c>
      <c r="G109" s="831">
        <v>8</v>
      </c>
      <c r="H109" s="831">
        <v>976</v>
      </c>
      <c r="I109" s="822"/>
      <c r="J109" s="822">
        <v>122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5368</v>
      </c>
      <c r="B110" s="822" t="s">
        <v>5369</v>
      </c>
      <c r="C110" s="822" t="s">
        <v>608</v>
      </c>
      <c r="D110" s="822" t="s">
        <v>5283</v>
      </c>
      <c r="E110" s="822" t="s">
        <v>5393</v>
      </c>
      <c r="F110" s="822" t="s">
        <v>5394</v>
      </c>
      <c r="G110" s="831">
        <v>175</v>
      </c>
      <c r="H110" s="831">
        <v>54250</v>
      </c>
      <c r="I110" s="822"/>
      <c r="J110" s="822">
        <v>310</v>
      </c>
      <c r="K110" s="831">
        <v>103</v>
      </c>
      <c r="L110" s="831">
        <v>32033</v>
      </c>
      <c r="M110" s="822"/>
      <c r="N110" s="822">
        <v>311</v>
      </c>
      <c r="O110" s="831">
        <v>73</v>
      </c>
      <c r="P110" s="831">
        <v>23579</v>
      </c>
      <c r="Q110" s="827"/>
      <c r="R110" s="832">
        <v>323</v>
      </c>
    </row>
    <row r="111" spans="1:18" ht="14.45" customHeight="1" x14ac:dyDescent="0.2">
      <c r="A111" s="821" t="s">
        <v>5368</v>
      </c>
      <c r="B111" s="822" t="s">
        <v>5369</v>
      </c>
      <c r="C111" s="822" t="s">
        <v>608</v>
      </c>
      <c r="D111" s="822" t="s">
        <v>5283</v>
      </c>
      <c r="E111" s="822" t="s">
        <v>5395</v>
      </c>
      <c r="F111" s="822" t="s">
        <v>5390</v>
      </c>
      <c r="G111" s="831">
        <v>4</v>
      </c>
      <c r="H111" s="831">
        <v>716</v>
      </c>
      <c r="I111" s="822"/>
      <c r="J111" s="822">
        <v>179</v>
      </c>
      <c r="K111" s="831"/>
      <c r="L111" s="831"/>
      <c r="M111" s="822"/>
      <c r="N111" s="822"/>
      <c r="O111" s="831">
        <v>1</v>
      </c>
      <c r="P111" s="831">
        <v>185</v>
      </c>
      <c r="Q111" s="827"/>
      <c r="R111" s="832">
        <v>185</v>
      </c>
    </row>
    <row r="112" spans="1:18" ht="14.45" customHeight="1" x14ac:dyDescent="0.2">
      <c r="A112" s="821" t="s">
        <v>5368</v>
      </c>
      <c r="B112" s="822" t="s">
        <v>5369</v>
      </c>
      <c r="C112" s="822" t="s">
        <v>608</v>
      </c>
      <c r="D112" s="822" t="s">
        <v>5283</v>
      </c>
      <c r="E112" s="822" t="s">
        <v>5396</v>
      </c>
      <c r="F112" s="822" t="s">
        <v>5394</v>
      </c>
      <c r="G112" s="831">
        <v>237</v>
      </c>
      <c r="H112" s="831">
        <v>91245</v>
      </c>
      <c r="I112" s="822"/>
      <c r="J112" s="822">
        <v>385</v>
      </c>
      <c r="K112" s="831">
        <v>337</v>
      </c>
      <c r="L112" s="831">
        <v>130756</v>
      </c>
      <c r="M112" s="822"/>
      <c r="N112" s="822">
        <v>388</v>
      </c>
      <c r="O112" s="831">
        <v>271</v>
      </c>
      <c r="P112" s="831">
        <v>108671</v>
      </c>
      <c r="Q112" s="827"/>
      <c r="R112" s="832">
        <v>401</v>
      </c>
    </row>
    <row r="113" spans="1:18" ht="14.45" customHeight="1" x14ac:dyDescent="0.2">
      <c r="A113" s="821" t="s">
        <v>5368</v>
      </c>
      <c r="B113" s="822" t="s">
        <v>5369</v>
      </c>
      <c r="C113" s="822" t="s">
        <v>608</v>
      </c>
      <c r="D113" s="822" t="s">
        <v>5283</v>
      </c>
      <c r="E113" s="822" t="s">
        <v>5350</v>
      </c>
      <c r="F113" s="822" t="s">
        <v>5351</v>
      </c>
      <c r="G113" s="831">
        <v>1</v>
      </c>
      <c r="H113" s="831">
        <v>622</v>
      </c>
      <c r="I113" s="822"/>
      <c r="J113" s="822">
        <v>622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5368</v>
      </c>
      <c r="B114" s="822" t="s">
        <v>5369</v>
      </c>
      <c r="C114" s="822" t="s">
        <v>608</v>
      </c>
      <c r="D114" s="822" t="s">
        <v>5283</v>
      </c>
      <c r="E114" s="822" t="s">
        <v>5397</v>
      </c>
      <c r="F114" s="822" t="s">
        <v>5398</v>
      </c>
      <c r="G114" s="831">
        <v>1</v>
      </c>
      <c r="H114" s="831">
        <v>275</v>
      </c>
      <c r="I114" s="822"/>
      <c r="J114" s="822">
        <v>275</v>
      </c>
      <c r="K114" s="831"/>
      <c r="L114" s="831"/>
      <c r="M114" s="822"/>
      <c r="N114" s="822"/>
      <c r="O114" s="831">
        <v>1</v>
      </c>
      <c r="P114" s="831">
        <v>279</v>
      </c>
      <c r="Q114" s="827"/>
      <c r="R114" s="832">
        <v>279</v>
      </c>
    </row>
    <row r="115" spans="1:18" ht="14.45" customHeight="1" x14ac:dyDescent="0.2">
      <c r="A115" s="821" t="s">
        <v>5368</v>
      </c>
      <c r="B115" s="822" t="s">
        <v>5369</v>
      </c>
      <c r="C115" s="822" t="s">
        <v>608</v>
      </c>
      <c r="D115" s="822" t="s">
        <v>5283</v>
      </c>
      <c r="E115" s="822" t="s">
        <v>5399</v>
      </c>
      <c r="F115" s="822" t="s">
        <v>5382</v>
      </c>
      <c r="G115" s="831"/>
      <c r="H115" s="831"/>
      <c r="I115" s="822"/>
      <c r="J115" s="822"/>
      <c r="K115" s="831">
        <v>1</v>
      </c>
      <c r="L115" s="831">
        <v>412</v>
      </c>
      <c r="M115" s="822"/>
      <c r="N115" s="822">
        <v>412</v>
      </c>
      <c r="O115" s="831">
        <v>3</v>
      </c>
      <c r="P115" s="831">
        <v>1275</v>
      </c>
      <c r="Q115" s="827"/>
      <c r="R115" s="832">
        <v>425</v>
      </c>
    </row>
    <row r="116" spans="1:18" ht="14.45" customHeight="1" x14ac:dyDescent="0.2">
      <c r="A116" s="821" t="s">
        <v>5368</v>
      </c>
      <c r="B116" s="822" t="s">
        <v>5369</v>
      </c>
      <c r="C116" s="822" t="s">
        <v>608</v>
      </c>
      <c r="D116" s="822" t="s">
        <v>5283</v>
      </c>
      <c r="E116" s="822" t="s">
        <v>5400</v>
      </c>
      <c r="F116" s="822" t="s">
        <v>5401</v>
      </c>
      <c r="G116" s="831"/>
      <c r="H116" s="831"/>
      <c r="I116" s="822"/>
      <c r="J116" s="822"/>
      <c r="K116" s="831"/>
      <c r="L116" s="831"/>
      <c r="M116" s="822"/>
      <c r="N116" s="822"/>
      <c r="O116" s="831">
        <v>9</v>
      </c>
      <c r="P116" s="831">
        <v>4329</v>
      </c>
      <c r="Q116" s="827"/>
      <c r="R116" s="832">
        <v>481</v>
      </c>
    </row>
    <row r="117" spans="1:18" ht="14.45" customHeight="1" x14ac:dyDescent="0.2">
      <c r="A117" s="821" t="s">
        <v>5368</v>
      </c>
      <c r="B117" s="822" t="s">
        <v>5369</v>
      </c>
      <c r="C117" s="822" t="s">
        <v>611</v>
      </c>
      <c r="D117" s="822" t="s">
        <v>5283</v>
      </c>
      <c r="E117" s="822" t="s">
        <v>5372</v>
      </c>
      <c r="F117" s="822" t="s">
        <v>5373</v>
      </c>
      <c r="G117" s="831">
        <v>13</v>
      </c>
      <c r="H117" s="831">
        <v>3302</v>
      </c>
      <c r="I117" s="822"/>
      <c r="J117" s="822">
        <v>254</v>
      </c>
      <c r="K117" s="831">
        <v>19</v>
      </c>
      <c r="L117" s="831">
        <v>4845</v>
      </c>
      <c r="M117" s="822"/>
      <c r="N117" s="822">
        <v>255</v>
      </c>
      <c r="O117" s="831">
        <v>11</v>
      </c>
      <c r="P117" s="831">
        <v>3025</v>
      </c>
      <c r="Q117" s="827"/>
      <c r="R117" s="832">
        <v>275</v>
      </c>
    </row>
    <row r="118" spans="1:18" ht="14.45" customHeight="1" x14ac:dyDescent="0.2">
      <c r="A118" s="821" t="s">
        <v>5368</v>
      </c>
      <c r="B118" s="822" t="s">
        <v>5369</v>
      </c>
      <c r="C118" s="822" t="s">
        <v>611</v>
      </c>
      <c r="D118" s="822" t="s">
        <v>5283</v>
      </c>
      <c r="E118" s="822" t="s">
        <v>5374</v>
      </c>
      <c r="F118" s="822" t="s">
        <v>5375</v>
      </c>
      <c r="G118" s="831">
        <v>36</v>
      </c>
      <c r="H118" s="831">
        <v>4536</v>
      </c>
      <c r="I118" s="822"/>
      <c r="J118" s="822">
        <v>126</v>
      </c>
      <c r="K118" s="831">
        <v>28</v>
      </c>
      <c r="L118" s="831">
        <v>3556</v>
      </c>
      <c r="M118" s="822"/>
      <c r="N118" s="822">
        <v>127</v>
      </c>
      <c r="O118" s="831">
        <v>28</v>
      </c>
      <c r="P118" s="831">
        <v>3836</v>
      </c>
      <c r="Q118" s="827"/>
      <c r="R118" s="832">
        <v>137</v>
      </c>
    </row>
    <row r="119" spans="1:18" ht="14.45" customHeight="1" x14ac:dyDescent="0.2">
      <c r="A119" s="821" t="s">
        <v>5368</v>
      </c>
      <c r="B119" s="822" t="s">
        <v>5369</v>
      </c>
      <c r="C119" s="822" t="s">
        <v>611</v>
      </c>
      <c r="D119" s="822" t="s">
        <v>5283</v>
      </c>
      <c r="E119" s="822" t="s">
        <v>5381</v>
      </c>
      <c r="F119" s="822" t="s">
        <v>5382</v>
      </c>
      <c r="G119" s="831"/>
      <c r="H119" s="831"/>
      <c r="I119" s="822"/>
      <c r="J119" s="822"/>
      <c r="K119" s="831">
        <v>2</v>
      </c>
      <c r="L119" s="831">
        <v>670</v>
      </c>
      <c r="M119" s="822"/>
      <c r="N119" s="822">
        <v>335</v>
      </c>
      <c r="O119" s="831"/>
      <c r="P119" s="831"/>
      <c r="Q119" s="827"/>
      <c r="R119" s="832"/>
    </row>
    <row r="120" spans="1:18" ht="14.45" customHeight="1" x14ac:dyDescent="0.2">
      <c r="A120" s="821" t="s">
        <v>5368</v>
      </c>
      <c r="B120" s="822" t="s">
        <v>5369</v>
      </c>
      <c r="C120" s="822" t="s">
        <v>611</v>
      </c>
      <c r="D120" s="822" t="s">
        <v>5283</v>
      </c>
      <c r="E120" s="822" t="s">
        <v>5383</v>
      </c>
      <c r="F120" s="822" t="s">
        <v>5384</v>
      </c>
      <c r="G120" s="831">
        <v>4</v>
      </c>
      <c r="H120" s="831">
        <v>1992</v>
      </c>
      <c r="I120" s="822"/>
      <c r="J120" s="822">
        <v>498</v>
      </c>
      <c r="K120" s="831">
        <v>11</v>
      </c>
      <c r="L120" s="831">
        <v>5489</v>
      </c>
      <c r="M120" s="822"/>
      <c r="N120" s="822">
        <v>499</v>
      </c>
      <c r="O120" s="831">
        <v>3</v>
      </c>
      <c r="P120" s="831">
        <v>1533</v>
      </c>
      <c r="Q120" s="827"/>
      <c r="R120" s="832">
        <v>511</v>
      </c>
    </row>
    <row r="121" spans="1:18" ht="14.45" customHeight="1" x14ac:dyDescent="0.2">
      <c r="A121" s="821" t="s">
        <v>5368</v>
      </c>
      <c r="B121" s="822" t="s">
        <v>5369</v>
      </c>
      <c r="C121" s="822" t="s">
        <v>611</v>
      </c>
      <c r="D121" s="822" t="s">
        <v>5283</v>
      </c>
      <c r="E121" s="822" t="s">
        <v>5385</v>
      </c>
      <c r="F121" s="822" t="s">
        <v>5386</v>
      </c>
      <c r="G121" s="831">
        <v>1</v>
      </c>
      <c r="H121" s="831">
        <v>691</v>
      </c>
      <c r="I121" s="822"/>
      <c r="J121" s="822">
        <v>691</v>
      </c>
      <c r="K121" s="831"/>
      <c r="L121" s="831"/>
      <c r="M121" s="822"/>
      <c r="N121" s="822"/>
      <c r="O121" s="831">
        <v>1</v>
      </c>
      <c r="P121" s="831">
        <v>704</v>
      </c>
      <c r="Q121" s="827"/>
      <c r="R121" s="832">
        <v>704</v>
      </c>
    </row>
    <row r="122" spans="1:18" ht="14.45" customHeight="1" x14ac:dyDescent="0.2">
      <c r="A122" s="821" t="s">
        <v>5368</v>
      </c>
      <c r="B122" s="822" t="s">
        <v>5369</v>
      </c>
      <c r="C122" s="822" t="s">
        <v>611</v>
      </c>
      <c r="D122" s="822" t="s">
        <v>5283</v>
      </c>
      <c r="E122" s="822" t="s">
        <v>5387</v>
      </c>
      <c r="F122" s="822" t="s">
        <v>5384</v>
      </c>
      <c r="G122" s="831">
        <v>10</v>
      </c>
      <c r="H122" s="831">
        <v>5730</v>
      </c>
      <c r="I122" s="822"/>
      <c r="J122" s="822">
        <v>573</v>
      </c>
      <c r="K122" s="831">
        <v>24</v>
      </c>
      <c r="L122" s="831">
        <v>13824</v>
      </c>
      <c r="M122" s="822"/>
      <c r="N122" s="822">
        <v>576</v>
      </c>
      <c r="O122" s="831">
        <v>24</v>
      </c>
      <c r="P122" s="831">
        <v>14136</v>
      </c>
      <c r="Q122" s="827"/>
      <c r="R122" s="832">
        <v>589</v>
      </c>
    </row>
    <row r="123" spans="1:18" ht="14.45" customHeight="1" x14ac:dyDescent="0.2">
      <c r="A123" s="821" t="s">
        <v>5368</v>
      </c>
      <c r="B123" s="822" t="s">
        <v>5369</v>
      </c>
      <c r="C123" s="822" t="s">
        <v>611</v>
      </c>
      <c r="D123" s="822" t="s">
        <v>5283</v>
      </c>
      <c r="E123" s="822" t="s">
        <v>5376</v>
      </c>
      <c r="F123" s="822" t="s">
        <v>5353</v>
      </c>
      <c r="G123" s="831">
        <v>3</v>
      </c>
      <c r="H123" s="831">
        <v>1404</v>
      </c>
      <c r="I123" s="822"/>
      <c r="J123" s="822">
        <v>468</v>
      </c>
      <c r="K123" s="831">
        <v>2</v>
      </c>
      <c r="L123" s="831">
        <v>946</v>
      </c>
      <c r="M123" s="822"/>
      <c r="N123" s="822">
        <v>473</v>
      </c>
      <c r="O123" s="831">
        <v>1</v>
      </c>
      <c r="P123" s="831">
        <v>492</v>
      </c>
      <c r="Q123" s="827"/>
      <c r="R123" s="832">
        <v>492</v>
      </c>
    </row>
    <row r="124" spans="1:18" ht="14.45" customHeight="1" x14ac:dyDescent="0.2">
      <c r="A124" s="821" t="s">
        <v>5368</v>
      </c>
      <c r="B124" s="822" t="s">
        <v>5369</v>
      </c>
      <c r="C124" s="822" t="s">
        <v>611</v>
      </c>
      <c r="D124" s="822" t="s">
        <v>5283</v>
      </c>
      <c r="E124" s="822" t="s">
        <v>5389</v>
      </c>
      <c r="F124" s="822" t="s">
        <v>5390</v>
      </c>
      <c r="G124" s="831"/>
      <c r="H124" s="831"/>
      <c r="I124" s="822"/>
      <c r="J124" s="822"/>
      <c r="K124" s="831">
        <v>2</v>
      </c>
      <c r="L124" s="831">
        <v>438</v>
      </c>
      <c r="M124" s="822"/>
      <c r="N124" s="822">
        <v>219</v>
      </c>
      <c r="O124" s="831"/>
      <c r="P124" s="831"/>
      <c r="Q124" s="827"/>
      <c r="R124" s="832"/>
    </row>
    <row r="125" spans="1:18" ht="14.45" customHeight="1" x14ac:dyDescent="0.2">
      <c r="A125" s="821" t="s">
        <v>5368</v>
      </c>
      <c r="B125" s="822" t="s">
        <v>5369</v>
      </c>
      <c r="C125" s="822" t="s">
        <v>611</v>
      </c>
      <c r="D125" s="822" t="s">
        <v>5283</v>
      </c>
      <c r="E125" s="822" t="s">
        <v>5391</v>
      </c>
      <c r="F125" s="822" t="s">
        <v>5392</v>
      </c>
      <c r="G125" s="831">
        <v>3</v>
      </c>
      <c r="H125" s="831">
        <v>264</v>
      </c>
      <c r="I125" s="822"/>
      <c r="J125" s="822">
        <v>88</v>
      </c>
      <c r="K125" s="831">
        <v>10</v>
      </c>
      <c r="L125" s="831">
        <v>890</v>
      </c>
      <c r="M125" s="822"/>
      <c r="N125" s="822">
        <v>89</v>
      </c>
      <c r="O125" s="831">
        <v>6</v>
      </c>
      <c r="P125" s="831">
        <v>552</v>
      </c>
      <c r="Q125" s="827"/>
      <c r="R125" s="832">
        <v>92</v>
      </c>
    </row>
    <row r="126" spans="1:18" ht="14.45" customHeight="1" x14ac:dyDescent="0.2">
      <c r="A126" s="821" t="s">
        <v>5368</v>
      </c>
      <c r="B126" s="822" t="s">
        <v>5369</v>
      </c>
      <c r="C126" s="822" t="s">
        <v>611</v>
      </c>
      <c r="D126" s="822" t="s">
        <v>5283</v>
      </c>
      <c r="E126" s="822" t="s">
        <v>5340</v>
      </c>
      <c r="F126" s="822" t="s">
        <v>5341</v>
      </c>
      <c r="G126" s="831">
        <v>5</v>
      </c>
      <c r="H126" s="831">
        <v>610</v>
      </c>
      <c r="I126" s="822"/>
      <c r="J126" s="822">
        <v>122</v>
      </c>
      <c r="K126" s="831">
        <v>3</v>
      </c>
      <c r="L126" s="831">
        <v>369</v>
      </c>
      <c r="M126" s="822"/>
      <c r="N126" s="822">
        <v>123</v>
      </c>
      <c r="O126" s="831"/>
      <c r="P126" s="831"/>
      <c r="Q126" s="827"/>
      <c r="R126" s="832"/>
    </row>
    <row r="127" spans="1:18" ht="14.45" customHeight="1" x14ac:dyDescent="0.2">
      <c r="A127" s="821" t="s">
        <v>5368</v>
      </c>
      <c r="B127" s="822" t="s">
        <v>5369</v>
      </c>
      <c r="C127" s="822" t="s">
        <v>611</v>
      </c>
      <c r="D127" s="822" t="s">
        <v>5283</v>
      </c>
      <c r="E127" s="822" t="s">
        <v>5393</v>
      </c>
      <c r="F127" s="822" t="s">
        <v>5394</v>
      </c>
      <c r="G127" s="831"/>
      <c r="H127" s="831"/>
      <c r="I127" s="822"/>
      <c r="J127" s="822"/>
      <c r="K127" s="831"/>
      <c r="L127" s="831"/>
      <c r="M127" s="822"/>
      <c r="N127" s="822"/>
      <c r="O127" s="831">
        <v>6</v>
      </c>
      <c r="P127" s="831">
        <v>1938</v>
      </c>
      <c r="Q127" s="827"/>
      <c r="R127" s="832">
        <v>323</v>
      </c>
    </row>
    <row r="128" spans="1:18" ht="14.45" customHeight="1" x14ac:dyDescent="0.2">
      <c r="A128" s="821" t="s">
        <v>5368</v>
      </c>
      <c r="B128" s="822" t="s">
        <v>5369</v>
      </c>
      <c r="C128" s="822" t="s">
        <v>611</v>
      </c>
      <c r="D128" s="822" t="s">
        <v>5283</v>
      </c>
      <c r="E128" s="822" t="s">
        <v>5395</v>
      </c>
      <c r="F128" s="822" t="s">
        <v>5390</v>
      </c>
      <c r="G128" s="831"/>
      <c r="H128" s="831"/>
      <c r="I128" s="822"/>
      <c r="J128" s="822"/>
      <c r="K128" s="831">
        <v>1</v>
      </c>
      <c r="L128" s="831">
        <v>180</v>
      </c>
      <c r="M128" s="822"/>
      <c r="N128" s="822">
        <v>180</v>
      </c>
      <c r="O128" s="831">
        <v>1</v>
      </c>
      <c r="P128" s="831">
        <v>185</v>
      </c>
      <c r="Q128" s="827"/>
      <c r="R128" s="832">
        <v>185</v>
      </c>
    </row>
    <row r="129" spans="1:18" ht="14.45" customHeight="1" x14ac:dyDescent="0.2">
      <c r="A129" s="821" t="s">
        <v>5368</v>
      </c>
      <c r="B129" s="822" t="s">
        <v>5369</v>
      </c>
      <c r="C129" s="822" t="s">
        <v>611</v>
      </c>
      <c r="D129" s="822" t="s">
        <v>5283</v>
      </c>
      <c r="E129" s="822" t="s">
        <v>5396</v>
      </c>
      <c r="F129" s="822" t="s">
        <v>5394</v>
      </c>
      <c r="G129" s="831">
        <v>13</v>
      </c>
      <c r="H129" s="831">
        <v>5005</v>
      </c>
      <c r="I129" s="822"/>
      <c r="J129" s="822">
        <v>385</v>
      </c>
      <c r="K129" s="831">
        <v>17</v>
      </c>
      <c r="L129" s="831">
        <v>6596</v>
      </c>
      <c r="M129" s="822"/>
      <c r="N129" s="822">
        <v>388</v>
      </c>
      <c r="O129" s="831">
        <v>3</v>
      </c>
      <c r="P129" s="831">
        <v>1203</v>
      </c>
      <c r="Q129" s="827"/>
      <c r="R129" s="832">
        <v>401</v>
      </c>
    </row>
    <row r="130" spans="1:18" ht="14.45" customHeight="1" x14ac:dyDescent="0.2">
      <c r="A130" s="821" t="s">
        <v>5368</v>
      </c>
      <c r="B130" s="822" t="s">
        <v>5369</v>
      </c>
      <c r="C130" s="822" t="s">
        <v>611</v>
      </c>
      <c r="D130" s="822" t="s">
        <v>5283</v>
      </c>
      <c r="E130" s="822" t="s">
        <v>5397</v>
      </c>
      <c r="F130" s="822" t="s">
        <v>5398</v>
      </c>
      <c r="G130" s="831"/>
      <c r="H130" s="831"/>
      <c r="I130" s="822"/>
      <c r="J130" s="822"/>
      <c r="K130" s="831">
        <v>1</v>
      </c>
      <c r="L130" s="831">
        <v>276</v>
      </c>
      <c r="M130" s="822"/>
      <c r="N130" s="822">
        <v>276</v>
      </c>
      <c r="O130" s="831"/>
      <c r="P130" s="831"/>
      <c r="Q130" s="827"/>
      <c r="R130" s="832"/>
    </row>
    <row r="131" spans="1:18" ht="14.45" customHeight="1" x14ac:dyDescent="0.2">
      <c r="A131" s="821" t="s">
        <v>5368</v>
      </c>
      <c r="B131" s="822" t="s">
        <v>5369</v>
      </c>
      <c r="C131" s="822" t="s">
        <v>611</v>
      </c>
      <c r="D131" s="822" t="s">
        <v>5283</v>
      </c>
      <c r="E131" s="822" t="s">
        <v>5352</v>
      </c>
      <c r="F131" s="822" t="s">
        <v>5353</v>
      </c>
      <c r="G131" s="831">
        <v>2</v>
      </c>
      <c r="H131" s="831">
        <v>710</v>
      </c>
      <c r="I131" s="822"/>
      <c r="J131" s="822">
        <v>355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5368</v>
      </c>
      <c r="B132" s="822" t="s">
        <v>5369</v>
      </c>
      <c r="C132" s="822" t="s">
        <v>611</v>
      </c>
      <c r="D132" s="822" t="s">
        <v>5283</v>
      </c>
      <c r="E132" s="822" t="s">
        <v>5402</v>
      </c>
      <c r="F132" s="822" t="s">
        <v>5403</v>
      </c>
      <c r="G132" s="831"/>
      <c r="H132" s="831"/>
      <c r="I132" s="822"/>
      <c r="J132" s="822"/>
      <c r="K132" s="831"/>
      <c r="L132" s="831"/>
      <c r="M132" s="822"/>
      <c r="N132" s="822"/>
      <c r="O132" s="831">
        <v>2</v>
      </c>
      <c r="P132" s="831">
        <v>1704</v>
      </c>
      <c r="Q132" s="827"/>
      <c r="R132" s="832">
        <v>852</v>
      </c>
    </row>
    <row r="133" spans="1:18" ht="14.45" customHeight="1" thickBot="1" x14ac:dyDescent="0.25">
      <c r="A133" s="813" t="s">
        <v>5368</v>
      </c>
      <c r="B133" s="814" t="s">
        <v>5369</v>
      </c>
      <c r="C133" s="814" t="s">
        <v>611</v>
      </c>
      <c r="D133" s="814" t="s">
        <v>5283</v>
      </c>
      <c r="E133" s="814" t="s">
        <v>5399</v>
      </c>
      <c r="F133" s="814" t="s">
        <v>5382</v>
      </c>
      <c r="G133" s="833">
        <v>3</v>
      </c>
      <c r="H133" s="833">
        <v>1227</v>
      </c>
      <c r="I133" s="814"/>
      <c r="J133" s="814">
        <v>409</v>
      </c>
      <c r="K133" s="833">
        <v>1</v>
      </c>
      <c r="L133" s="833">
        <v>412</v>
      </c>
      <c r="M133" s="814"/>
      <c r="N133" s="814">
        <v>412</v>
      </c>
      <c r="O133" s="833"/>
      <c r="P133" s="833"/>
      <c r="Q133" s="819"/>
      <c r="R13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919D855-7AFB-4981-89FD-C00A6B9A5C4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5406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16819.259999999998</v>
      </c>
      <c r="I3" s="208">
        <f t="shared" si="0"/>
        <v>3169107.6099999994</v>
      </c>
      <c r="J3" s="78"/>
      <c r="K3" s="78"/>
      <c r="L3" s="208">
        <f t="shared" si="0"/>
        <v>11255.89</v>
      </c>
      <c r="M3" s="208">
        <f t="shared" si="0"/>
        <v>2389698.2800000003</v>
      </c>
      <c r="N3" s="78"/>
      <c r="O3" s="78"/>
      <c r="P3" s="208">
        <f t="shared" si="0"/>
        <v>10958.720000000001</v>
      </c>
      <c r="Q3" s="208">
        <f t="shared" si="0"/>
        <v>2626631.8499999996</v>
      </c>
      <c r="R3" s="79">
        <f>IF(M3=0,0,Q3/M3)</f>
        <v>1.0991479016338412</v>
      </c>
      <c r="S3" s="209">
        <f>IF(P3=0,0,Q3/P3)</f>
        <v>239.68418300677445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5282</v>
      </c>
      <c r="C6" s="807" t="s">
        <v>605</v>
      </c>
      <c r="D6" s="807" t="s">
        <v>5233</v>
      </c>
      <c r="E6" s="807" t="s">
        <v>5283</v>
      </c>
      <c r="F6" s="807" t="s">
        <v>5284</v>
      </c>
      <c r="G6" s="807" t="s">
        <v>5285</v>
      </c>
      <c r="H6" s="225">
        <v>10</v>
      </c>
      <c r="I6" s="225">
        <v>0</v>
      </c>
      <c r="J6" s="807"/>
      <c r="K6" s="807">
        <v>0</v>
      </c>
      <c r="L6" s="225">
        <v>2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5286</v>
      </c>
      <c r="C7" s="822" t="s">
        <v>600</v>
      </c>
      <c r="D7" s="822" t="s">
        <v>2356</v>
      </c>
      <c r="E7" s="822" t="s">
        <v>5287</v>
      </c>
      <c r="F7" s="822" t="s">
        <v>5289</v>
      </c>
      <c r="G7" s="822" t="s">
        <v>654</v>
      </c>
      <c r="H7" s="831"/>
      <c r="I7" s="831"/>
      <c r="J7" s="822"/>
      <c r="K7" s="822"/>
      <c r="L7" s="831">
        <v>1.2000000000000002</v>
      </c>
      <c r="M7" s="831">
        <v>83.64</v>
      </c>
      <c r="N7" s="822"/>
      <c r="O7" s="822">
        <v>69.699999999999989</v>
      </c>
      <c r="P7" s="831">
        <v>2.1999999999999997</v>
      </c>
      <c r="Q7" s="831">
        <v>153.34</v>
      </c>
      <c r="R7" s="827"/>
      <c r="S7" s="832">
        <v>69.700000000000017</v>
      </c>
    </row>
    <row r="8" spans="1:19" ht="14.45" customHeight="1" x14ac:dyDescent="0.2">
      <c r="A8" s="821"/>
      <c r="B8" s="822" t="s">
        <v>5286</v>
      </c>
      <c r="C8" s="822" t="s">
        <v>600</v>
      </c>
      <c r="D8" s="822" t="s">
        <v>2356</v>
      </c>
      <c r="E8" s="822" t="s">
        <v>5287</v>
      </c>
      <c r="F8" s="822" t="s">
        <v>5290</v>
      </c>
      <c r="G8" s="822" t="s">
        <v>5291</v>
      </c>
      <c r="H8" s="831"/>
      <c r="I8" s="831"/>
      <c r="J8" s="822"/>
      <c r="K8" s="822"/>
      <c r="L8" s="831">
        <v>0.2</v>
      </c>
      <c r="M8" s="831">
        <v>73.540000000000006</v>
      </c>
      <c r="N8" s="822"/>
      <c r="O8" s="822">
        <v>367.7</v>
      </c>
      <c r="P8" s="831"/>
      <c r="Q8" s="831"/>
      <c r="R8" s="827"/>
      <c r="S8" s="832"/>
    </row>
    <row r="9" spans="1:19" ht="14.45" customHeight="1" x14ac:dyDescent="0.2">
      <c r="A9" s="821"/>
      <c r="B9" s="822" t="s">
        <v>5286</v>
      </c>
      <c r="C9" s="822" t="s">
        <v>600</v>
      </c>
      <c r="D9" s="822" t="s">
        <v>2356</v>
      </c>
      <c r="E9" s="822" t="s">
        <v>5287</v>
      </c>
      <c r="F9" s="822" t="s">
        <v>5294</v>
      </c>
      <c r="G9" s="822" t="s">
        <v>667</v>
      </c>
      <c r="H9" s="831"/>
      <c r="I9" s="831"/>
      <c r="J9" s="822"/>
      <c r="K9" s="822"/>
      <c r="L9" s="831"/>
      <c r="M9" s="831"/>
      <c r="N9" s="822"/>
      <c r="O9" s="822"/>
      <c r="P9" s="831">
        <v>0.2</v>
      </c>
      <c r="Q9" s="831">
        <v>122.21</v>
      </c>
      <c r="R9" s="827"/>
      <c r="S9" s="832">
        <v>611.04999999999995</v>
      </c>
    </row>
    <row r="10" spans="1:19" ht="14.45" customHeight="1" x14ac:dyDescent="0.2">
      <c r="A10" s="821"/>
      <c r="B10" s="822" t="s">
        <v>5286</v>
      </c>
      <c r="C10" s="822" t="s">
        <v>600</v>
      </c>
      <c r="D10" s="822" t="s">
        <v>2356</v>
      </c>
      <c r="E10" s="822" t="s">
        <v>5287</v>
      </c>
      <c r="F10" s="822" t="s">
        <v>5295</v>
      </c>
      <c r="G10" s="822" t="s">
        <v>2950</v>
      </c>
      <c r="H10" s="831"/>
      <c r="I10" s="831"/>
      <c r="J10" s="822"/>
      <c r="K10" s="822"/>
      <c r="L10" s="831"/>
      <c r="M10" s="831"/>
      <c r="N10" s="822"/>
      <c r="O10" s="822"/>
      <c r="P10" s="831">
        <v>0.2</v>
      </c>
      <c r="Q10" s="831">
        <v>7.8</v>
      </c>
      <c r="R10" s="827"/>
      <c r="S10" s="832">
        <v>39</v>
      </c>
    </row>
    <row r="11" spans="1:19" ht="14.45" customHeight="1" x14ac:dyDescent="0.2">
      <c r="A11" s="821"/>
      <c r="B11" s="822" t="s">
        <v>5286</v>
      </c>
      <c r="C11" s="822" t="s">
        <v>600</v>
      </c>
      <c r="D11" s="822" t="s">
        <v>2356</v>
      </c>
      <c r="E11" s="822" t="s">
        <v>5287</v>
      </c>
      <c r="F11" s="822" t="s">
        <v>5296</v>
      </c>
      <c r="G11" s="822" t="s">
        <v>3665</v>
      </c>
      <c r="H11" s="831"/>
      <c r="I11" s="831"/>
      <c r="J11" s="822"/>
      <c r="K11" s="822"/>
      <c r="L11" s="831"/>
      <c r="M11" s="831"/>
      <c r="N11" s="822"/>
      <c r="O11" s="822"/>
      <c r="P11" s="831">
        <v>0.2</v>
      </c>
      <c r="Q11" s="831">
        <v>35.4</v>
      </c>
      <c r="R11" s="827"/>
      <c r="S11" s="832">
        <v>176.99999999999997</v>
      </c>
    </row>
    <row r="12" spans="1:19" ht="14.45" customHeight="1" x14ac:dyDescent="0.2">
      <c r="A12" s="821"/>
      <c r="B12" s="822" t="s">
        <v>5286</v>
      </c>
      <c r="C12" s="822" t="s">
        <v>600</v>
      </c>
      <c r="D12" s="822" t="s">
        <v>2356</v>
      </c>
      <c r="E12" s="822" t="s">
        <v>5287</v>
      </c>
      <c r="F12" s="822" t="s">
        <v>5297</v>
      </c>
      <c r="G12" s="822" t="s">
        <v>643</v>
      </c>
      <c r="H12" s="831"/>
      <c r="I12" s="831"/>
      <c r="J12" s="822"/>
      <c r="K12" s="822"/>
      <c r="L12" s="831">
        <v>1.4000000000000004</v>
      </c>
      <c r="M12" s="831">
        <v>83.9</v>
      </c>
      <c r="N12" s="822"/>
      <c r="O12" s="822">
        <v>59.928571428571416</v>
      </c>
      <c r="P12" s="831">
        <v>1.6</v>
      </c>
      <c r="Q12" s="831">
        <v>96.039999999999992</v>
      </c>
      <c r="R12" s="827"/>
      <c r="S12" s="832">
        <v>60.024999999999991</v>
      </c>
    </row>
    <row r="13" spans="1:19" ht="14.45" customHeight="1" x14ac:dyDescent="0.2">
      <c r="A13" s="821"/>
      <c r="B13" s="822" t="s">
        <v>5286</v>
      </c>
      <c r="C13" s="822" t="s">
        <v>600</v>
      </c>
      <c r="D13" s="822" t="s">
        <v>2356</v>
      </c>
      <c r="E13" s="822" t="s">
        <v>5287</v>
      </c>
      <c r="F13" s="822" t="s">
        <v>5300</v>
      </c>
      <c r="G13" s="822" t="s">
        <v>639</v>
      </c>
      <c r="H13" s="831"/>
      <c r="I13" s="831"/>
      <c r="J13" s="822"/>
      <c r="K13" s="822"/>
      <c r="L13" s="831">
        <v>1.8</v>
      </c>
      <c r="M13" s="831">
        <v>963.08999999999992</v>
      </c>
      <c r="N13" s="822"/>
      <c r="O13" s="822">
        <v>535.04999999999995</v>
      </c>
      <c r="P13" s="831">
        <v>3.2</v>
      </c>
      <c r="Q13" s="831">
        <v>1524.9699999999998</v>
      </c>
      <c r="R13" s="827"/>
      <c r="S13" s="832">
        <v>476.55312499999991</v>
      </c>
    </row>
    <row r="14" spans="1:19" ht="14.45" customHeight="1" x14ac:dyDescent="0.2">
      <c r="A14" s="821"/>
      <c r="B14" s="822" t="s">
        <v>5286</v>
      </c>
      <c r="C14" s="822" t="s">
        <v>600</v>
      </c>
      <c r="D14" s="822" t="s">
        <v>2356</v>
      </c>
      <c r="E14" s="822" t="s">
        <v>5287</v>
      </c>
      <c r="F14" s="822" t="s">
        <v>5303</v>
      </c>
      <c r="G14" s="822" t="s">
        <v>645</v>
      </c>
      <c r="H14" s="831"/>
      <c r="I14" s="831"/>
      <c r="J14" s="822"/>
      <c r="K14" s="822"/>
      <c r="L14" s="831"/>
      <c r="M14" s="831"/>
      <c r="N14" s="822"/>
      <c r="O14" s="822"/>
      <c r="P14" s="831">
        <v>0.02</v>
      </c>
      <c r="Q14" s="831">
        <v>2.4300000000000002</v>
      </c>
      <c r="R14" s="827"/>
      <c r="S14" s="832">
        <v>121.5</v>
      </c>
    </row>
    <row r="15" spans="1:19" ht="14.45" customHeight="1" x14ac:dyDescent="0.2">
      <c r="A15" s="821"/>
      <c r="B15" s="822" t="s">
        <v>5286</v>
      </c>
      <c r="C15" s="822" t="s">
        <v>600</v>
      </c>
      <c r="D15" s="822" t="s">
        <v>2356</v>
      </c>
      <c r="E15" s="822" t="s">
        <v>5287</v>
      </c>
      <c r="F15" s="822" t="s">
        <v>5304</v>
      </c>
      <c r="G15" s="822" t="s">
        <v>645</v>
      </c>
      <c r="H15" s="831"/>
      <c r="I15" s="831"/>
      <c r="J15" s="822"/>
      <c r="K15" s="822"/>
      <c r="L15" s="831"/>
      <c r="M15" s="831"/>
      <c r="N15" s="822"/>
      <c r="O15" s="822"/>
      <c r="P15" s="831">
        <v>1.03</v>
      </c>
      <c r="Q15" s="831">
        <v>188.67000000000002</v>
      </c>
      <c r="R15" s="827"/>
      <c r="S15" s="832">
        <v>183.17475728155341</v>
      </c>
    </row>
    <row r="16" spans="1:19" ht="14.45" customHeight="1" x14ac:dyDescent="0.2">
      <c r="A16" s="821"/>
      <c r="B16" s="822" t="s">
        <v>5286</v>
      </c>
      <c r="C16" s="822" t="s">
        <v>600</v>
      </c>
      <c r="D16" s="822" t="s">
        <v>2356</v>
      </c>
      <c r="E16" s="822" t="s">
        <v>5287</v>
      </c>
      <c r="F16" s="822" t="s">
        <v>5305</v>
      </c>
      <c r="G16" s="822" t="s">
        <v>645</v>
      </c>
      <c r="H16" s="831"/>
      <c r="I16" s="831"/>
      <c r="J16" s="822"/>
      <c r="K16" s="822"/>
      <c r="L16" s="831">
        <v>2.6500000000000004</v>
      </c>
      <c r="M16" s="831">
        <v>645.01</v>
      </c>
      <c r="N16" s="822"/>
      <c r="O16" s="822">
        <v>243.39999999999998</v>
      </c>
      <c r="P16" s="831">
        <v>1.7000000000000002</v>
      </c>
      <c r="Q16" s="831">
        <v>413.78</v>
      </c>
      <c r="R16" s="827"/>
      <c r="S16" s="832">
        <v>243.39999999999995</v>
      </c>
    </row>
    <row r="17" spans="1:19" ht="14.45" customHeight="1" x14ac:dyDescent="0.2">
      <c r="A17" s="821"/>
      <c r="B17" s="822" t="s">
        <v>5286</v>
      </c>
      <c r="C17" s="822" t="s">
        <v>600</v>
      </c>
      <c r="D17" s="822" t="s">
        <v>2356</v>
      </c>
      <c r="E17" s="822" t="s">
        <v>5287</v>
      </c>
      <c r="F17" s="822" t="s">
        <v>5310</v>
      </c>
      <c r="G17" s="822" t="s">
        <v>1916</v>
      </c>
      <c r="H17" s="831"/>
      <c r="I17" s="831"/>
      <c r="J17" s="822"/>
      <c r="K17" s="822"/>
      <c r="L17" s="831">
        <v>0.9</v>
      </c>
      <c r="M17" s="831">
        <v>264.87</v>
      </c>
      <c r="N17" s="822"/>
      <c r="O17" s="822">
        <v>294.3</v>
      </c>
      <c r="P17" s="831">
        <v>1.6</v>
      </c>
      <c r="Q17" s="831">
        <v>470.88</v>
      </c>
      <c r="R17" s="827"/>
      <c r="S17" s="832">
        <v>294.29999999999995</v>
      </c>
    </row>
    <row r="18" spans="1:19" ht="14.45" customHeight="1" x14ac:dyDescent="0.2">
      <c r="A18" s="821"/>
      <c r="B18" s="822" t="s">
        <v>5286</v>
      </c>
      <c r="C18" s="822" t="s">
        <v>600</v>
      </c>
      <c r="D18" s="822" t="s">
        <v>2356</v>
      </c>
      <c r="E18" s="822" t="s">
        <v>5287</v>
      </c>
      <c r="F18" s="822" t="s">
        <v>5311</v>
      </c>
      <c r="G18" s="822" t="s">
        <v>5312</v>
      </c>
      <c r="H18" s="831"/>
      <c r="I18" s="831"/>
      <c r="J18" s="822"/>
      <c r="K18" s="822"/>
      <c r="L18" s="831"/>
      <c r="M18" s="831"/>
      <c r="N18" s="822"/>
      <c r="O18" s="822"/>
      <c r="P18" s="831">
        <v>0.4</v>
      </c>
      <c r="Q18" s="831">
        <v>21.76</v>
      </c>
      <c r="R18" s="827"/>
      <c r="S18" s="832">
        <v>54.4</v>
      </c>
    </row>
    <row r="19" spans="1:19" ht="14.45" customHeight="1" x14ac:dyDescent="0.2">
      <c r="A19" s="821"/>
      <c r="B19" s="822" t="s">
        <v>5286</v>
      </c>
      <c r="C19" s="822" t="s">
        <v>600</v>
      </c>
      <c r="D19" s="822" t="s">
        <v>2356</v>
      </c>
      <c r="E19" s="822" t="s">
        <v>5313</v>
      </c>
      <c r="F19" s="822" t="s">
        <v>5316</v>
      </c>
      <c r="G19" s="822" t="s">
        <v>5317</v>
      </c>
      <c r="H19" s="831"/>
      <c r="I19" s="831"/>
      <c r="J19" s="822"/>
      <c r="K19" s="822"/>
      <c r="L19" s="831">
        <v>39</v>
      </c>
      <c r="M19" s="831">
        <v>7410.36</v>
      </c>
      <c r="N19" s="822"/>
      <c r="O19" s="822">
        <v>190.00923076923075</v>
      </c>
      <c r="P19" s="831">
        <v>10</v>
      </c>
      <c r="Q19" s="831">
        <v>1804.4</v>
      </c>
      <c r="R19" s="827"/>
      <c r="S19" s="832">
        <v>180.44</v>
      </c>
    </row>
    <row r="20" spans="1:19" ht="14.45" customHeight="1" x14ac:dyDescent="0.2">
      <c r="A20" s="821"/>
      <c r="B20" s="822" t="s">
        <v>5286</v>
      </c>
      <c r="C20" s="822" t="s">
        <v>600</v>
      </c>
      <c r="D20" s="822" t="s">
        <v>2356</v>
      </c>
      <c r="E20" s="822" t="s">
        <v>5313</v>
      </c>
      <c r="F20" s="822" t="s">
        <v>5318</v>
      </c>
      <c r="G20" s="822" t="s">
        <v>5319</v>
      </c>
      <c r="H20" s="831"/>
      <c r="I20" s="831"/>
      <c r="J20" s="822"/>
      <c r="K20" s="822"/>
      <c r="L20" s="831">
        <v>8</v>
      </c>
      <c r="M20" s="831">
        <v>1567.92</v>
      </c>
      <c r="N20" s="822"/>
      <c r="O20" s="822">
        <v>195.99</v>
      </c>
      <c r="P20" s="831">
        <v>8</v>
      </c>
      <c r="Q20" s="831">
        <v>1941.12</v>
      </c>
      <c r="R20" s="827"/>
      <c r="S20" s="832">
        <v>242.64</v>
      </c>
    </row>
    <row r="21" spans="1:19" ht="14.45" customHeight="1" x14ac:dyDescent="0.2">
      <c r="A21" s="821"/>
      <c r="B21" s="822" t="s">
        <v>5286</v>
      </c>
      <c r="C21" s="822" t="s">
        <v>600</v>
      </c>
      <c r="D21" s="822" t="s">
        <v>2356</v>
      </c>
      <c r="E21" s="822" t="s">
        <v>5313</v>
      </c>
      <c r="F21" s="822" t="s">
        <v>5322</v>
      </c>
      <c r="G21" s="822" t="s">
        <v>5321</v>
      </c>
      <c r="H21" s="831"/>
      <c r="I21" s="831"/>
      <c r="J21" s="822"/>
      <c r="K21" s="822"/>
      <c r="L21" s="831">
        <v>4</v>
      </c>
      <c r="M21" s="831">
        <v>1796</v>
      </c>
      <c r="N21" s="822"/>
      <c r="O21" s="822">
        <v>449</v>
      </c>
      <c r="P21" s="831">
        <v>7</v>
      </c>
      <c r="Q21" s="831">
        <v>3143</v>
      </c>
      <c r="R21" s="827"/>
      <c r="S21" s="832">
        <v>449</v>
      </c>
    </row>
    <row r="22" spans="1:19" ht="14.45" customHeight="1" x14ac:dyDescent="0.2">
      <c r="A22" s="821"/>
      <c r="B22" s="822" t="s">
        <v>5286</v>
      </c>
      <c r="C22" s="822" t="s">
        <v>600</v>
      </c>
      <c r="D22" s="822" t="s">
        <v>2356</v>
      </c>
      <c r="E22" s="822" t="s">
        <v>5313</v>
      </c>
      <c r="F22" s="822" t="s">
        <v>5323</v>
      </c>
      <c r="G22" s="822" t="s">
        <v>5321</v>
      </c>
      <c r="H22" s="831"/>
      <c r="I22" s="831"/>
      <c r="J22" s="822"/>
      <c r="K22" s="822"/>
      <c r="L22" s="831"/>
      <c r="M22" s="831"/>
      <c r="N22" s="822"/>
      <c r="O22" s="822"/>
      <c r="P22" s="831">
        <v>1</v>
      </c>
      <c r="Q22" s="831">
        <v>500</v>
      </c>
      <c r="R22" s="827"/>
      <c r="S22" s="832">
        <v>500</v>
      </c>
    </row>
    <row r="23" spans="1:19" ht="14.45" customHeight="1" x14ac:dyDescent="0.2">
      <c r="A23" s="821"/>
      <c r="B23" s="822" t="s">
        <v>5286</v>
      </c>
      <c r="C23" s="822" t="s">
        <v>600</v>
      </c>
      <c r="D23" s="822" t="s">
        <v>2356</v>
      </c>
      <c r="E23" s="822" t="s">
        <v>5283</v>
      </c>
      <c r="F23" s="822" t="s">
        <v>5326</v>
      </c>
      <c r="G23" s="822" t="s">
        <v>5327</v>
      </c>
      <c r="H23" s="831"/>
      <c r="I23" s="831"/>
      <c r="J23" s="822"/>
      <c r="K23" s="822"/>
      <c r="L23" s="831">
        <v>2</v>
      </c>
      <c r="M23" s="831">
        <v>160</v>
      </c>
      <c r="N23" s="822"/>
      <c r="O23" s="822">
        <v>80</v>
      </c>
      <c r="P23" s="831"/>
      <c r="Q23" s="831"/>
      <c r="R23" s="827"/>
      <c r="S23" s="832"/>
    </row>
    <row r="24" spans="1:19" ht="14.45" customHeight="1" x14ac:dyDescent="0.2">
      <c r="A24" s="821"/>
      <c r="B24" s="822" t="s">
        <v>5286</v>
      </c>
      <c r="C24" s="822" t="s">
        <v>600</v>
      </c>
      <c r="D24" s="822" t="s">
        <v>2356</v>
      </c>
      <c r="E24" s="822" t="s">
        <v>5283</v>
      </c>
      <c r="F24" s="822" t="s">
        <v>5328</v>
      </c>
      <c r="G24" s="822" t="s">
        <v>5329</v>
      </c>
      <c r="H24" s="831"/>
      <c r="I24" s="831"/>
      <c r="J24" s="822"/>
      <c r="K24" s="822"/>
      <c r="L24" s="831">
        <v>59</v>
      </c>
      <c r="M24" s="831">
        <v>9027</v>
      </c>
      <c r="N24" s="822"/>
      <c r="O24" s="822">
        <v>153</v>
      </c>
      <c r="P24" s="831">
        <v>40</v>
      </c>
      <c r="Q24" s="831">
        <v>6320</v>
      </c>
      <c r="R24" s="827"/>
      <c r="S24" s="832">
        <v>158</v>
      </c>
    </row>
    <row r="25" spans="1:19" ht="14.45" customHeight="1" x14ac:dyDescent="0.2">
      <c r="A25" s="821"/>
      <c r="B25" s="822" t="s">
        <v>5286</v>
      </c>
      <c r="C25" s="822" t="s">
        <v>600</v>
      </c>
      <c r="D25" s="822" t="s">
        <v>2356</v>
      </c>
      <c r="E25" s="822" t="s">
        <v>5283</v>
      </c>
      <c r="F25" s="822" t="s">
        <v>5330</v>
      </c>
      <c r="G25" s="822" t="s">
        <v>5331</v>
      </c>
      <c r="H25" s="831"/>
      <c r="I25" s="831"/>
      <c r="J25" s="822"/>
      <c r="K25" s="822"/>
      <c r="L25" s="831">
        <v>52</v>
      </c>
      <c r="M25" s="831">
        <v>1976</v>
      </c>
      <c r="N25" s="822"/>
      <c r="O25" s="822">
        <v>38</v>
      </c>
      <c r="P25" s="831">
        <v>67</v>
      </c>
      <c r="Q25" s="831">
        <v>2680</v>
      </c>
      <c r="R25" s="827"/>
      <c r="S25" s="832">
        <v>40</v>
      </c>
    </row>
    <row r="26" spans="1:19" ht="14.45" customHeight="1" x14ac:dyDescent="0.2">
      <c r="A26" s="821"/>
      <c r="B26" s="822" t="s">
        <v>5286</v>
      </c>
      <c r="C26" s="822" t="s">
        <v>600</v>
      </c>
      <c r="D26" s="822" t="s">
        <v>2356</v>
      </c>
      <c r="E26" s="822" t="s">
        <v>5283</v>
      </c>
      <c r="F26" s="822" t="s">
        <v>5332</v>
      </c>
      <c r="G26" s="822" t="s">
        <v>5333</v>
      </c>
      <c r="H26" s="831"/>
      <c r="I26" s="831"/>
      <c r="J26" s="822"/>
      <c r="K26" s="822"/>
      <c r="L26" s="831">
        <v>5</v>
      </c>
      <c r="M26" s="831">
        <v>660</v>
      </c>
      <c r="N26" s="822"/>
      <c r="O26" s="822">
        <v>132</v>
      </c>
      <c r="P26" s="831">
        <v>1</v>
      </c>
      <c r="Q26" s="831">
        <v>140</v>
      </c>
      <c r="R26" s="827"/>
      <c r="S26" s="832">
        <v>140</v>
      </c>
    </row>
    <row r="27" spans="1:19" ht="14.45" customHeight="1" x14ac:dyDescent="0.2">
      <c r="A27" s="821"/>
      <c r="B27" s="822" t="s">
        <v>5286</v>
      </c>
      <c r="C27" s="822" t="s">
        <v>600</v>
      </c>
      <c r="D27" s="822" t="s">
        <v>2356</v>
      </c>
      <c r="E27" s="822" t="s">
        <v>5283</v>
      </c>
      <c r="F27" s="822" t="s">
        <v>5334</v>
      </c>
      <c r="G27" s="822" t="s">
        <v>5335</v>
      </c>
      <c r="H27" s="831"/>
      <c r="I27" s="831"/>
      <c r="J27" s="822"/>
      <c r="K27" s="822"/>
      <c r="L27" s="831">
        <v>17</v>
      </c>
      <c r="M27" s="831">
        <v>12087</v>
      </c>
      <c r="N27" s="822"/>
      <c r="O27" s="822">
        <v>711</v>
      </c>
      <c r="P27" s="831">
        <v>26</v>
      </c>
      <c r="Q27" s="831">
        <v>19968</v>
      </c>
      <c r="R27" s="827"/>
      <c r="S27" s="832">
        <v>768</v>
      </c>
    </row>
    <row r="28" spans="1:19" ht="14.45" customHeight="1" x14ac:dyDescent="0.2">
      <c r="A28" s="821"/>
      <c r="B28" s="822" t="s">
        <v>5286</v>
      </c>
      <c r="C28" s="822" t="s">
        <v>600</v>
      </c>
      <c r="D28" s="822" t="s">
        <v>2356</v>
      </c>
      <c r="E28" s="822" t="s">
        <v>5283</v>
      </c>
      <c r="F28" s="822" t="s">
        <v>5338</v>
      </c>
      <c r="G28" s="822" t="s">
        <v>5339</v>
      </c>
      <c r="H28" s="831"/>
      <c r="I28" s="831"/>
      <c r="J28" s="822"/>
      <c r="K28" s="822"/>
      <c r="L28" s="831">
        <v>168</v>
      </c>
      <c r="M28" s="831">
        <v>5600.01</v>
      </c>
      <c r="N28" s="822"/>
      <c r="O28" s="822">
        <v>33.333392857142861</v>
      </c>
      <c r="P28" s="831">
        <v>153</v>
      </c>
      <c r="Q28" s="831">
        <v>6969.99</v>
      </c>
      <c r="R28" s="827"/>
      <c r="S28" s="832">
        <v>45.555490196078431</v>
      </c>
    </row>
    <row r="29" spans="1:19" ht="14.45" customHeight="1" x14ac:dyDescent="0.2">
      <c r="A29" s="821"/>
      <c r="B29" s="822" t="s">
        <v>5286</v>
      </c>
      <c r="C29" s="822" t="s">
        <v>600</v>
      </c>
      <c r="D29" s="822" t="s">
        <v>2356</v>
      </c>
      <c r="E29" s="822" t="s">
        <v>5283</v>
      </c>
      <c r="F29" s="822" t="s">
        <v>5344</v>
      </c>
      <c r="G29" s="822" t="s">
        <v>5345</v>
      </c>
      <c r="H29" s="831"/>
      <c r="I29" s="831"/>
      <c r="J29" s="822"/>
      <c r="K29" s="822"/>
      <c r="L29" s="831"/>
      <c r="M29" s="831"/>
      <c r="N29" s="822"/>
      <c r="O29" s="822"/>
      <c r="P29" s="831">
        <v>4</v>
      </c>
      <c r="Q29" s="831">
        <v>324</v>
      </c>
      <c r="R29" s="827"/>
      <c r="S29" s="832">
        <v>81</v>
      </c>
    </row>
    <row r="30" spans="1:19" ht="14.45" customHeight="1" x14ac:dyDescent="0.2">
      <c r="A30" s="821"/>
      <c r="B30" s="822" t="s">
        <v>5286</v>
      </c>
      <c r="C30" s="822" t="s">
        <v>600</v>
      </c>
      <c r="D30" s="822" t="s">
        <v>2356</v>
      </c>
      <c r="E30" s="822" t="s">
        <v>5283</v>
      </c>
      <c r="F30" s="822" t="s">
        <v>5346</v>
      </c>
      <c r="G30" s="822" t="s">
        <v>5347</v>
      </c>
      <c r="H30" s="831"/>
      <c r="I30" s="831"/>
      <c r="J30" s="822"/>
      <c r="K30" s="822"/>
      <c r="L30" s="831"/>
      <c r="M30" s="831"/>
      <c r="N30" s="822"/>
      <c r="O30" s="822"/>
      <c r="P30" s="831">
        <v>2</v>
      </c>
      <c r="Q30" s="831">
        <v>486</v>
      </c>
      <c r="R30" s="827"/>
      <c r="S30" s="832">
        <v>243</v>
      </c>
    </row>
    <row r="31" spans="1:19" ht="14.45" customHeight="1" x14ac:dyDescent="0.2">
      <c r="A31" s="821"/>
      <c r="B31" s="822" t="s">
        <v>5286</v>
      </c>
      <c r="C31" s="822" t="s">
        <v>600</v>
      </c>
      <c r="D31" s="822" t="s">
        <v>2356</v>
      </c>
      <c r="E31" s="822" t="s">
        <v>5283</v>
      </c>
      <c r="F31" s="822" t="s">
        <v>5348</v>
      </c>
      <c r="G31" s="822" t="s">
        <v>5349</v>
      </c>
      <c r="H31" s="831"/>
      <c r="I31" s="831"/>
      <c r="J31" s="822"/>
      <c r="K31" s="822"/>
      <c r="L31" s="831">
        <v>62</v>
      </c>
      <c r="M31" s="831">
        <v>4898</v>
      </c>
      <c r="N31" s="822"/>
      <c r="O31" s="822">
        <v>79</v>
      </c>
      <c r="P31" s="831">
        <v>43</v>
      </c>
      <c r="Q31" s="831">
        <v>3569</v>
      </c>
      <c r="R31" s="827"/>
      <c r="S31" s="832">
        <v>83</v>
      </c>
    </row>
    <row r="32" spans="1:19" ht="14.45" customHeight="1" x14ac:dyDescent="0.2">
      <c r="A32" s="821"/>
      <c r="B32" s="822" t="s">
        <v>5286</v>
      </c>
      <c r="C32" s="822" t="s">
        <v>600</v>
      </c>
      <c r="D32" s="822" t="s">
        <v>2356</v>
      </c>
      <c r="E32" s="822" t="s">
        <v>5283</v>
      </c>
      <c r="F32" s="822" t="s">
        <v>5350</v>
      </c>
      <c r="G32" s="822" t="s">
        <v>5351</v>
      </c>
      <c r="H32" s="831"/>
      <c r="I32" s="831"/>
      <c r="J32" s="822"/>
      <c r="K32" s="822"/>
      <c r="L32" s="831">
        <v>8</v>
      </c>
      <c r="M32" s="831">
        <v>5000</v>
      </c>
      <c r="N32" s="822"/>
      <c r="O32" s="822">
        <v>625</v>
      </c>
      <c r="P32" s="831">
        <v>9</v>
      </c>
      <c r="Q32" s="831">
        <v>5769</v>
      </c>
      <c r="R32" s="827"/>
      <c r="S32" s="832">
        <v>641</v>
      </c>
    </row>
    <row r="33" spans="1:19" ht="14.45" customHeight="1" x14ac:dyDescent="0.2">
      <c r="A33" s="821"/>
      <c r="B33" s="822" t="s">
        <v>5286</v>
      </c>
      <c r="C33" s="822" t="s">
        <v>600</v>
      </c>
      <c r="D33" s="822" t="s">
        <v>2356</v>
      </c>
      <c r="E33" s="822" t="s">
        <v>5283</v>
      </c>
      <c r="F33" s="822" t="s">
        <v>5354</v>
      </c>
      <c r="G33" s="822" t="s">
        <v>5355</v>
      </c>
      <c r="H33" s="831"/>
      <c r="I33" s="831"/>
      <c r="J33" s="822"/>
      <c r="K33" s="822"/>
      <c r="L33" s="831">
        <v>36</v>
      </c>
      <c r="M33" s="831">
        <v>13572</v>
      </c>
      <c r="N33" s="822"/>
      <c r="O33" s="822">
        <v>377</v>
      </c>
      <c r="P33" s="831">
        <v>16</v>
      </c>
      <c r="Q33" s="831">
        <v>6224</v>
      </c>
      <c r="R33" s="827"/>
      <c r="S33" s="832">
        <v>389</v>
      </c>
    </row>
    <row r="34" spans="1:19" ht="14.45" customHeight="1" x14ac:dyDescent="0.2">
      <c r="A34" s="821"/>
      <c r="B34" s="822" t="s">
        <v>5286</v>
      </c>
      <c r="C34" s="822" t="s">
        <v>600</v>
      </c>
      <c r="D34" s="822" t="s">
        <v>2356</v>
      </c>
      <c r="E34" s="822" t="s">
        <v>5283</v>
      </c>
      <c r="F34" s="822" t="s">
        <v>5356</v>
      </c>
      <c r="G34" s="822" t="s">
        <v>5357</v>
      </c>
      <c r="H34" s="831"/>
      <c r="I34" s="831"/>
      <c r="J34" s="822"/>
      <c r="K34" s="822"/>
      <c r="L34" s="831">
        <v>151</v>
      </c>
      <c r="M34" s="831">
        <v>27180</v>
      </c>
      <c r="N34" s="822"/>
      <c r="O34" s="822">
        <v>180</v>
      </c>
      <c r="P34" s="831">
        <v>127</v>
      </c>
      <c r="Q34" s="831">
        <v>24638</v>
      </c>
      <c r="R34" s="827"/>
      <c r="S34" s="832">
        <v>194</v>
      </c>
    </row>
    <row r="35" spans="1:19" ht="14.45" customHeight="1" x14ac:dyDescent="0.2">
      <c r="A35" s="821"/>
      <c r="B35" s="822" t="s">
        <v>5286</v>
      </c>
      <c r="C35" s="822" t="s">
        <v>600</v>
      </c>
      <c r="D35" s="822" t="s">
        <v>2356</v>
      </c>
      <c r="E35" s="822" t="s">
        <v>5283</v>
      </c>
      <c r="F35" s="822" t="s">
        <v>5358</v>
      </c>
      <c r="G35" s="822" t="s">
        <v>5359</v>
      </c>
      <c r="H35" s="831"/>
      <c r="I35" s="831"/>
      <c r="J35" s="822"/>
      <c r="K35" s="822"/>
      <c r="L35" s="831">
        <v>1</v>
      </c>
      <c r="M35" s="831">
        <v>1307</v>
      </c>
      <c r="N35" s="822"/>
      <c r="O35" s="822">
        <v>1307</v>
      </c>
      <c r="P35" s="831">
        <v>1</v>
      </c>
      <c r="Q35" s="831">
        <v>1351</v>
      </c>
      <c r="R35" s="827"/>
      <c r="S35" s="832">
        <v>1351</v>
      </c>
    </row>
    <row r="36" spans="1:19" ht="14.45" customHeight="1" x14ac:dyDescent="0.2">
      <c r="A36" s="821"/>
      <c r="B36" s="822" t="s">
        <v>5286</v>
      </c>
      <c r="C36" s="822" t="s">
        <v>600</v>
      </c>
      <c r="D36" s="822" t="s">
        <v>2356</v>
      </c>
      <c r="E36" s="822" t="s">
        <v>5283</v>
      </c>
      <c r="F36" s="822" t="s">
        <v>5360</v>
      </c>
      <c r="G36" s="822" t="s">
        <v>5361</v>
      </c>
      <c r="H36" s="831"/>
      <c r="I36" s="831"/>
      <c r="J36" s="822"/>
      <c r="K36" s="822"/>
      <c r="L36" s="831">
        <v>11</v>
      </c>
      <c r="M36" s="831">
        <v>13420</v>
      </c>
      <c r="N36" s="822"/>
      <c r="O36" s="822">
        <v>1220</v>
      </c>
      <c r="P36" s="831">
        <v>12</v>
      </c>
      <c r="Q36" s="831">
        <v>15000</v>
      </c>
      <c r="R36" s="827"/>
      <c r="S36" s="832">
        <v>1250</v>
      </c>
    </row>
    <row r="37" spans="1:19" ht="14.45" customHeight="1" x14ac:dyDescent="0.2">
      <c r="A37" s="821"/>
      <c r="B37" s="822" t="s">
        <v>5286</v>
      </c>
      <c r="C37" s="822" t="s">
        <v>600</v>
      </c>
      <c r="D37" s="822" t="s">
        <v>2356</v>
      </c>
      <c r="E37" s="822" t="s">
        <v>5283</v>
      </c>
      <c r="F37" s="822" t="s">
        <v>5362</v>
      </c>
      <c r="G37" s="822" t="s">
        <v>5363</v>
      </c>
      <c r="H37" s="831"/>
      <c r="I37" s="831"/>
      <c r="J37" s="822"/>
      <c r="K37" s="822"/>
      <c r="L37" s="831"/>
      <c r="M37" s="831"/>
      <c r="N37" s="822"/>
      <c r="O37" s="822"/>
      <c r="P37" s="831">
        <v>2</v>
      </c>
      <c r="Q37" s="831">
        <v>4750</v>
      </c>
      <c r="R37" s="827"/>
      <c r="S37" s="832">
        <v>2375</v>
      </c>
    </row>
    <row r="38" spans="1:19" ht="14.45" customHeight="1" x14ac:dyDescent="0.2">
      <c r="A38" s="821"/>
      <c r="B38" s="822" t="s">
        <v>5286</v>
      </c>
      <c r="C38" s="822" t="s">
        <v>600</v>
      </c>
      <c r="D38" s="822" t="s">
        <v>5233</v>
      </c>
      <c r="E38" s="822" t="s">
        <v>5287</v>
      </c>
      <c r="F38" s="822" t="s">
        <v>5297</v>
      </c>
      <c r="G38" s="822" t="s">
        <v>643</v>
      </c>
      <c r="H38" s="831"/>
      <c r="I38" s="831"/>
      <c r="J38" s="822"/>
      <c r="K38" s="822"/>
      <c r="L38" s="831"/>
      <c r="M38" s="831"/>
      <c r="N38" s="822"/>
      <c r="O38" s="822"/>
      <c r="P38" s="831">
        <v>0.1</v>
      </c>
      <c r="Q38" s="831">
        <v>5.99</v>
      </c>
      <c r="R38" s="827"/>
      <c r="S38" s="832">
        <v>59.9</v>
      </c>
    </row>
    <row r="39" spans="1:19" ht="14.45" customHeight="1" x14ac:dyDescent="0.2">
      <c r="A39" s="821"/>
      <c r="B39" s="822" t="s">
        <v>5286</v>
      </c>
      <c r="C39" s="822" t="s">
        <v>600</v>
      </c>
      <c r="D39" s="822" t="s">
        <v>5233</v>
      </c>
      <c r="E39" s="822" t="s">
        <v>5287</v>
      </c>
      <c r="F39" s="822" t="s">
        <v>5305</v>
      </c>
      <c r="G39" s="822" t="s">
        <v>645</v>
      </c>
      <c r="H39" s="831"/>
      <c r="I39" s="831"/>
      <c r="J39" s="822"/>
      <c r="K39" s="822"/>
      <c r="L39" s="831">
        <v>0.05</v>
      </c>
      <c r="M39" s="831">
        <v>12.17</v>
      </c>
      <c r="N39" s="822"/>
      <c r="O39" s="822">
        <v>243.39999999999998</v>
      </c>
      <c r="P39" s="831">
        <v>0.05</v>
      </c>
      <c r="Q39" s="831">
        <v>12.17</v>
      </c>
      <c r="R39" s="827"/>
      <c r="S39" s="832">
        <v>243.39999999999998</v>
      </c>
    </row>
    <row r="40" spans="1:19" ht="14.45" customHeight="1" x14ac:dyDescent="0.2">
      <c r="A40" s="821"/>
      <c r="B40" s="822" t="s">
        <v>5286</v>
      </c>
      <c r="C40" s="822" t="s">
        <v>600</v>
      </c>
      <c r="D40" s="822" t="s">
        <v>5233</v>
      </c>
      <c r="E40" s="822" t="s">
        <v>5283</v>
      </c>
      <c r="F40" s="822" t="s">
        <v>5324</v>
      </c>
      <c r="G40" s="822" t="s">
        <v>5325</v>
      </c>
      <c r="H40" s="831"/>
      <c r="I40" s="831"/>
      <c r="J40" s="822"/>
      <c r="K40" s="822"/>
      <c r="L40" s="831">
        <v>1</v>
      </c>
      <c r="M40" s="831">
        <v>123</v>
      </c>
      <c r="N40" s="822"/>
      <c r="O40" s="822">
        <v>123</v>
      </c>
      <c r="P40" s="831"/>
      <c r="Q40" s="831"/>
      <c r="R40" s="827"/>
      <c r="S40" s="832"/>
    </row>
    <row r="41" spans="1:19" ht="14.45" customHeight="1" x14ac:dyDescent="0.2">
      <c r="A41" s="821"/>
      <c r="B41" s="822" t="s">
        <v>5286</v>
      </c>
      <c r="C41" s="822" t="s">
        <v>600</v>
      </c>
      <c r="D41" s="822" t="s">
        <v>5233</v>
      </c>
      <c r="E41" s="822" t="s">
        <v>5283</v>
      </c>
      <c r="F41" s="822" t="s">
        <v>5326</v>
      </c>
      <c r="G41" s="822" t="s">
        <v>5327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85</v>
      </c>
      <c r="R41" s="827"/>
      <c r="S41" s="832">
        <v>85</v>
      </c>
    </row>
    <row r="42" spans="1:19" ht="14.45" customHeight="1" x14ac:dyDescent="0.2">
      <c r="A42" s="821"/>
      <c r="B42" s="822" t="s">
        <v>5286</v>
      </c>
      <c r="C42" s="822" t="s">
        <v>600</v>
      </c>
      <c r="D42" s="822" t="s">
        <v>5233</v>
      </c>
      <c r="E42" s="822" t="s">
        <v>5283</v>
      </c>
      <c r="F42" s="822" t="s">
        <v>5328</v>
      </c>
      <c r="G42" s="822" t="s">
        <v>5329</v>
      </c>
      <c r="H42" s="831"/>
      <c r="I42" s="831"/>
      <c r="J42" s="822"/>
      <c r="K42" s="822"/>
      <c r="L42" s="831"/>
      <c r="M42" s="831"/>
      <c r="N42" s="822"/>
      <c r="O42" s="822"/>
      <c r="P42" s="831">
        <v>4</v>
      </c>
      <c r="Q42" s="831">
        <v>632</v>
      </c>
      <c r="R42" s="827"/>
      <c r="S42" s="832">
        <v>158</v>
      </c>
    </row>
    <row r="43" spans="1:19" ht="14.45" customHeight="1" x14ac:dyDescent="0.2">
      <c r="A43" s="821"/>
      <c r="B43" s="822" t="s">
        <v>5286</v>
      </c>
      <c r="C43" s="822" t="s">
        <v>600</v>
      </c>
      <c r="D43" s="822" t="s">
        <v>5233</v>
      </c>
      <c r="E43" s="822" t="s">
        <v>5283</v>
      </c>
      <c r="F43" s="822" t="s">
        <v>5338</v>
      </c>
      <c r="G43" s="822" t="s">
        <v>5339</v>
      </c>
      <c r="H43" s="831"/>
      <c r="I43" s="831"/>
      <c r="J43" s="822"/>
      <c r="K43" s="822"/>
      <c r="L43" s="831">
        <v>2</v>
      </c>
      <c r="M43" s="831">
        <v>66.66</v>
      </c>
      <c r="N43" s="822"/>
      <c r="O43" s="822">
        <v>33.33</v>
      </c>
      <c r="P43" s="831">
        <v>2</v>
      </c>
      <c r="Q43" s="831">
        <v>91.12</v>
      </c>
      <c r="R43" s="827"/>
      <c r="S43" s="832">
        <v>45.56</v>
      </c>
    </row>
    <row r="44" spans="1:19" ht="14.45" customHeight="1" x14ac:dyDescent="0.2">
      <c r="A44" s="821"/>
      <c r="B44" s="822" t="s">
        <v>5286</v>
      </c>
      <c r="C44" s="822" t="s">
        <v>600</v>
      </c>
      <c r="D44" s="822" t="s">
        <v>5233</v>
      </c>
      <c r="E44" s="822" t="s">
        <v>5283</v>
      </c>
      <c r="F44" s="822" t="s">
        <v>5348</v>
      </c>
      <c r="G44" s="822" t="s">
        <v>5349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83</v>
      </c>
      <c r="R44" s="827"/>
      <c r="S44" s="832">
        <v>83</v>
      </c>
    </row>
    <row r="45" spans="1:19" ht="14.45" customHeight="1" x14ac:dyDescent="0.2">
      <c r="A45" s="821"/>
      <c r="B45" s="822" t="s">
        <v>5286</v>
      </c>
      <c r="C45" s="822" t="s">
        <v>600</v>
      </c>
      <c r="D45" s="822" t="s">
        <v>5233</v>
      </c>
      <c r="E45" s="822" t="s">
        <v>5283</v>
      </c>
      <c r="F45" s="822" t="s">
        <v>5350</v>
      </c>
      <c r="G45" s="822" t="s">
        <v>5351</v>
      </c>
      <c r="H45" s="831"/>
      <c r="I45" s="831"/>
      <c r="J45" s="822"/>
      <c r="K45" s="822"/>
      <c r="L45" s="831"/>
      <c r="M45" s="831"/>
      <c r="N45" s="822"/>
      <c r="O45" s="822"/>
      <c r="P45" s="831">
        <v>1</v>
      </c>
      <c r="Q45" s="831">
        <v>641</v>
      </c>
      <c r="R45" s="827"/>
      <c r="S45" s="832">
        <v>641</v>
      </c>
    </row>
    <row r="46" spans="1:19" ht="14.45" customHeight="1" x14ac:dyDescent="0.2">
      <c r="A46" s="821"/>
      <c r="B46" s="822" t="s">
        <v>5286</v>
      </c>
      <c r="C46" s="822" t="s">
        <v>600</v>
      </c>
      <c r="D46" s="822" t="s">
        <v>5233</v>
      </c>
      <c r="E46" s="822" t="s">
        <v>5283</v>
      </c>
      <c r="F46" s="822" t="s">
        <v>5352</v>
      </c>
      <c r="G46" s="822" t="s">
        <v>5353</v>
      </c>
      <c r="H46" s="831"/>
      <c r="I46" s="831"/>
      <c r="J46" s="822"/>
      <c r="K46" s="822"/>
      <c r="L46" s="831">
        <v>1</v>
      </c>
      <c r="M46" s="831">
        <v>358</v>
      </c>
      <c r="N46" s="822"/>
      <c r="O46" s="822">
        <v>358</v>
      </c>
      <c r="P46" s="831"/>
      <c r="Q46" s="831"/>
      <c r="R46" s="827"/>
      <c r="S46" s="832"/>
    </row>
    <row r="47" spans="1:19" ht="14.45" customHeight="1" x14ac:dyDescent="0.2">
      <c r="A47" s="821"/>
      <c r="B47" s="822" t="s">
        <v>5286</v>
      </c>
      <c r="C47" s="822" t="s">
        <v>600</v>
      </c>
      <c r="D47" s="822" t="s">
        <v>5233</v>
      </c>
      <c r="E47" s="822" t="s">
        <v>5283</v>
      </c>
      <c r="F47" s="822" t="s">
        <v>5356</v>
      </c>
      <c r="G47" s="822" t="s">
        <v>5357</v>
      </c>
      <c r="H47" s="831"/>
      <c r="I47" s="831"/>
      <c r="J47" s="822"/>
      <c r="K47" s="822"/>
      <c r="L47" s="831">
        <v>2</v>
      </c>
      <c r="M47" s="831">
        <v>360</v>
      </c>
      <c r="N47" s="822"/>
      <c r="O47" s="822">
        <v>180</v>
      </c>
      <c r="P47" s="831">
        <v>2</v>
      </c>
      <c r="Q47" s="831">
        <v>388</v>
      </c>
      <c r="R47" s="827"/>
      <c r="S47" s="832">
        <v>194</v>
      </c>
    </row>
    <row r="48" spans="1:19" ht="14.45" customHeight="1" x14ac:dyDescent="0.2">
      <c r="A48" s="821"/>
      <c r="B48" s="822" t="s">
        <v>5286</v>
      </c>
      <c r="C48" s="822" t="s">
        <v>600</v>
      </c>
      <c r="D48" s="822" t="s">
        <v>5233</v>
      </c>
      <c r="E48" s="822" t="s">
        <v>5283</v>
      </c>
      <c r="F48" s="822" t="s">
        <v>5360</v>
      </c>
      <c r="G48" s="822" t="s">
        <v>5361</v>
      </c>
      <c r="H48" s="831"/>
      <c r="I48" s="831"/>
      <c r="J48" s="822"/>
      <c r="K48" s="822"/>
      <c r="L48" s="831"/>
      <c r="M48" s="831"/>
      <c r="N48" s="822"/>
      <c r="O48" s="822"/>
      <c r="P48" s="831">
        <v>2</v>
      </c>
      <c r="Q48" s="831">
        <v>2500</v>
      </c>
      <c r="R48" s="827"/>
      <c r="S48" s="832">
        <v>1250</v>
      </c>
    </row>
    <row r="49" spans="1:19" ht="14.45" customHeight="1" x14ac:dyDescent="0.2">
      <c r="A49" s="821"/>
      <c r="B49" s="822" t="s">
        <v>5286</v>
      </c>
      <c r="C49" s="822" t="s">
        <v>600</v>
      </c>
      <c r="D49" s="822" t="s">
        <v>5233</v>
      </c>
      <c r="E49" s="822" t="s">
        <v>5283</v>
      </c>
      <c r="F49" s="822" t="s">
        <v>5366</v>
      </c>
      <c r="G49" s="822" t="s">
        <v>5367</v>
      </c>
      <c r="H49" s="831"/>
      <c r="I49" s="831"/>
      <c r="J49" s="822"/>
      <c r="K49" s="822"/>
      <c r="L49" s="831">
        <v>1</v>
      </c>
      <c r="M49" s="831">
        <v>799</v>
      </c>
      <c r="N49" s="822"/>
      <c r="O49" s="822">
        <v>799</v>
      </c>
      <c r="P49" s="831"/>
      <c r="Q49" s="831"/>
      <c r="R49" s="827"/>
      <c r="S49" s="832"/>
    </row>
    <row r="50" spans="1:19" ht="14.45" customHeight="1" x14ac:dyDescent="0.2">
      <c r="A50" s="821"/>
      <c r="B50" s="822" t="s">
        <v>5286</v>
      </c>
      <c r="C50" s="822" t="s">
        <v>600</v>
      </c>
      <c r="D50" s="822" t="s">
        <v>2364</v>
      </c>
      <c r="E50" s="822" t="s">
        <v>5287</v>
      </c>
      <c r="F50" s="822" t="s">
        <v>5289</v>
      </c>
      <c r="G50" s="822" t="s">
        <v>654</v>
      </c>
      <c r="H50" s="831"/>
      <c r="I50" s="831"/>
      <c r="J50" s="822"/>
      <c r="K50" s="822"/>
      <c r="L50" s="831">
        <v>0.5</v>
      </c>
      <c r="M50" s="831">
        <v>34.85</v>
      </c>
      <c r="N50" s="822"/>
      <c r="O50" s="822">
        <v>69.7</v>
      </c>
      <c r="P50" s="831">
        <v>0.9</v>
      </c>
      <c r="Q50" s="831">
        <v>62.730000000000004</v>
      </c>
      <c r="R50" s="827"/>
      <c r="S50" s="832">
        <v>69.7</v>
      </c>
    </row>
    <row r="51" spans="1:19" ht="14.45" customHeight="1" x14ac:dyDescent="0.2">
      <c r="A51" s="821"/>
      <c r="B51" s="822" t="s">
        <v>5286</v>
      </c>
      <c r="C51" s="822" t="s">
        <v>600</v>
      </c>
      <c r="D51" s="822" t="s">
        <v>2364</v>
      </c>
      <c r="E51" s="822" t="s">
        <v>5287</v>
      </c>
      <c r="F51" s="822" t="s">
        <v>5295</v>
      </c>
      <c r="G51" s="822" t="s">
        <v>2950</v>
      </c>
      <c r="H51" s="831"/>
      <c r="I51" s="831"/>
      <c r="J51" s="822"/>
      <c r="K51" s="822"/>
      <c r="L51" s="831"/>
      <c r="M51" s="831"/>
      <c r="N51" s="822"/>
      <c r="O51" s="822"/>
      <c r="P51" s="831">
        <v>0.2</v>
      </c>
      <c r="Q51" s="831">
        <v>7.8</v>
      </c>
      <c r="R51" s="827"/>
      <c r="S51" s="832">
        <v>39</v>
      </c>
    </row>
    <row r="52" spans="1:19" ht="14.45" customHeight="1" x14ac:dyDescent="0.2">
      <c r="A52" s="821"/>
      <c r="B52" s="822" t="s">
        <v>5286</v>
      </c>
      <c r="C52" s="822" t="s">
        <v>600</v>
      </c>
      <c r="D52" s="822" t="s">
        <v>2364</v>
      </c>
      <c r="E52" s="822" t="s">
        <v>5287</v>
      </c>
      <c r="F52" s="822" t="s">
        <v>5297</v>
      </c>
      <c r="G52" s="822" t="s">
        <v>643</v>
      </c>
      <c r="H52" s="831"/>
      <c r="I52" s="831"/>
      <c r="J52" s="822"/>
      <c r="K52" s="822"/>
      <c r="L52" s="831">
        <v>0.1</v>
      </c>
      <c r="M52" s="831">
        <v>5.97</v>
      </c>
      <c r="N52" s="822"/>
      <c r="O52" s="822">
        <v>59.699999999999996</v>
      </c>
      <c r="P52" s="831">
        <v>0.7</v>
      </c>
      <c r="Q52" s="831">
        <v>42.06</v>
      </c>
      <c r="R52" s="827"/>
      <c r="S52" s="832">
        <v>60.085714285714296</v>
      </c>
    </row>
    <row r="53" spans="1:19" ht="14.45" customHeight="1" x14ac:dyDescent="0.2">
      <c r="A53" s="821"/>
      <c r="B53" s="822" t="s">
        <v>5286</v>
      </c>
      <c r="C53" s="822" t="s">
        <v>600</v>
      </c>
      <c r="D53" s="822" t="s">
        <v>2364</v>
      </c>
      <c r="E53" s="822" t="s">
        <v>5287</v>
      </c>
      <c r="F53" s="822" t="s">
        <v>5300</v>
      </c>
      <c r="G53" s="822" t="s">
        <v>639</v>
      </c>
      <c r="H53" s="831"/>
      <c r="I53" s="831"/>
      <c r="J53" s="822"/>
      <c r="K53" s="822"/>
      <c r="L53" s="831">
        <v>1.2</v>
      </c>
      <c r="M53" s="831">
        <v>642.05999999999995</v>
      </c>
      <c r="N53" s="822"/>
      <c r="O53" s="822">
        <v>535.04999999999995</v>
      </c>
      <c r="P53" s="831">
        <v>2.6000000000000005</v>
      </c>
      <c r="Q53" s="831">
        <v>1239.6099999999999</v>
      </c>
      <c r="R53" s="827"/>
      <c r="S53" s="832">
        <v>476.77307692307681</v>
      </c>
    </row>
    <row r="54" spans="1:19" ht="14.45" customHeight="1" x14ac:dyDescent="0.2">
      <c r="A54" s="821"/>
      <c r="B54" s="822" t="s">
        <v>5286</v>
      </c>
      <c r="C54" s="822" t="s">
        <v>600</v>
      </c>
      <c r="D54" s="822" t="s">
        <v>2364</v>
      </c>
      <c r="E54" s="822" t="s">
        <v>5287</v>
      </c>
      <c r="F54" s="822" t="s">
        <v>5305</v>
      </c>
      <c r="G54" s="822" t="s">
        <v>645</v>
      </c>
      <c r="H54" s="831"/>
      <c r="I54" s="831"/>
      <c r="J54" s="822"/>
      <c r="K54" s="822"/>
      <c r="L54" s="831">
        <v>0.55000000000000004</v>
      </c>
      <c r="M54" s="831">
        <v>133.86999999999998</v>
      </c>
      <c r="N54" s="822"/>
      <c r="O54" s="822">
        <v>243.39999999999995</v>
      </c>
      <c r="P54" s="831">
        <v>0.70000000000000007</v>
      </c>
      <c r="Q54" s="831">
        <v>170.38</v>
      </c>
      <c r="R54" s="827"/>
      <c r="S54" s="832">
        <v>243.39999999999998</v>
      </c>
    </row>
    <row r="55" spans="1:19" ht="14.45" customHeight="1" x14ac:dyDescent="0.2">
      <c r="A55" s="821"/>
      <c r="B55" s="822" t="s">
        <v>5286</v>
      </c>
      <c r="C55" s="822" t="s">
        <v>600</v>
      </c>
      <c r="D55" s="822" t="s">
        <v>2364</v>
      </c>
      <c r="E55" s="822" t="s">
        <v>5287</v>
      </c>
      <c r="F55" s="822" t="s">
        <v>5310</v>
      </c>
      <c r="G55" s="822" t="s">
        <v>1916</v>
      </c>
      <c r="H55" s="831"/>
      <c r="I55" s="831"/>
      <c r="J55" s="822"/>
      <c r="K55" s="822"/>
      <c r="L55" s="831">
        <v>0.60000000000000009</v>
      </c>
      <c r="M55" s="831">
        <v>176.57999999999998</v>
      </c>
      <c r="N55" s="822"/>
      <c r="O55" s="822">
        <v>294.29999999999995</v>
      </c>
      <c r="P55" s="831">
        <v>1.3</v>
      </c>
      <c r="Q55" s="831">
        <v>382.59000000000003</v>
      </c>
      <c r="R55" s="827"/>
      <c r="S55" s="832">
        <v>294.3</v>
      </c>
    </row>
    <row r="56" spans="1:19" ht="14.45" customHeight="1" x14ac:dyDescent="0.2">
      <c r="A56" s="821"/>
      <c r="B56" s="822" t="s">
        <v>5286</v>
      </c>
      <c r="C56" s="822" t="s">
        <v>600</v>
      </c>
      <c r="D56" s="822" t="s">
        <v>2364</v>
      </c>
      <c r="E56" s="822" t="s">
        <v>5313</v>
      </c>
      <c r="F56" s="822" t="s">
        <v>5316</v>
      </c>
      <c r="G56" s="822" t="s">
        <v>5317</v>
      </c>
      <c r="H56" s="831"/>
      <c r="I56" s="831"/>
      <c r="J56" s="822"/>
      <c r="K56" s="822"/>
      <c r="L56" s="831">
        <v>3</v>
      </c>
      <c r="M56" s="831">
        <v>541.31999999999994</v>
      </c>
      <c r="N56" s="822"/>
      <c r="O56" s="822">
        <v>180.43999999999997</v>
      </c>
      <c r="P56" s="831">
        <v>1</v>
      </c>
      <c r="Q56" s="831">
        <v>180.44</v>
      </c>
      <c r="R56" s="827"/>
      <c r="S56" s="832">
        <v>180.44</v>
      </c>
    </row>
    <row r="57" spans="1:19" ht="14.45" customHeight="1" x14ac:dyDescent="0.2">
      <c r="A57" s="821"/>
      <c r="B57" s="822" t="s">
        <v>5286</v>
      </c>
      <c r="C57" s="822" t="s">
        <v>600</v>
      </c>
      <c r="D57" s="822" t="s">
        <v>2364</v>
      </c>
      <c r="E57" s="822" t="s">
        <v>5313</v>
      </c>
      <c r="F57" s="822" t="s">
        <v>5318</v>
      </c>
      <c r="G57" s="822" t="s">
        <v>5319</v>
      </c>
      <c r="H57" s="831"/>
      <c r="I57" s="831"/>
      <c r="J57" s="822"/>
      <c r="K57" s="822"/>
      <c r="L57" s="831">
        <v>1</v>
      </c>
      <c r="M57" s="831">
        <v>180.44</v>
      </c>
      <c r="N57" s="822"/>
      <c r="O57" s="822">
        <v>180.44</v>
      </c>
      <c r="P57" s="831">
        <v>1</v>
      </c>
      <c r="Q57" s="831">
        <v>242.64</v>
      </c>
      <c r="R57" s="827"/>
      <c r="S57" s="832">
        <v>242.64</v>
      </c>
    </row>
    <row r="58" spans="1:19" ht="14.45" customHeight="1" x14ac:dyDescent="0.2">
      <c r="A58" s="821"/>
      <c r="B58" s="822" t="s">
        <v>5286</v>
      </c>
      <c r="C58" s="822" t="s">
        <v>600</v>
      </c>
      <c r="D58" s="822" t="s">
        <v>2364</v>
      </c>
      <c r="E58" s="822" t="s">
        <v>5283</v>
      </c>
      <c r="F58" s="822" t="s">
        <v>5326</v>
      </c>
      <c r="G58" s="822" t="s">
        <v>5327</v>
      </c>
      <c r="H58" s="831"/>
      <c r="I58" s="831"/>
      <c r="J58" s="822"/>
      <c r="K58" s="822"/>
      <c r="L58" s="831">
        <v>1</v>
      </c>
      <c r="M58" s="831">
        <v>80</v>
      </c>
      <c r="N58" s="822"/>
      <c r="O58" s="822">
        <v>80</v>
      </c>
      <c r="P58" s="831"/>
      <c r="Q58" s="831"/>
      <c r="R58" s="827"/>
      <c r="S58" s="832"/>
    </row>
    <row r="59" spans="1:19" ht="14.45" customHeight="1" x14ac:dyDescent="0.2">
      <c r="A59" s="821"/>
      <c r="B59" s="822" t="s">
        <v>5286</v>
      </c>
      <c r="C59" s="822" t="s">
        <v>600</v>
      </c>
      <c r="D59" s="822" t="s">
        <v>2364</v>
      </c>
      <c r="E59" s="822" t="s">
        <v>5283</v>
      </c>
      <c r="F59" s="822" t="s">
        <v>5328</v>
      </c>
      <c r="G59" s="822" t="s">
        <v>5329</v>
      </c>
      <c r="H59" s="831"/>
      <c r="I59" s="831"/>
      <c r="J59" s="822"/>
      <c r="K59" s="822"/>
      <c r="L59" s="831">
        <v>13</v>
      </c>
      <c r="M59" s="831">
        <v>1989</v>
      </c>
      <c r="N59" s="822"/>
      <c r="O59" s="822">
        <v>153</v>
      </c>
      <c r="P59" s="831">
        <v>15</v>
      </c>
      <c r="Q59" s="831">
        <v>2370</v>
      </c>
      <c r="R59" s="827"/>
      <c r="S59" s="832">
        <v>158</v>
      </c>
    </row>
    <row r="60" spans="1:19" ht="14.45" customHeight="1" x14ac:dyDescent="0.2">
      <c r="A60" s="821"/>
      <c r="B60" s="822" t="s">
        <v>5286</v>
      </c>
      <c r="C60" s="822" t="s">
        <v>600</v>
      </c>
      <c r="D60" s="822" t="s">
        <v>2364</v>
      </c>
      <c r="E60" s="822" t="s">
        <v>5283</v>
      </c>
      <c r="F60" s="822" t="s">
        <v>5330</v>
      </c>
      <c r="G60" s="822" t="s">
        <v>5331</v>
      </c>
      <c r="H60" s="831"/>
      <c r="I60" s="831"/>
      <c r="J60" s="822"/>
      <c r="K60" s="822"/>
      <c r="L60" s="831">
        <v>13</v>
      </c>
      <c r="M60" s="831">
        <v>494</v>
      </c>
      <c r="N60" s="822"/>
      <c r="O60" s="822">
        <v>38</v>
      </c>
      <c r="P60" s="831">
        <v>29</v>
      </c>
      <c r="Q60" s="831">
        <v>1160</v>
      </c>
      <c r="R60" s="827"/>
      <c r="S60" s="832">
        <v>40</v>
      </c>
    </row>
    <row r="61" spans="1:19" ht="14.45" customHeight="1" x14ac:dyDescent="0.2">
      <c r="A61" s="821"/>
      <c r="B61" s="822" t="s">
        <v>5286</v>
      </c>
      <c r="C61" s="822" t="s">
        <v>600</v>
      </c>
      <c r="D61" s="822" t="s">
        <v>2364</v>
      </c>
      <c r="E61" s="822" t="s">
        <v>5283</v>
      </c>
      <c r="F61" s="822" t="s">
        <v>5332</v>
      </c>
      <c r="G61" s="822" t="s">
        <v>5333</v>
      </c>
      <c r="H61" s="831"/>
      <c r="I61" s="831"/>
      <c r="J61" s="822"/>
      <c r="K61" s="822"/>
      <c r="L61" s="831">
        <v>1</v>
      </c>
      <c r="M61" s="831">
        <v>132</v>
      </c>
      <c r="N61" s="822"/>
      <c r="O61" s="822">
        <v>132</v>
      </c>
      <c r="P61" s="831">
        <v>1</v>
      </c>
      <c r="Q61" s="831">
        <v>140</v>
      </c>
      <c r="R61" s="827"/>
      <c r="S61" s="832">
        <v>140</v>
      </c>
    </row>
    <row r="62" spans="1:19" ht="14.45" customHeight="1" x14ac:dyDescent="0.2">
      <c r="A62" s="821"/>
      <c r="B62" s="822" t="s">
        <v>5286</v>
      </c>
      <c r="C62" s="822" t="s">
        <v>600</v>
      </c>
      <c r="D62" s="822" t="s">
        <v>2364</v>
      </c>
      <c r="E62" s="822" t="s">
        <v>5283</v>
      </c>
      <c r="F62" s="822" t="s">
        <v>5334</v>
      </c>
      <c r="G62" s="822" t="s">
        <v>5335</v>
      </c>
      <c r="H62" s="831"/>
      <c r="I62" s="831"/>
      <c r="J62" s="822"/>
      <c r="K62" s="822"/>
      <c r="L62" s="831">
        <v>10</v>
      </c>
      <c r="M62" s="831">
        <v>7110</v>
      </c>
      <c r="N62" s="822"/>
      <c r="O62" s="822">
        <v>711</v>
      </c>
      <c r="P62" s="831">
        <v>11</v>
      </c>
      <c r="Q62" s="831">
        <v>8448</v>
      </c>
      <c r="R62" s="827"/>
      <c r="S62" s="832">
        <v>768</v>
      </c>
    </row>
    <row r="63" spans="1:19" ht="14.45" customHeight="1" x14ac:dyDescent="0.2">
      <c r="A63" s="821"/>
      <c r="B63" s="822" t="s">
        <v>5286</v>
      </c>
      <c r="C63" s="822" t="s">
        <v>600</v>
      </c>
      <c r="D63" s="822" t="s">
        <v>2364</v>
      </c>
      <c r="E63" s="822" t="s">
        <v>5283</v>
      </c>
      <c r="F63" s="822" t="s">
        <v>5336</v>
      </c>
      <c r="G63" s="822" t="s">
        <v>5337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388</v>
      </c>
      <c r="R63" s="827"/>
      <c r="S63" s="832">
        <v>388</v>
      </c>
    </row>
    <row r="64" spans="1:19" ht="14.45" customHeight="1" x14ac:dyDescent="0.2">
      <c r="A64" s="821"/>
      <c r="B64" s="822" t="s">
        <v>5286</v>
      </c>
      <c r="C64" s="822" t="s">
        <v>600</v>
      </c>
      <c r="D64" s="822" t="s">
        <v>2364</v>
      </c>
      <c r="E64" s="822" t="s">
        <v>5283</v>
      </c>
      <c r="F64" s="822" t="s">
        <v>5338</v>
      </c>
      <c r="G64" s="822" t="s">
        <v>5339</v>
      </c>
      <c r="H64" s="831"/>
      <c r="I64" s="831"/>
      <c r="J64" s="822"/>
      <c r="K64" s="822"/>
      <c r="L64" s="831">
        <v>55</v>
      </c>
      <c r="M64" s="831">
        <v>1833.33</v>
      </c>
      <c r="N64" s="822"/>
      <c r="O64" s="822">
        <v>33.333272727272728</v>
      </c>
      <c r="P64" s="831">
        <v>66</v>
      </c>
      <c r="Q64" s="831">
        <v>3006.66</v>
      </c>
      <c r="R64" s="827"/>
      <c r="S64" s="832">
        <v>45.555454545454545</v>
      </c>
    </row>
    <row r="65" spans="1:19" ht="14.45" customHeight="1" x14ac:dyDescent="0.2">
      <c r="A65" s="821"/>
      <c r="B65" s="822" t="s">
        <v>5286</v>
      </c>
      <c r="C65" s="822" t="s">
        <v>600</v>
      </c>
      <c r="D65" s="822" t="s">
        <v>2364</v>
      </c>
      <c r="E65" s="822" t="s">
        <v>5283</v>
      </c>
      <c r="F65" s="822" t="s">
        <v>5342</v>
      </c>
      <c r="G65" s="822" t="s">
        <v>5343</v>
      </c>
      <c r="H65" s="831"/>
      <c r="I65" s="831"/>
      <c r="J65" s="822"/>
      <c r="K65" s="822"/>
      <c r="L65" s="831"/>
      <c r="M65" s="831"/>
      <c r="N65" s="822"/>
      <c r="O65" s="822"/>
      <c r="P65" s="831">
        <v>2</v>
      </c>
      <c r="Q65" s="831">
        <v>68</v>
      </c>
      <c r="R65" s="827"/>
      <c r="S65" s="832">
        <v>34</v>
      </c>
    </row>
    <row r="66" spans="1:19" ht="14.45" customHeight="1" x14ac:dyDescent="0.2">
      <c r="A66" s="821"/>
      <c r="B66" s="822" t="s">
        <v>5286</v>
      </c>
      <c r="C66" s="822" t="s">
        <v>600</v>
      </c>
      <c r="D66" s="822" t="s">
        <v>2364</v>
      </c>
      <c r="E66" s="822" t="s">
        <v>5283</v>
      </c>
      <c r="F66" s="822" t="s">
        <v>5344</v>
      </c>
      <c r="G66" s="822" t="s">
        <v>5345</v>
      </c>
      <c r="H66" s="831"/>
      <c r="I66" s="831"/>
      <c r="J66" s="822"/>
      <c r="K66" s="822"/>
      <c r="L66" s="831"/>
      <c r="M66" s="831"/>
      <c r="N66" s="822"/>
      <c r="O66" s="822"/>
      <c r="P66" s="831">
        <v>16</v>
      </c>
      <c r="Q66" s="831">
        <v>1296</v>
      </c>
      <c r="R66" s="827"/>
      <c r="S66" s="832">
        <v>81</v>
      </c>
    </row>
    <row r="67" spans="1:19" ht="14.45" customHeight="1" x14ac:dyDescent="0.2">
      <c r="A67" s="821"/>
      <c r="B67" s="822" t="s">
        <v>5286</v>
      </c>
      <c r="C67" s="822" t="s">
        <v>600</v>
      </c>
      <c r="D67" s="822" t="s">
        <v>2364</v>
      </c>
      <c r="E67" s="822" t="s">
        <v>5283</v>
      </c>
      <c r="F67" s="822" t="s">
        <v>5346</v>
      </c>
      <c r="G67" s="822" t="s">
        <v>5347</v>
      </c>
      <c r="H67" s="831"/>
      <c r="I67" s="831"/>
      <c r="J67" s="822"/>
      <c r="K67" s="822"/>
      <c r="L67" s="831"/>
      <c r="M67" s="831"/>
      <c r="N67" s="822"/>
      <c r="O67" s="822"/>
      <c r="P67" s="831">
        <v>2</v>
      </c>
      <c r="Q67" s="831">
        <v>486</v>
      </c>
      <c r="R67" s="827"/>
      <c r="S67" s="832">
        <v>243</v>
      </c>
    </row>
    <row r="68" spans="1:19" ht="14.45" customHeight="1" x14ac:dyDescent="0.2">
      <c r="A68" s="821"/>
      <c r="B68" s="822" t="s">
        <v>5286</v>
      </c>
      <c r="C68" s="822" t="s">
        <v>600</v>
      </c>
      <c r="D68" s="822" t="s">
        <v>2364</v>
      </c>
      <c r="E68" s="822" t="s">
        <v>5283</v>
      </c>
      <c r="F68" s="822" t="s">
        <v>5348</v>
      </c>
      <c r="G68" s="822" t="s">
        <v>5349</v>
      </c>
      <c r="H68" s="831"/>
      <c r="I68" s="831"/>
      <c r="J68" s="822"/>
      <c r="K68" s="822"/>
      <c r="L68" s="831">
        <v>13</v>
      </c>
      <c r="M68" s="831">
        <v>1027</v>
      </c>
      <c r="N68" s="822"/>
      <c r="O68" s="822">
        <v>79</v>
      </c>
      <c r="P68" s="831">
        <v>15</v>
      </c>
      <c r="Q68" s="831">
        <v>1245</v>
      </c>
      <c r="R68" s="827"/>
      <c r="S68" s="832">
        <v>83</v>
      </c>
    </row>
    <row r="69" spans="1:19" ht="14.45" customHeight="1" x14ac:dyDescent="0.2">
      <c r="A69" s="821"/>
      <c r="B69" s="822" t="s">
        <v>5286</v>
      </c>
      <c r="C69" s="822" t="s">
        <v>600</v>
      </c>
      <c r="D69" s="822" t="s">
        <v>2364</v>
      </c>
      <c r="E69" s="822" t="s">
        <v>5283</v>
      </c>
      <c r="F69" s="822" t="s">
        <v>5350</v>
      </c>
      <c r="G69" s="822" t="s">
        <v>5351</v>
      </c>
      <c r="H69" s="831"/>
      <c r="I69" s="831"/>
      <c r="J69" s="822"/>
      <c r="K69" s="822"/>
      <c r="L69" s="831">
        <v>6</v>
      </c>
      <c r="M69" s="831">
        <v>3750</v>
      </c>
      <c r="N69" s="822"/>
      <c r="O69" s="822">
        <v>625</v>
      </c>
      <c r="P69" s="831">
        <v>7</v>
      </c>
      <c r="Q69" s="831">
        <v>4487</v>
      </c>
      <c r="R69" s="827"/>
      <c r="S69" s="832">
        <v>641</v>
      </c>
    </row>
    <row r="70" spans="1:19" ht="14.45" customHeight="1" x14ac:dyDescent="0.2">
      <c r="A70" s="821"/>
      <c r="B70" s="822" t="s">
        <v>5286</v>
      </c>
      <c r="C70" s="822" t="s">
        <v>600</v>
      </c>
      <c r="D70" s="822" t="s">
        <v>2364</v>
      </c>
      <c r="E70" s="822" t="s">
        <v>5283</v>
      </c>
      <c r="F70" s="822" t="s">
        <v>5354</v>
      </c>
      <c r="G70" s="822" t="s">
        <v>5355</v>
      </c>
      <c r="H70" s="831"/>
      <c r="I70" s="831"/>
      <c r="J70" s="822"/>
      <c r="K70" s="822"/>
      <c r="L70" s="831">
        <v>4</v>
      </c>
      <c r="M70" s="831">
        <v>1508</v>
      </c>
      <c r="N70" s="822"/>
      <c r="O70" s="822">
        <v>377</v>
      </c>
      <c r="P70" s="831">
        <v>2</v>
      </c>
      <c r="Q70" s="831">
        <v>778</v>
      </c>
      <c r="R70" s="827"/>
      <c r="S70" s="832">
        <v>389</v>
      </c>
    </row>
    <row r="71" spans="1:19" ht="14.45" customHeight="1" x14ac:dyDescent="0.2">
      <c r="A71" s="821"/>
      <c r="B71" s="822" t="s">
        <v>5286</v>
      </c>
      <c r="C71" s="822" t="s">
        <v>600</v>
      </c>
      <c r="D71" s="822" t="s">
        <v>2364</v>
      </c>
      <c r="E71" s="822" t="s">
        <v>5283</v>
      </c>
      <c r="F71" s="822" t="s">
        <v>5356</v>
      </c>
      <c r="G71" s="822" t="s">
        <v>5357</v>
      </c>
      <c r="H71" s="831"/>
      <c r="I71" s="831"/>
      <c r="J71" s="822"/>
      <c r="K71" s="822"/>
      <c r="L71" s="831">
        <v>45</v>
      </c>
      <c r="M71" s="831">
        <v>8100</v>
      </c>
      <c r="N71" s="822"/>
      <c r="O71" s="822">
        <v>180</v>
      </c>
      <c r="P71" s="831">
        <v>54</v>
      </c>
      <c r="Q71" s="831">
        <v>10476</v>
      </c>
      <c r="R71" s="827"/>
      <c r="S71" s="832">
        <v>194</v>
      </c>
    </row>
    <row r="72" spans="1:19" ht="14.45" customHeight="1" x14ac:dyDescent="0.2">
      <c r="A72" s="821"/>
      <c r="B72" s="822" t="s">
        <v>5286</v>
      </c>
      <c r="C72" s="822" t="s">
        <v>600</v>
      </c>
      <c r="D72" s="822" t="s">
        <v>2364</v>
      </c>
      <c r="E72" s="822" t="s">
        <v>5283</v>
      </c>
      <c r="F72" s="822" t="s">
        <v>5360</v>
      </c>
      <c r="G72" s="822" t="s">
        <v>5361</v>
      </c>
      <c r="H72" s="831"/>
      <c r="I72" s="831"/>
      <c r="J72" s="822"/>
      <c r="K72" s="822"/>
      <c r="L72" s="831"/>
      <c r="M72" s="831"/>
      <c r="N72" s="822"/>
      <c r="O72" s="822"/>
      <c r="P72" s="831">
        <v>6</v>
      </c>
      <c r="Q72" s="831">
        <v>7500</v>
      </c>
      <c r="R72" s="827"/>
      <c r="S72" s="832">
        <v>1250</v>
      </c>
    </row>
    <row r="73" spans="1:19" ht="14.45" customHeight="1" x14ac:dyDescent="0.2">
      <c r="A73" s="821"/>
      <c r="B73" s="822" t="s">
        <v>5286</v>
      </c>
      <c r="C73" s="822" t="s">
        <v>600</v>
      </c>
      <c r="D73" s="822" t="s">
        <v>2369</v>
      </c>
      <c r="E73" s="822" t="s">
        <v>5283</v>
      </c>
      <c r="F73" s="822" t="s">
        <v>5330</v>
      </c>
      <c r="G73" s="822" t="s">
        <v>5331</v>
      </c>
      <c r="H73" s="831"/>
      <c r="I73" s="831"/>
      <c r="J73" s="822"/>
      <c r="K73" s="822"/>
      <c r="L73" s="831"/>
      <c r="M73" s="831"/>
      <c r="N73" s="822"/>
      <c r="O73" s="822"/>
      <c r="P73" s="831">
        <v>5</v>
      </c>
      <c r="Q73" s="831">
        <v>200</v>
      </c>
      <c r="R73" s="827"/>
      <c r="S73" s="832">
        <v>40</v>
      </c>
    </row>
    <row r="74" spans="1:19" ht="14.45" customHeight="1" x14ac:dyDescent="0.2">
      <c r="A74" s="821"/>
      <c r="B74" s="822" t="s">
        <v>5286</v>
      </c>
      <c r="C74" s="822" t="s">
        <v>600</v>
      </c>
      <c r="D74" s="822" t="s">
        <v>2370</v>
      </c>
      <c r="E74" s="822" t="s">
        <v>5283</v>
      </c>
      <c r="F74" s="822" t="s">
        <v>5330</v>
      </c>
      <c r="G74" s="822" t="s">
        <v>5331</v>
      </c>
      <c r="H74" s="831"/>
      <c r="I74" s="831"/>
      <c r="J74" s="822"/>
      <c r="K74" s="822"/>
      <c r="L74" s="831">
        <v>17</v>
      </c>
      <c r="M74" s="831">
        <v>646</v>
      </c>
      <c r="N74" s="822"/>
      <c r="O74" s="822">
        <v>38</v>
      </c>
      <c r="P74" s="831">
        <v>20</v>
      </c>
      <c r="Q74" s="831">
        <v>800</v>
      </c>
      <c r="R74" s="827"/>
      <c r="S74" s="832">
        <v>40</v>
      </c>
    </row>
    <row r="75" spans="1:19" ht="14.45" customHeight="1" x14ac:dyDescent="0.2">
      <c r="A75" s="821"/>
      <c r="B75" s="822" t="s">
        <v>5286</v>
      </c>
      <c r="C75" s="822" t="s">
        <v>600</v>
      </c>
      <c r="D75" s="822" t="s">
        <v>2372</v>
      </c>
      <c r="E75" s="822" t="s">
        <v>5287</v>
      </c>
      <c r="F75" s="822" t="s">
        <v>5289</v>
      </c>
      <c r="G75" s="822" t="s">
        <v>654</v>
      </c>
      <c r="H75" s="831"/>
      <c r="I75" s="831"/>
      <c r="J75" s="822"/>
      <c r="K75" s="822"/>
      <c r="L75" s="831">
        <v>0.30000000000000004</v>
      </c>
      <c r="M75" s="831">
        <v>20.91</v>
      </c>
      <c r="N75" s="822"/>
      <c r="O75" s="822">
        <v>69.699999999999989</v>
      </c>
      <c r="P75" s="831">
        <v>0.2</v>
      </c>
      <c r="Q75" s="831">
        <v>13.94</v>
      </c>
      <c r="R75" s="827"/>
      <c r="S75" s="832">
        <v>69.699999999999989</v>
      </c>
    </row>
    <row r="76" spans="1:19" ht="14.45" customHeight="1" x14ac:dyDescent="0.2">
      <c r="A76" s="821"/>
      <c r="B76" s="822" t="s">
        <v>5286</v>
      </c>
      <c r="C76" s="822" t="s">
        <v>600</v>
      </c>
      <c r="D76" s="822" t="s">
        <v>2372</v>
      </c>
      <c r="E76" s="822" t="s">
        <v>5287</v>
      </c>
      <c r="F76" s="822" t="s">
        <v>5296</v>
      </c>
      <c r="G76" s="822" t="s">
        <v>3665</v>
      </c>
      <c r="H76" s="831"/>
      <c r="I76" s="831"/>
      <c r="J76" s="822"/>
      <c r="K76" s="822"/>
      <c r="L76" s="831"/>
      <c r="M76" s="831"/>
      <c r="N76" s="822"/>
      <c r="O76" s="822"/>
      <c r="P76" s="831">
        <v>0.1</v>
      </c>
      <c r="Q76" s="831">
        <v>17.7</v>
      </c>
      <c r="R76" s="827"/>
      <c r="S76" s="832">
        <v>176.99999999999997</v>
      </c>
    </row>
    <row r="77" spans="1:19" ht="14.45" customHeight="1" x14ac:dyDescent="0.2">
      <c r="A77" s="821"/>
      <c r="B77" s="822" t="s">
        <v>5286</v>
      </c>
      <c r="C77" s="822" t="s">
        <v>600</v>
      </c>
      <c r="D77" s="822" t="s">
        <v>2372</v>
      </c>
      <c r="E77" s="822" t="s">
        <v>5287</v>
      </c>
      <c r="F77" s="822" t="s">
        <v>5297</v>
      </c>
      <c r="G77" s="822" t="s">
        <v>643</v>
      </c>
      <c r="H77" s="831"/>
      <c r="I77" s="831"/>
      <c r="J77" s="822"/>
      <c r="K77" s="822"/>
      <c r="L77" s="831">
        <v>0.2</v>
      </c>
      <c r="M77" s="831">
        <v>11.94</v>
      </c>
      <c r="N77" s="822"/>
      <c r="O77" s="822">
        <v>59.699999999999996</v>
      </c>
      <c r="P77" s="831">
        <v>0.1</v>
      </c>
      <c r="Q77" s="831">
        <v>6.01</v>
      </c>
      <c r="R77" s="827"/>
      <c r="S77" s="832">
        <v>60.099999999999994</v>
      </c>
    </row>
    <row r="78" spans="1:19" ht="14.45" customHeight="1" x14ac:dyDescent="0.2">
      <c r="A78" s="821"/>
      <c r="B78" s="822" t="s">
        <v>5286</v>
      </c>
      <c r="C78" s="822" t="s">
        <v>600</v>
      </c>
      <c r="D78" s="822" t="s">
        <v>2372</v>
      </c>
      <c r="E78" s="822" t="s">
        <v>5287</v>
      </c>
      <c r="F78" s="822" t="s">
        <v>5300</v>
      </c>
      <c r="G78" s="822" t="s">
        <v>639</v>
      </c>
      <c r="H78" s="831"/>
      <c r="I78" s="831"/>
      <c r="J78" s="822"/>
      <c r="K78" s="822"/>
      <c r="L78" s="831">
        <v>0.4</v>
      </c>
      <c r="M78" s="831">
        <v>214.02</v>
      </c>
      <c r="N78" s="822"/>
      <c r="O78" s="822">
        <v>535.04999999999995</v>
      </c>
      <c r="P78" s="831"/>
      <c r="Q78" s="831"/>
      <c r="R78" s="827"/>
      <c r="S78" s="832"/>
    </row>
    <row r="79" spans="1:19" ht="14.45" customHeight="1" x14ac:dyDescent="0.2">
      <c r="A79" s="821"/>
      <c r="B79" s="822" t="s">
        <v>5286</v>
      </c>
      <c r="C79" s="822" t="s">
        <v>600</v>
      </c>
      <c r="D79" s="822" t="s">
        <v>2372</v>
      </c>
      <c r="E79" s="822" t="s">
        <v>5287</v>
      </c>
      <c r="F79" s="822" t="s">
        <v>5303</v>
      </c>
      <c r="G79" s="822" t="s">
        <v>645</v>
      </c>
      <c r="H79" s="831"/>
      <c r="I79" s="831"/>
      <c r="J79" s="822"/>
      <c r="K79" s="822"/>
      <c r="L79" s="831"/>
      <c r="M79" s="831"/>
      <c r="N79" s="822"/>
      <c r="O79" s="822"/>
      <c r="P79" s="831">
        <v>0.02</v>
      </c>
      <c r="Q79" s="831">
        <v>2.4300000000000002</v>
      </c>
      <c r="R79" s="827"/>
      <c r="S79" s="832">
        <v>121.5</v>
      </c>
    </row>
    <row r="80" spans="1:19" ht="14.45" customHeight="1" x14ac:dyDescent="0.2">
      <c r="A80" s="821"/>
      <c r="B80" s="822" t="s">
        <v>5286</v>
      </c>
      <c r="C80" s="822" t="s">
        <v>600</v>
      </c>
      <c r="D80" s="822" t="s">
        <v>2372</v>
      </c>
      <c r="E80" s="822" t="s">
        <v>5287</v>
      </c>
      <c r="F80" s="822" t="s">
        <v>5304</v>
      </c>
      <c r="G80" s="822" t="s">
        <v>645</v>
      </c>
      <c r="H80" s="831"/>
      <c r="I80" s="831"/>
      <c r="J80" s="822"/>
      <c r="K80" s="822"/>
      <c r="L80" s="831">
        <v>0.03</v>
      </c>
      <c r="M80" s="831">
        <v>6.02</v>
      </c>
      <c r="N80" s="822"/>
      <c r="O80" s="822">
        <v>200.66666666666666</v>
      </c>
      <c r="P80" s="831"/>
      <c r="Q80" s="831"/>
      <c r="R80" s="827"/>
      <c r="S80" s="832"/>
    </row>
    <row r="81" spans="1:19" ht="14.45" customHeight="1" x14ac:dyDescent="0.2">
      <c r="A81" s="821"/>
      <c r="B81" s="822" t="s">
        <v>5286</v>
      </c>
      <c r="C81" s="822" t="s">
        <v>600</v>
      </c>
      <c r="D81" s="822" t="s">
        <v>2372</v>
      </c>
      <c r="E81" s="822" t="s">
        <v>5287</v>
      </c>
      <c r="F81" s="822" t="s">
        <v>5305</v>
      </c>
      <c r="G81" s="822" t="s">
        <v>645</v>
      </c>
      <c r="H81" s="831"/>
      <c r="I81" s="831"/>
      <c r="J81" s="822"/>
      <c r="K81" s="822"/>
      <c r="L81" s="831">
        <v>0.1</v>
      </c>
      <c r="M81" s="831">
        <v>24.34</v>
      </c>
      <c r="N81" s="822"/>
      <c r="O81" s="822">
        <v>243.39999999999998</v>
      </c>
      <c r="P81" s="831">
        <v>0.1</v>
      </c>
      <c r="Q81" s="831">
        <v>24.34</v>
      </c>
      <c r="R81" s="827"/>
      <c r="S81" s="832">
        <v>243.39999999999998</v>
      </c>
    </row>
    <row r="82" spans="1:19" ht="14.45" customHeight="1" x14ac:dyDescent="0.2">
      <c r="A82" s="821"/>
      <c r="B82" s="822" t="s">
        <v>5286</v>
      </c>
      <c r="C82" s="822" t="s">
        <v>600</v>
      </c>
      <c r="D82" s="822" t="s">
        <v>2372</v>
      </c>
      <c r="E82" s="822" t="s">
        <v>5287</v>
      </c>
      <c r="F82" s="822" t="s">
        <v>5310</v>
      </c>
      <c r="G82" s="822" t="s">
        <v>1916</v>
      </c>
      <c r="H82" s="831"/>
      <c r="I82" s="831"/>
      <c r="J82" s="822"/>
      <c r="K82" s="822"/>
      <c r="L82" s="831">
        <v>0.2</v>
      </c>
      <c r="M82" s="831">
        <v>58.86</v>
      </c>
      <c r="N82" s="822"/>
      <c r="O82" s="822">
        <v>294.29999999999995</v>
      </c>
      <c r="P82" s="831"/>
      <c r="Q82" s="831"/>
      <c r="R82" s="827"/>
      <c r="S82" s="832"/>
    </row>
    <row r="83" spans="1:19" ht="14.45" customHeight="1" x14ac:dyDescent="0.2">
      <c r="A83" s="821"/>
      <c r="B83" s="822" t="s">
        <v>5286</v>
      </c>
      <c r="C83" s="822" t="s">
        <v>600</v>
      </c>
      <c r="D83" s="822" t="s">
        <v>2372</v>
      </c>
      <c r="E83" s="822" t="s">
        <v>5313</v>
      </c>
      <c r="F83" s="822" t="s">
        <v>5316</v>
      </c>
      <c r="G83" s="822" t="s">
        <v>5317</v>
      </c>
      <c r="H83" s="831"/>
      <c r="I83" s="831"/>
      <c r="J83" s="822"/>
      <c r="K83" s="822"/>
      <c r="L83" s="831"/>
      <c r="M83" s="831"/>
      <c r="N83" s="822"/>
      <c r="O83" s="822"/>
      <c r="P83" s="831">
        <v>1</v>
      </c>
      <c r="Q83" s="831">
        <v>180.44</v>
      </c>
      <c r="R83" s="827"/>
      <c r="S83" s="832">
        <v>180.44</v>
      </c>
    </row>
    <row r="84" spans="1:19" ht="14.45" customHeight="1" x14ac:dyDescent="0.2">
      <c r="A84" s="821"/>
      <c r="B84" s="822" t="s">
        <v>5286</v>
      </c>
      <c r="C84" s="822" t="s">
        <v>600</v>
      </c>
      <c r="D84" s="822" t="s">
        <v>2372</v>
      </c>
      <c r="E84" s="822" t="s">
        <v>5313</v>
      </c>
      <c r="F84" s="822" t="s">
        <v>5322</v>
      </c>
      <c r="G84" s="822" t="s">
        <v>5321</v>
      </c>
      <c r="H84" s="831"/>
      <c r="I84" s="831"/>
      <c r="J84" s="822"/>
      <c r="K84" s="822"/>
      <c r="L84" s="831"/>
      <c r="M84" s="831"/>
      <c r="N84" s="822"/>
      <c r="O84" s="822"/>
      <c r="P84" s="831">
        <v>3</v>
      </c>
      <c r="Q84" s="831">
        <v>1347</v>
      </c>
      <c r="R84" s="827"/>
      <c r="S84" s="832">
        <v>449</v>
      </c>
    </row>
    <row r="85" spans="1:19" ht="14.45" customHeight="1" x14ac:dyDescent="0.2">
      <c r="A85" s="821"/>
      <c r="B85" s="822" t="s">
        <v>5286</v>
      </c>
      <c r="C85" s="822" t="s">
        <v>600</v>
      </c>
      <c r="D85" s="822" t="s">
        <v>2372</v>
      </c>
      <c r="E85" s="822" t="s">
        <v>5283</v>
      </c>
      <c r="F85" s="822" t="s">
        <v>5326</v>
      </c>
      <c r="G85" s="822" t="s">
        <v>5327</v>
      </c>
      <c r="H85" s="831"/>
      <c r="I85" s="831"/>
      <c r="J85" s="822"/>
      <c r="K85" s="822"/>
      <c r="L85" s="831">
        <v>1</v>
      </c>
      <c r="M85" s="831">
        <v>80</v>
      </c>
      <c r="N85" s="822"/>
      <c r="O85" s="822">
        <v>80</v>
      </c>
      <c r="P85" s="831"/>
      <c r="Q85" s="831"/>
      <c r="R85" s="827"/>
      <c r="S85" s="832"/>
    </row>
    <row r="86" spans="1:19" ht="14.45" customHeight="1" x14ac:dyDescent="0.2">
      <c r="A86" s="821"/>
      <c r="B86" s="822" t="s">
        <v>5286</v>
      </c>
      <c r="C86" s="822" t="s">
        <v>600</v>
      </c>
      <c r="D86" s="822" t="s">
        <v>2372</v>
      </c>
      <c r="E86" s="822" t="s">
        <v>5283</v>
      </c>
      <c r="F86" s="822" t="s">
        <v>5328</v>
      </c>
      <c r="G86" s="822" t="s">
        <v>5329</v>
      </c>
      <c r="H86" s="831"/>
      <c r="I86" s="831"/>
      <c r="J86" s="822"/>
      <c r="K86" s="822"/>
      <c r="L86" s="831">
        <v>3</v>
      </c>
      <c r="M86" s="831">
        <v>459</v>
      </c>
      <c r="N86" s="822"/>
      <c r="O86" s="822">
        <v>153</v>
      </c>
      <c r="P86" s="831">
        <v>3</v>
      </c>
      <c r="Q86" s="831">
        <v>474</v>
      </c>
      <c r="R86" s="827"/>
      <c r="S86" s="832">
        <v>158</v>
      </c>
    </row>
    <row r="87" spans="1:19" ht="14.45" customHeight="1" x14ac:dyDescent="0.2">
      <c r="A87" s="821"/>
      <c r="B87" s="822" t="s">
        <v>5286</v>
      </c>
      <c r="C87" s="822" t="s">
        <v>600</v>
      </c>
      <c r="D87" s="822" t="s">
        <v>2372</v>
      </c>
      <c r="E87" s="822" t="s">
        <v>5283</v>
      </c>
      <c r="F87" s="822" t="s">
        <v>5330</v>
      </c>
      <c r="G87" s="822" t="s">
        <v>5331</v>
      </c>
      <c r="H87" s="831"/>
      <c r="I87" s="831"/>
      <c r="J87" s="822"/>
      <c r="K87" s="822"/>
      <c r="L87" s="831">
        <v>1</v>
      </c>
      <c r="M87" s="831">
        <v>38</v>
      </c>
      <c r="N87" s="822"/>
      <c r="O87" s="822">
        <v>38</v>
      </c>
      <c r="P87" s="831">
        <v>1</v>
      </c>
      <c r="Q87" s="831">
        <v>40</v>
      </c>
      <c r="R87" s="827"/>
      <c r="S87" s="832">
        <v>40</v>
      </c>
    </row>
    <row r="88" spans="1:19" ht="14.45" customHeight="1" x14ac:dyDescent="0.2">
      <c r="A88" s="821"/>
      <c r="B88" s="822" t="s">
        <v>5286</v>
      </c>
      <c r="C88" s="822" t="s">
        <v>600</v>
      </c>
      <c r="D88" s="822" t="s">
        <v>2372</v>
      </c>
      <c r="E88" s="822" t="s">
        <v>5283</v>
      </c>
      <c r="F88" s="822" t="s">
        <v>5334</v>
      </c>
      <c r="G88" s="822" t="s">
        <v>5335</v>
      </c>
      <c r="H88" s="831"/>
      <c r="I88" s="831"/>
      <c r="J88" s="822"/>
      <c r="K88" s="822"/>
      <c r="L88" s="831">
        <v>4</v>
      </c>
      <c r="M88" s="831">
        <v>2844</v>
      </c>
      <c r="N88" s="822"/>
      <c r="O88" s="822">
        <v>711</v>
      </c>
      <c r="P88" s="831">
        <v>2</v>
      </c>
      <c r="Q88" s="831">
        <v>1536</v>
      </c>
      <c r="R88" s="827"/>
      <c r="S88" s="832">
        <v>768</v>
      </c>
    </row>
    <row r="89" spans="1:19" ht="14.45" customHeight="1" x14ac:dyDescent="0.2">
      <c r="A89" s="821"/>
      <c r="B89" s="822" t="s">
        <v>5286</v>
      </c>
      <c r="C89" s="822" t="s">
        <v>600</v>
      </c>
      <c r="D89" s="822" t="s">
        <v>2372</v>
      </c>
      <c r="E89" s="822" t="s">
        <v>5283</v>
      </c>
      <c r="F89" s="822" t="s">
        <v>5338</v>
      </c>
      <c r="G89" s="822" t="s">
        <v>5339</v>
      </c>
      <c r="H89" s="831"/>
      <c r="I89" s="831"/>
      <c r="J89" s="822"/>
      <c r="K89" s="822"/>
      <c r="L89" s="831">
        <v>21</v>
      </c>
      <c r="M89" s="831">
        <v>700</v>
      </c>
      <c r="N89" s="822"/>
      <c r="O89" s="822">
        <v>33.333333333333336</v>
      </c>
      <c r="P89" s="831">
        <v>21</v>
      </c>
      <c r="Q89" s="831">
        <v>956.67</v>
      </c>
      <c r="R89" s="827"/>
      <c r="S89" s="832">
        <v>45.555714285714281</v>
      </c>
    </row>
    <row r="90" spans="1:19" ht="14.45" customHeight="1" x14ac:dyDescent="0.2">
      <c r="A90" s="821"/>
      <c r="B90" s="822" t="s">
        <v>5286</v>
      </c>
      <c r="C90" s="822" t="s">
        <v>600</v>
      </c>
      <c r="D90" s="822" t="s">
        <v>2372</v>
      </c>
      <c r="E90" s="822" t="s">
        <v>5283</v>
      </c>
      <c r="F90" s="822" t="s">
        <v>5348</v>
      </c>
      <c r="G90" s="822" t="s">
        <v>5349</v>
      </c>
      <c r="H90" s="831"/>
      <c r="I90" s="831"/>
      <c r="J90" s="822"/>
      <c r="K90" s="822"/>
      <c r="L90" s="831">
        <v>3</v>
      </c>
      <c r="M90" s="831">
        <v>237</v>
      </c>
      <c r="N90" s="822"/>
      <c r="O90" s="822">
        <v>79</v>
      </c>
      <c r="P90" s="831">
        <v>4</v>
      </c>
      <c r="Q90" s="831">
        <v>332</v>
      </c>
      <c r="R90" s="827"/>
      <c r="S90" s="832">
        <v>83</v>
      </c>
    </row>
    <row r="91" spans="1:19" ht="14.45" customHeight="1" x14ac:dyDescent="0.2">
      <c r="A91" s="821"/>
      <c r="B91" s="822" t="s">
        <v>5286</v>
      </c>
      <c r="C91" s="822" t="s">
        <v>600</v>
      </c>
      <c r="D91" s="822" t="s">
        <v>2372</v>
      </c>
      <c r="E91" s="822" t="s">
        <v>5283</v>
      </c>
      <c r="F91" s="822" t="s">
        <v>5350</v>
      </c>
      <c r="G91" s="822" t="s">
        <v>5351</v>
      </c>
      <c r="H91" s="831"/>
      <c r="I91" s="831"/>
      <c r="J91" s="822"/>
      <c r="K91" s="822"/>
      <c r="L91" s="831">
        <v>2</v>
      </c>
      <c r="M91" s="831">
        <v>1250</v>
      </c>
      <c r="N91" s="822"/>
      <c r="O91" s="822">
        <v>625</v>
      </c>
      <c r="P91" s="831"/>
      <c r="Q91" s="831"/>
      <c r="R91" s="827"/>
      <c r="S91" s="832"/>
    </row>
    <row r="92" spans="1:19" ht="14.45" customHeight="1" x14ac:dyDescent="0.2">
      <c r="A92" s="821"/>
      <c r="B92" s="822" t="s">
        <v>5286</v>
      </c>
      <c r="C92" s="822" t="s">
        <v>600</v>
      </c>
      <c r="D92" s="822" t="s">
        <v>2372</v>
      </c>
      <c r="E92" s="822" t="s">
        <v>5283</v>
      </c>
      <c r="F92" s="822" t="s">
        <v>5356</v>
      </c>
      <c r="G92" s="822" t="s">
        <v>5357</v>
      </c>
      <c r="H92" s="831"/>
      <c r="I92" s="831"/>
      <c r="J92" s="822"/>
      <c r="K92" s="822"/>
      <c r="L92" s="831">
        <v>17</v>
      </c>
      <c r="M92" s="831">
        <v>3060</v>
      </c>
      <c r="N92" s="822"/>
      <c r="O92" s="822">
        <v>180</v>
      </c>
      <c r="P92" s="831">
        <v>19</v>
      </c>
      <c r="Q92" s="831">
        <v>3686</v>
      </c>
      <c r="R92" s="827"/>
      <c r="S92" s="832">
        <v>194</v>
      </c>
    </row>
    <row r="93" spans="1:19" ht="14.45" customHeight="1" x14ac:dyDescent="0.2">
      <c r="A93" s="821"/>
      <c r="B93" s="822" t="s">
        <v>5286</v>
      </c>
      <c r="C93" s="822" t="s">
        <v>600</v>
      </c>
      <c r="D93" s="822" t="s">
        <v>2372</v>
      </c>
      <c r="E93" s="822" t="s">
        <v>5283</v>
      </c>
      <c r="F93" s="822" t="s">
        <v>5360</v>
      </c>
      <c r="G93" s="822" t="s">
        <v>5361</v>
      </c>
      <c r="H93" s="831"/>
      <c r="I93" s="831"/>
      <c r="J93" s="822"/>
      <c r="K93" s="822"/>
      <c r="L93" s="831">
        <v>1</v>
      </c>
      <c r="M93" s="831">
        <v>1220</v>
      </c>
      <c r="N93" s="822"/>
      <c r="O93" s="822">
        <v>1220</v>
      </c>
      <c r="P93" s="831">
        <v>1</v>
      </c>
      <c r="Q93" s="831">
        <v>1250</v>
      </c>
      <c r="R93" s="827"/>
      <c r="S93" s="832">
        <v>1250</v>
      </c>
    </row>
    <row r="94" spans="1:19" ht="14.45" customHeight="1" x14ac:dyDescent="0.2">
      <c r="A94" s="821"/>
      <c r="B94" s="822" t="s">
        <v>5286</v>
      </c>
      <c r="C94" s="822" t="s">
        <v>600</v>
      </c>
      <c r="D94" s="822" t="s">
        <v>2372</v>
      </c>
      <c r="E94" s="822" t="s">
        <v>5283</v>
      </c>
      <c r="F94" s="822" t="s">
        <v>5362</v>
      </c>
      <c r="G94" s="822" t="s">
        <v>5363</v>
      </c>
      <c r="H94" s="831"/>
      <c r="I94" s="831"/>
      <c r="J94" s="822"/>
      <c r="K94" s="822"/>
      <c r="L94" s="831"/>
      <c r="M94" s="831"/>
      <c r="N94" s="822"/>
      <c r="O94" s="822"/>
      <c r="P94" s="831">
        <v>1</v>
      </c>
      <c r="Q94" s="831">
        <v>2375</v>
      </c>
      <c r="R94" s="827"/>
      <c r="S94" s="832">
        <v>2375</v>
      </c>
    </row>
    <row r="95" spans="1:19" ht="14.45" customHeight="1" x14ac:dyDescent="0.2">
      <c r="A95" s="821"/>
      <c r="B95" s="822" t="s">
        <v>5286</v>
      </c>
      <c r="C95" s="822" t="s">
        <v>600</v>
      </c>
      <c r="D95" s="822" t="s">
        <v>2377</v>
      </c>
      <c r="E95" s="822" t="s">
        <v>5287</v>
      </c>
      <c r="F95" s="822" t="s">
        <v>5295</v>
      </c>
      <c r="G95" s="822" t="s">
        <v>2950</v>
      </c>
      <c r="H95" s="831"/>
      <c r="I95" s="831"/>
      <c r="J95" s="822"/>
      <c r="K95" s="822"/>
      <c r="L95" s="831">
        <v>0.2</v>
      </c>
      <c r="M95" s="831">
        <v>7.8</v>
      </c>
      <c r="N95" s="822"/>
      <c r="O95" s="822">
        <v>39</v>
      </c>
      <c r="P95" s="831"/>
      <c r="Q95" s="831"/>
      <c r="R95" s="827"/>
      <c r="S95" s="832"/>
    </row>
    <row r="96" spans="1:19" ht="14.45" customHeight="1" x14ac:dyDescent="0.2">
      <c r="A96" s="821"/>
      <c r="B96" s="822" t="s">
        <v>5286</v>
      </c>
      <c r="C96" s="822" t="s">
        <v>600</v>
      </c>
      <c r="D96" s="822" t="s">
        <v>2377</v>
      </c>
      <c r="E96" s="822" t="s">
        <v>5283</v>
      </c>
      <c r="F96" s="822" t="s">
        <v>5330</v>
      </c>
      <c r="G96" s="822" t="s">
        <v>5331</v>
      </c>
      <c r="H96" s="831"/>
      <c r="I96" s="831"/>
      <c r="J96" s="822"/>
      <c r="K96" s="822"/>
      <c r="L96" s="831">
        <v>51</v>
      </c>
      <c r="M96" s="831">
        <v>1938</v>
      </c>
      <c r="N96" s="822"/>
      <c r="O96" s="822">
        <v>38</v>
      </c>
      <c r="P96" s="831"/>
      <c r="Q96" s="831"/>
      <c r="R96" s="827"/>
      <c r="S96" s="832"/>
    </row>
    <row r="97" spans="1:19" ht="14.45" customHeight="1" x14ac:dyDescent="0.2">
      <c r="A97" s="821"/>
      <c r="B97" s="822" t="s">
        <v>5286</v>
      </c>
      <c r="C97" s="822" t="s">
        <v>600</v>
      </c>
      <c r="D97" s="822" t="s">
        <v>2377</v>
      </c>
      <c r="E97" s="822" t="s">
        <v>5283</v>
      </c>
      <c r="F97" s="822" t="s">
        <v>5334</v>
      </c>
      <c r="G97" s="822" t="s">
        <v>5335</v>
      </c>
      <c r="H97" s="831"/>
      <c r="I97" s="831"/>
      <c r="J97" s="822"/>
      <c r="K97" s="822"/>
      <c r="L97" s="831">
        <v>22</v>
      </c>
      <c r="M97" s="831">
        <v>15642</v>
      </c>
      <c r="N97" s="822"/>
      <c r="O97" s="822">
        <v>711</v>
      </c>
      <c r="P97" s="831"/>
      <c r="Q97" s="831"/>
      <c r="R97" s="827"/>
      <c r="S97" s="832"/>
    </row>
    <row r="98" spans="1:19" ht="14.45" customHeight="1" x14ac:dyDescent="0.2">
      <c r="A98" s="821"/>
      <c r="B98" s="822" t="s">
        <v>5286</v>
      </c>
      <c r="C98" s="822" t="s">
        <v>600</v>
      </c>
      <c r="D98" s="822" t="s">
        <v>2377</v>
      </c>
      <c r="E98" s="822" t="s">
        <v>5283</v>
      </c>
      <c r="F98" s="822" t="s">
        <v>5336</v>
      </c>
      <c r="G98" s="822" t="s">
        <v>5337</v>
      </c>
      <c r="H98" s="831"/>
      <c r="I98" s="831"/>
      <c r="J98" s="822"/>
      <c r="K98" s="822"/>
      <c r="L98" s="831">
        <v>1</v>
      </c>
      <c r="M98" s="831">
        <v>360</v>
      </c>
      <c r="N98" s="822"/>
      <c r="O98" s="822">
        <v>360</v>
      </c>
      <c r="P98" s="831"/>
      <c r="Q98" s="831"/>
      <c r="R98" s="827"/>
      <c r="S98" s="832"/>
    </row>
    <row r="99" spans="1:19" ht="14.45" customHeight="1" x14ac:dyDescent="0.2">
      <c r="A99" s="821"/>
      <c r="B99" s="822" t="s">
        <v>5286</v>
      </c>
      <c r="C99" s="822" t="s">
        <v>600</v>
      </c>
      <c r="D99" s="822" t="s">
        <v>2377</v>
      </c>
      <c r="E99" s="822" t="s">
        <v>5283</v>
      </c>
      <c r="F99" s="822" t="s">
        <v>5338</v>
      </c>
      <c r="G99" s="822" t="s">
        <v>5339</v>
      </c>
      <c r="H99" s="831"/>
      <c r="I99" s="831"/>
      <c r="J99" s="822"/>
      <c r="K99" s="822"/>
      <c r="L99" s="831">
        <v>167</v>
      </c>
      <c r="M99" s="831">
        <v>5566.67</v>
      </c>
      <c r="N99" s="822"/>
      <c r="O99" s="822">
        <v>33.333353293413175</v>
      </c>
      <c r="P99" s="831"/>
      <c r="Q99" s="831"/>
      <c r="R99" s="827"/>
      <c r="S99" s="832"/>
    </row>
    <row r="100" spans="1:19" ht="14.45" customHeight="1" x14ac:dyDescent="0.2">
      <c r="A100" s="821"/>
      <c r="B100" s="822" t="s">
        <v>5286</v>
      </c>
      <c r="C100" s="822" t="s">
        <v>600</v>
      </c>
      <c r="D100" s="822" t="s">
        <v>2377</v>
      </c>
      <c r="E100" s="822" t="s">
        <v>5283</v>
      </c>
      <c r="F100" s="822" t="s">
        <v>5342</v>
      </c>
      <c r="G100" s="822" t="s">
        <v>5343</v>
      </c>
      <c r="H100" s="831"/>
      <c r="I100" s="831"/>
      <c r="J100" s="822"/>
      <c r="K100" s="822"/>
      <c r="L100" s="831">
        <v>1</v>
      </c>
      <c r="M100" s="831">
        <v>33</v>
      </c>
      <c r="N100" s="822"/>
      <c r="O100" s="822">
        <v>33</v>
      </c>
      <c r="P100" s="831"/>
      <c r="Q100" s="831"/>
      <c r="R100" s="827"/>
      <c r="S100" s="832"/>
    </row>
    <row r="101" spans="1:19" ht="14.45" customHeight="1" x14ac:dyDescent="0.2">
      <c r="A101" s="821"/>
      <c r="B101" s="822" t="s">
        <v>5286</v>
      </c>
      <c r="C101" s="822" t="s">
        <v>600</v>
      </c>
      <c r="D101" s="822" t="s">
        <v>2377</v>
      </c>
      <c r="E101" s="822" t="s">
        <v>5283</v>
      </c>
      <c r="F101" s="822" t="s">
        <v>5344</v>
      </c>
      <c r="G101" s="822" t="s">
        <v>5345</v>
      </c>
      <c r="H101" s="831"/>
      <c r="I101" s="831"/>
      <c r="J101" s="822"/>
      <c r="K101" s="822"/>
      <c r="L101" s="831">
        <v>9</v>
      </c>
      <c r="M101" s="831">
        <v>684</v>
      </c>
      <c r="N101" s="822"/>
      <c r="O101" s="822">
        <v>76</v>
      </c>
      <c r="P101" s="831"/>
      <c r="Q101" s="831"/>
      <c r="R101" s="827"/>
      <c r="S101" s="832"/>
    </row>
    <row r="102" spans="1:19" ht="14.45" customHeight="1" x14ac:dyDescent="0.2">
      <c r="A102" s="821"/>
      <c r="B102" s="822" t="s">
        <v>5286</v>
      </c>
      <c r="C102" s="822" t="s">
        <v>600</v>
      </c>
      <c r="D102" s="822" t="s">
        <v>2377</v>
      </c>
      <c r="E102" s="822" t="s">
        <v>5283</v>
      </c>
      <c r="F102" s="822" t="s">
        <v>5346</v>
      </c>
      <c r="G102" s="822" t="s">
        <v>5347</v>
      </c>
      <c r="H102" s="831"/>
      <c r="I102" s="831"/>
      <c r="J102" s="822"/>
      <c r="K102" s="822"/>
      <c r="L102" s="831">
        <v>2</v>
      </c>
      <c r="M102" s="831">
        <v>456</v>
      </c>
      <c r="N102" s="822"/>
      <c r="O102" s="822">
        <v>228</v>
      </c>
      <c r="P102" s="831"/>
      <c r="Q102" s="831"/>
      <c r="R102" s="827"/>
      <c r="S102" s="832"/>
    </row>
    <row r="103" spans="1:19" ht="14.45" customHeight="1" x14ac:dyDescent="0.2">
      <c r="A103" s="821"/>
      <c r="B103" s="822" t="s">
        <v>5286</v>
      </c>
      <c r="C103" s="822" t="s">
        <v>600</v>
      </c>
      <c r="D103" s="822" t="s">
        <v>2377</v>
      </c>
      <c r="E103" s="822" t="s">
        <v>5283</v>
      </c>
      <c r="F103" s="822" t="s">
        <v>5356</v>
      </c>
      <c r="G103" s="822" t="s">
        <v>5357</v>
      </c>
      <c r="H103" s="831"/>
      <c r="I103" s="831"/>
      <c r="J103" s="822"/>
      <c r="K103" s="822"/>
      <c r="L103" s="831">
        <v>145</v>
      </c>
      <c r="M103" s="831">
        <v>26100</v>
      </c>
      <c r="N103" s="822"/>
      <c r="O103" s="822">
        <v>180</v>
      </c>
      <c r="P103" s="831"/>
      <c r="Q103" s="831"/>
      <c r="R103" s="827"/>
      <c r="S103" s="832"/>
    </row>
    <row r="104" spans="1:19" ht="14.45" customHeight="1" x14ac:dyDescent="0.2">
      <c r="A104" s="821"/>
      <c r="B104" s="822" t="s">
        <v>5286</v>
      </c>
      <c r="C104" s="822" t="s">
        <v>600</v>
      </c>
      <c r="D104" s="822" t="s">
        <v>2381</v>
      </c>
      <c r="E104" s="822" t="s">
        <v>5287</v>
      </c>
      <c r="F104" s="822" t="s">
        <v>5289</v>
      </c>
      <c r="G104" s="822" t="s">
        <v>654</v>
      </c>
      <c r="H104" s="831"/>
      <c r="I104" s="831"/>
      <c r="J104" s="822"/>
      <c r="K104" s="822"/>
      <c r="L104" s="831">
        <v>1</v>
      </c>
      <c r="M104" s="831">
        <v>69.7</v>
      </c>
      <c r="N104" s="822"/>
      <c r="O104" s="822">
        <v>69.7</v>
      </c>
      <c r="P104" s="831">
        <v>5.5000000000000009</v>
      </c>
      <c r="Q104" s="831">
        <v>383.35</v>
      </c>
      <c r="R104" s="827"/>
      <c r="S104" s="832">
        <v>69.699999999999989</v>
      </c>
    </row>
    <row r="105" spans="1:19" ht="14.45" customHeight="1" x14ac:dyDescent="0.2">
      <c r="A105" s="821"/>
      <c r="B105" s="822" t="s">
        <v>5286</v>
      </c>
      <c r="C105" s="822" t="s">
        <v>600</v>
      </c>
      <c r="D105" s="822" t="s">
        <v>2381</v>
      </c>
      <c r="E105" s="822" t="s">
        <v>5287</v>
      </c>
      <c r="F105" s="822" t="s">
        <v>5294</v>
      </c>
      <c r="G105" s="822" t="s">
        <v>667</v>
      </c>
      <c r="H105" s="831"/>
      <c r="I105" s="831"/>
      <c r="J105" s="822"/>
      <c r="K105" s="822"/>
      <c r="L105" s="831"/>
      <c r="M105" s="831"/>
      <c r="N105" s="822"/>
      <c r="O105" s="822"/>
      <c r="P105" s="831">
        <v>0.6</v>
      </c>
      <c r="Q105" s="831">
        <v>366.63</v>
      </c>
      <c r="R105" s="827"/>
      <c r="S105" s="832">
        <v>611.05000000000007</v>
      </c>
    </row>
    <row r="106" spans="1:19" ht="14.45" customHeight="1" x14ac:dyDescent="0.2">
      <c r="A106" s="821"/>
      <c r="B106" s="822" t="s">
        <v>5286</v>
      </c>
      <c r="C106" s="822" t="s">
        <v>600</v>
      </c>
      <c r="D106" s="822" t="s">
        <v>2381</v>
      </c>
      <c r="E106" s="822" t="s">
        <v>5287</v>
      </c>
      <c r="F106" s="822" t="s">
        <v>5295</v>
      </c>
      <c r="G106" s="822" t="s">
        <v>2950</v>
      </c>
      <c r="H106" s="831"/>
      <c r="I106" s="831"/>
      <c r="J106" s="822"/>
      <c r="K106" s="822"/>
      <c r="L106" s="831">
        <v>0.2</v>
      </c>
      <c r="M106" s="831">
        <v>7.8</v>
      </c>
      <c r="N106" s="822"/>
      <c r="O106" s="822">
        <v>39</v>
      </c>
      <c r="P106" s="831"/>
      <c r="Q106" s="831"/>
      <c r="R106" s="827"/>
      <c r="S106" s="832"/>
    </row>
    <row r="107" spans="1:19" ht="14.45" customHeight="1" x14ac:dyDescent="0.2">
      <c r="A107" s="821"/>
      <c r="B107" s="822" t="s">
        <v>5286</v>
      </c>
      <c r="C107" s="822" t="s">
        <v>600</v>
      </c>
      <c r="D107" s="822" t="s">
        <v>2381</v>
      </c>
      <c r="E107" s="822" t="s">
        <v>5287</v>
      </c>
      <c r="F107" s="822" t="s">
        <v>5296</v>
      </c>
      <c r="G107" s="822" t="s">
        <v>3665</v>
      </c>
      <c r="H107" s="831"/>
      <c r="I107" s="831"/>
      <c r="J107" s="822"/>
      <c r="K107" s="822"/>
      <c r="L107" s="831"/>
      <c r="M107" s="831"/>
      <c r="N107" s="822"/>
      <c r="O107" s="822"/>
      <c r="P107" s="831">
        <v>0.3</v>
      </c>
      <c r="Q107" s="831">
        <v>53.1</v>
      </c>
      <c r="R107" s="827"/>
      <c r="S107" s="832">
        <v>177</v>
      </c>
    </row>
    <row r="108" spans="1:19" ht="14.45" customHeight="1" x14ac:dyDescent="0.2">
      <c r="A108" s="821"/>
      <c r="B108" s="822" t="s">
        <v>5286</v>
      </c>
      <c r="C108" s="822" t="s">
        <v>600</v>
      </c>
      <c r="D108" s="822" t="s">
        <v>2381</v>
      </c>
      <c r="E108" s="822" t="s">
        <v>5287</v>
      </c>
      <c r="F108" s="822" t="s">
        <v>5297</v>
      </c>
      <c r="G108" s="822" t="s">
        <v>643</v>
      </c>
      <c r="H108" s="831"/>
      <c r="I108" s="831"/>
      <c r="J108" s="822"/>
      <c r="K108" s="822"/>
      <c r="L108" s="831">
        <v>1.2</v>
      </c>
      <c r="M108" s="831">
        <v>71.789999999999992</v>
      </c>
      <c r="N108" s="822"/>
      <c r="O108" s="822">
        <v>59.824999999999996</v>
      </c>
      <c r="P108" s="831">
        <v>1.4</v>
      </c>
      <c r="Q108" s="831">
        <v>84.03</v>
      </c>
      <c r="R108" s="827"/>
      <c r="S108" s="832">
        <v>60.021428571428579</v>
      </c>
    </row>
    <row r="109" spans="1:19" ht="14.45" customHeight="1" x14ac:dyDescent="0.2">
      <c r="A109" s="821"/>
      <c r="B109" s="822" t="s">
        <v>5286</v>
      </c>
      <c r="C109" s="822" t="s">
        <v>600</v>
      </c>
      <c r="D109" s="822" t="s">
        <v>2381</v>
      </c>
      <c r="E109" s="822" t="s">
        <v>5287</v>
      </c>
      <c r="F109" s="822" t="s">
        <v>5300</v>
      </c>
      <c r="G109" s="822" t="s">
        <v>639</v>
      </c>
      <c r="H109" s="831"/>
      <c r="I109" s="831"/>
      <c r="J109" s="822"/>
      <c r="K109" s="822"/>
      <c r="L109" s="831">
        <v>4</v>
      </c>
      <c r="M109" s="831">
        <v>2140.2000000000003</v>
      </c>
      <c r="N109" s="822"/>
      <c r="O109" s="822">
        <v>535.05000000000007</v>
      </c>
      <c r="P109" s="831">
        <v>8.1999999999999993</v>
      </c>
      <c r="Q109" s="831">
        <v>3885.2799999999997</v>
      </c>
      <c r="R109" s="827"/>
      <c r="S109" s="832">
        <v>473.81463414634146</v>
      </c>
    </row>
    <row r="110" spans="1:19" ht="14.45" customHeight="1" x14ac:dyDescent="0.2">
      <c r="A110" s="821"/>
      <c r="B110" s="822" t="s">
        <v>5286</v>
      </c>
      <c r="C110" s="822" t="s">
        <v>600</v>
      </c>
      <c r="D110" s="822" t="s">
        <v>2381</v>
      </c>
      <c r="E110" s="822" t="s">
        <v>5287</v>
      </c>
      <c r="F110" s="822" t="s">
        <v>5303</v>
      </c>
      <c r="G110" s="822" t="s">
        <v>645</v>
      </c>
      <c r="H110" s="831"/>
      <c r="I110" s="831"/>
      <c r="J110" s="822"/>
      <c r="K110" s="822"/>
      <c r="L110" s="831">
        <v>0.02</v>
      </c>
      <c r="M110" s="831">
        <v>2.4300000000000002</v>
      </c>
      <c r="N110" s="822"/>
      <c r="O110" s="822">
        <v>121.5</v>
      </c>
      <c r="P110" s="831">
        <v>0.06</v>
      </c>
      <c r="Q110" s="831">
        <v>7.29</v>
      </c>
      <c r="R110" s="827"/>
      <c r="S110" s="832">
        <v>121.5</v>
      </c>
    </row>
    <row r="111" spans="1:19" ht="14.45" customHeight="1" x14ac:dyDescent="0.2">
      <c r="A111" s="821"/>
      <c r="B111" s="822" t="s">
        <v>5286</v>
      </c>
      <c r="C111" s="822" t="s">
        <v>600</v>
      </c>
      <c r="D111" s="822" t="s">
        <v>2381</v>
      </c>
      <c r="E111" s="822" t="s">
        <v>5287</v>
      </c>
      <c r="F111" s="822" t="s">
        <v>5304</v>
      </c>
      <c r="G111" s="822" t="s">
        <v>645</v>
      </c>
      <c r="H111" s="831"/>
      <c r="I111" s="831"/>
      <c r="J111" s="822"/>
      <c r="K111" s="822"/>
      <c r="L111" s="831"/>
      <c r="M111" s="831"/>
      <c r="N111" s="822"/>
      <c r="O111" s="822"/>
      <c r="P111" s="831">
        <v>0.16</v>
      </c>
      <c r="Q111" s="831">
        <v>30.099999999999998</v>
      </c>
      <c r="R111" s="827"/>
      <c r="S111" s="832">
        <v>188.12499999999997</v>
      </c>
    </row>
    <row r="112" spans="1:19" ht="14.45" customHeight="1" x14ac:dyDescent="0.2">
      <c r="A112" s="821"/>
      <c r="B112" s="822" t="s">
        <v>5286</v>
      </c>
      <c r="C112" s="822" t="s">
        <v>600</v>
      </c>
      <c r="D112" s="822" t="s">
        <v>2381</v>
      </c>
      <c r="E112" s="822" t="s">
        <v>5287</v>
      </c>
      <c r="F112" s="822" t="s">
        <v>5305</v>
      </c>
      <c r="G112" s="822" t="s">
        <v>645</v>
      </c>
      <c r="H112" s="831"/>
      <c r="I112" s="831"/>
      <c r="J112" s="822"/>
      <c r="K112" s="822"/>
      <c r="L112" s="831">
        <v>3.95</v>
      </c>
      <c r="M112" s="831">
        <v>961.43000000000006</v>
      </c>
      <c r="N112" s="822"/>
      <c r="O112" s="822">
        <v>243.4</v>
      </c>
      <c r="P112" s="831">
        <v>3.7</v>
      </c>
      <c r="Q112" s="831">
        <v>900.57999999999993</v>
      </c>
      <c r="R112" s="827"/>
      <c r="S112" s="832">
        <v>243.39999999999998</v>
      </c>
    </row>
    <row r="113" spans="1:19" ht="14.45" customHeight="1" x14ac:dyDescent="0.2">
      <c r="A113" s="821"/>
      <c r="B113" s="822" t="s">
        <v>5286</v>
      </c>
      <c r="C113" s="822" t="s">
        <v>600</v>
      </c>
      <c r="D113" s="822" t="s">
        <v>2381</v>
      </c>
      <c r="E113" s="822" t="s">
        <v>5287</v>
      </c>
      <c r="F113" s="822" t="s">
        <v>5310</v>
      </c>
      <c r="G113" s="822" t="s">
        <v>1916</v>
      </c>
      <c r="H113" s="831"/>
      <c r="I113" s="831"/>
      <c r="J113" s="822"/>
      <c r="K113" s="822"/>
      <c r="L113" s="831">
        <v>2</v>
      </c>
      <c r="M113" s="831">
        <v>588.59999999999991</v>
      </c>
      <c r="N113" s="822"/>
      <c r="O113" s="822">
        <v>294.29999999999995</v>
      </c>
      <c r="P113" s="831">
        <v>4.2</v>
      </c>
      <c r="Q113" s="831">
        <v>1236.06</v>
      </c>
      <c r="R113" s="827"/>
      <c r="S113" s="832">
        <v>294.29999999999995</v>
      </c>
    </row>
    <row r="114" spans="1:19" ht="14.45" customHeight="1" x14ac:dyDescent="0.2">
      <c r="A114" s="821"/>
      <c r="B114" s="822" t="s">
        <v>5286</v>
      </c>
      <c r="C114" s="822" t="s">
        <v>600</v>
      </c>
      <c r="D114" s="822" t="s">
        <v>2381</v>
      </c>
      <c r="E114" s="822" t="s">
        <v>5287</v>
      </c>
      <c r="F114" s="822" t="s">
        <v>5311</v>
      </c>
      <c r="G114" s="822" t="s">
        <v>5312</v>
      </c>
      <c r="H114" s="831"/>
      <c r="I114" s="831"/>
      <c r="J114" s="822"/>
      <c r="K114" s="822"/>
      <c r="L114" s="831"/>
      <c r="M114" s="831"/>
      <c r="N114" s="822"/>
      <c r="O114" s="822"/>
      <c r="P114" s="831">
        <v>0.4</v>
      </c>
      <c r="Q114" s="831">
        <v>21.76</v>
      </c>
      <c r="R114" s="827"/>
      <c r="S114" s="832">
        <v>54.4</v>
      </c>
    </row>
    <row r="115" spans="1:19" ht="14.45" customHeight="1" x14ac:dyDescent="0.2">
      <c r="A115" s="821"/>
      <c r="B115" s="822" t="s">
        <v>5286</v>
      </c>
      <c r="C115" s="822" t="s">
        <v>600</v>
      </c>
      <c r="D115" s="822" t="s">
        <v>2381</v>
      </c>
      <c r="E115" s="822" t="s">
        <v>5313</v>
      </c>
      <c r="F115" s="822" t="s">
        <v>5314</v>
      </c>
      <c r="G115" s="822" t="s">
        <v>5315</v>
      </c>
      <c r="H115" s="831"/>
      <c r="I115" s="831"/>
      <c r="J115" s="822"/>
      <c r="K115" s="822"/>
      <c r="L115" s="831">
        <v>1</v>
      </c>
      <c r="M115" s="831">
        <v>242.64</v>
      </c>
      <c r="N115" s="822"/>
      <c r="O115" s="822">
        <v>242.64</v>
      </c>
      <c r="P115" s="831"/>
      <c r="Q115" s="831"/>
      <c r="R115" s="827"/>
      <c r="S115" s="832"/>
    </row>
    <row r="116" spans="1:19" ht="14.45" customHeight="1" x14ac:dyDescent="0.2">
      <c r="A116" s="821"/>
      <c r="B116" s="822" t="s">
        <v>5286</v>
      </c>
      <c r="C116" s="822" t="s">
        <v>600</v>
      </c>
      <c r="D116" s="822" t="s">
        <v>2381</v>
      </c>
      <c r="E116" s="822" t="s">
        <v>5313</v>
      </c>
      <c r="F116" s="822" t="s">
        <v>5316</v>
      </c>
      <c r="G116" s="822" t="s">
        <v>5317</v>
      </c>
      <c r="H116" s="831"/>
      <c r="I116" s="831"/>
      <c r="J116" s="822"/>
      <c r="K116" s="822"/>
      <c r="L116" s="831">
        <v>47</v>
      </c>
      <c r="M116" s="831">
        <v>8853.880000000001</v>
      </c>
      <c r="N116" s="822"/>
      <c r="O116" s="822">
        <v>188.38042553191491</v>
      </c>
      <c r="P116" s="831">
        <v>24</v>
      </c>
      <c r="Q116" s="831">
        <v>4330.5599999999995</v>
      </c>
      <c r="R116" s="827"/>
      <c r="S116" s="832">
        <v>180.43999999999997</v>
      </c>
    </row>
    <row r="117" spans="1:19" ht="14.45" customHeight="1" x14ac:dyDescent="0.2">
      <c r="A117" s="821"/>
      <c r="B117" s="822" t="s">
        <v>5286</v>
      </c>
      <c r="C117" s="822" t="s">
        <v>600</v>
      </c>
      <c r="D117" s="822" t="s">
        <v>2381</v>
      </c>
      <c r="E117" s="822" t="s">
        <v>5313</v>
      </c>
      <c r="F117" s="822" t="s">
        <v>5318</v>
      </c>
      <c r="G117" s="822" t="s">
        <v>5319</v>
      </c>
      <c r="H117" s="831"/>
      <c r="I117" s="831"/>
      <c r="J117" s="822"/>
      <c r="K117" s="822"/>
      <c r="L117" s="831">
        <v>5</v>
      </c>
      <c r="M117" s="831">
        <v>1026.5999999999999</v>
      </c>
      <c r="N117" s="822"/>
      <c r="O117" s="822">
        <v>205.32</v>
      </c>
      <c r="P117" s="831">
        <v>3</v>
      </c>
      <c r="Q117" s="831">
        <v>727.92</v>
      </c>
      <c r="R117" s="827"/>
      <c r="S117" s="832">
        <v>242.64</v>
      </c>
    </row>
    <row r="118" spans="1:19" ht="14.45" customHeight="1" x14ac:dyDescent="0.2">
      <c r="A118" s="821"/>
      <c r="B118" s="822" t="s">
        <v>5286</v>
      </c>
      <c r="C118" s="822" t="s">
        <v>600</v>
      </c>
      <c r="D118" s="822" t="s">
        <v>2381</v>
      </c>
      <c r="E118" s="822" t="s">
        <v>5283</v>
      </c>
      <c r="F118" s="822" t="s">
        <v>5326</v>
      </c>
      <c r="G118" s="822" t="s">
        <v>5327</v>
      </c>
      <c r="H118" s="831"/>
      <c r="I118" s="831"/>
      <c r="J118" s="822"/>
      <c r="K118" s="822"/>
      <c r="L118" s="831">
        <v>6</v>
      </c>
      <c r="M118" s="831">
        <v>480</v>
      </c>
      <c r="N118" s="822"/>
      <c r="O118" s="822">
        <v>80</v>
      </c>
      <c r="P118" s="831"/>
      <c r="Q118" s="831"/>
      <c r="R118" s="827"/>
      <c r="S118" s="832"/>
    </row>
    <row r="119" spans="1:19" ht="14.45" customHeight="1" x14ac:dyDescent="0.2">
      <c r="A119" s="821"/>
      <c r="B119" s="822" t="s">
        <v>5286</v>
      </c>
      <c r="C119" s="822" t="s">
        <v>600</v>
      </c>
      <c r="D119" s="822" t="s">
        <v>2381</v>
      </c>
      <c r="E119" s="822" t="s">
        <v>5283</v>
      </c>
      <c r="F119" s="822" t="s">
        <v>5328</v>
      </c>
      <c r="G119" s="822" t="s">
        <v>5329</v>
      </c>
      <c r="H119" s="831"/>
      <c r="I119" s="831"/>
      <c r="J119" s="822"/>
      <c r="K119" s="822"/>
      <c r="L119" s="831">
        <v>83</v>
      </c>
      <c r="M119" s="831">
        <v>12699</v>
      </c>
      <c r="N119" s="822"/>
      <c r="O119" s="822">
        <v>153</v>
      </c>
      <c r="P119" s="831">
        <v>84</v>
      </c>
      <c r="Q119" s="831">
        <v>13272</v>
      </c>
      <c r="R119" s="827"/>
      <c r="S119" s="832">
        <v>158</v>
      </c>
    </row>
    <row r="120" spans="1:19" ht="14.45" customHeight="1" x14ac:dyDescent="0.2">
      <c r="A120" s="821"/>
      <c r="B120" s="822" t="s">
        <v>5286</v>
      </c>
      <c r="C120" s="822" t="s">
        <v>600</v>
      </c>
      <c r="D120" s="822" t="s">
        <v>2381</v>
      </c>
      <c r="E120" s="822" t="s">
        <v>5283</v>
      </c>
      <c r="F120" s="822" t="s">
        <v>5330</v>
      </c>
      <c r="G120" s="822" t="s">
        <v>5331</v>
      </c>
      <c r="H120" s="831"/>
      <c r="I120" s="831"/>
      <c r="J120" s="822"/>
      <c r="K120" s="822"/>
      <c r="L120" s="831">
        <v>54</v>
      </c>
      <c r="M120" s="831">
        <v>2052</v>
      </c>
      <c r="N120" s="822"/>
      <c r="O120" s="822">
        <v>38</v>
      </c>
      <c r="P120" s="831">
        <v>81</v>
      </c>
      <c r="Q120" s="831">
        <v>3240</v>
      </c>
      <c r="R120" s="827"/>
      <c r="S120" s="832">
        <v>40</v>
      </c>
    </row>
    <row r="121" spans="1:19" ht="14.45" customHeight="1" x14ac:dyDescent="0.2">
      <c r="A121" s="821"/>
      <c r="B121" s="822" t="s">
        <v>5286</v>
      </c>
      <c r="C121" s="822" t="s">
        <v>600</v>
      </c>
      <c r="D121" s="822" t="s">
        <v>2381</v>
      </c>
      <c r="E121" s="822" t="s">
        <v>5283</v>
      </c>
      <c r="F121" s="822" t="s">
        <v>5332</v>
      </c>
      <c r="G121" s="822" t="s">
        <v>5333</v>
      </c>
      <c r="H121" s="831"/>
      <c r="I121" s="831"/>
      <c r="J121" s="822"/>
      <c r="K121" s="822"/>
      <c r="L121" s="831">
        <v>18</v>
      </c>
      <c r="M121" s="831">
        <v>2376</v>
      </c>
      <c r="N121" s="822"/>
      <c r="O121" s="822">
        <v>132</v>
      </c>
      <c r="P121" s="831">
        <v>9</v>
      </c>
      <c r="Q121" s="831">
        <v>1260</v>
      </c>
      <c r="R121" s="827"/>
      <c r="S121" s="832">
        <v>140</v>
      </c>
    </row>
    <row r="122" spans="1:19" ht="14.45" customHeight="1" x14ac:dyDescent="0.2">
      <c r="A122" s="821"/>
      <c r="B122" s="822" t="s">
        <v>5286</v>
      </c>
      <c r="C122" s="822" t="s">
        <v>600</v>
      </c>
      <c r="D122" s="822" t="s">
        <v>2381</v>
      </c>
      <c r="E122" s="822" t="s">
        <v>5283</v>
      </c>
      <c r="F122" s="822" t="s">
        <v>5334</v>
      </c>
      <c r="G122" s="822" t="s">
        <v>5335</v>
      </c>
      <c r="H122" s="831"/>
      <c r="I122" s="831"/>
      <c r="J122" s="822"/>
      <c r="K122" s="822"/>
      <c r="L122" s="831">
        <v>19</v>
      </c>
      <c r="M122" s="831">
        <v>13509</v>
      </c>
      <c r="N122" s="822"/>
      <c r="O122" s="822">
        <v>711</v>
      </c>
      <c r="P122" s="831">
        <v>23</v>
      </c>
      <c r="Q122" s="831">
        <v>17664</v>
      </c>
      <c r="R122" s="827"/>
      <c r="S122" s="832">
        <v>768</v>
      </c>
    </row>
    <row r="123" spans="1:19" ht="14.45" customHeight="1" x14ac:dyDescent="0.2">
      <c r="A123" s="821"/>
      <c r="B123" s="822" t="s">
        <v>5286</v>
      </c>
      <c r="C123" s="822" t="s">
        <v>600</v>
      </c>
      <c r="D123" s="822" t="s">
        <v>2381</v>
      </c>
      <c r="E123" s="822" t="s">
        <v>5283</v>
      </c>
      <c r="F123" s="822" t="s">
        <v>5336</v>
      </c>
      <c r="G123" s="822" t="s">
        <v>5337</v>
      </c>
      <c r="H123" s="831"/>
      <c r="I123" s="831"/>
      <c r="J123" s="822"/>
      <c r="K123" s="822"/>
      <c r="L123" s="831">
        <v>1</v>
      </c>
      <c r="M123" s="831">
        <v>360</v>
      </c>
      <c r="N123" s="822"/>
      <c r="O123" s="822">
        <v>360</v>
      </c>
      <c r="P123" s="831">
        <v>2</v>
      </c>
      <c r="Q123" s="831">
        <v>776</v>
      </c>
      <c r="R123" s="827"/>
      <c r="S123" s="832">
        <v>388</v>
      </c>
    </row>
    <row r="124" spans="1:19" ht="14.45" customHeight="1" x14ac:dyDescent="0.2">
      <c r="A124" s="821"/>
      <c r="B124" s="822" t="s">
        <v>5286</v>
      </c>
      <c r="C124" s="822" t="s">
        <v>600</v>
      </c>
      <c r="D124" s="822" t="s">
        <v>2381</v>
      </c>
      <c r="E124" s="822" t="s">
        <v>5283</v>
      </c>
      <c r="F124" s="822" t="s">
        <v>5338</v>
      </c>
      <c r="G124" s="822" t="s">
        <v>5339</v>
      </c>
      <c r="H124" s="831"/>
      <c r="I124" s="831"/>
      <c r="J124" s="822"/>
      <c r="K124" s="822"/>
      <c r="L124" s="831">
        <v>213</v>
      </c>
      <c r="M124" s="831">
        <v>7099.99</v>
      </c>
      <c r="N124" s="822"/>
      <c r="O124" s="822">
        <v>33.333286384976525</v>
      </c>
      <c r="P124" s="831">
        <v>232</v>
      </c>
      <c r="Q124" s="831">
        <v>10568.89</v>
      </c>
      <c r="R124" s="827"/>
      <c r="S124" s="832">
        <v>45.555560344827583</v>
      </c>
    </row>
    <row r="125" spans="1:19" ht="14.45" customHeight="1" x14ac:dyDescent="0.2">
      <c r="A125" s="821"/>
      <c r="B125" s="822" t="s">
        <v>5286</v>
      </c>
      <c r="C125" s="822" t="s">
        <v>600</v>
      </c>
      <c r="D125" s="822" t="s">
        <v>2381</v>
      </c>
      <c r="E125" s="822" t="s">
        <v>5283</v>
      </c>
      <c r="F125" s="822" t="s">
        <v>5344</v>
      </c>
      <c r="G125" s="822" t="s">
        <v>5345</v>
      </c>
      <c r="H125" s="831"/>
      <c r="I125" s="831"/>
      <c r="J125" s="822"/>
      <c r="K125" s="822"/>
      <c r="L125" s="831">
        <v>4</v>
      </c>
      <c r="M125" s="831">
        <v>304</v>
      </c>
      <c r="N125" s="822"/>
      <c r="O125" s="822">
        <v>76</v>
      </c>
      <c r="P125" s="831">
        <v>5</v>
      </c>
      <c r="Q125" s="831">
        <v>405</v>
      </c>
      <c r="R125" s="827"/>
      <c r="S125" s="832">
        <v>81</v>
      </c>
    </row>
    <row r="126" spans="1:19" ht="14.45" customHeight="1" x14ac:dyDescent="0.2">
      <c r="A126" s="821"/>
      <c r="B126" s="822" t="s">
        <v>5286</v>
      </c>
      <c r="C126" s="822" t="s">
        <v>600</v>
      </c>
      <c r="D126" s="822" t="s">
        <v>2381</v>
      </c>
      <c r="E126" s="822" t="s">
        <v>5283</v>
      </c>
      <c r="F126" s="822" t="s">
        <v>5346</v>
      </c>
      <c r="G126" s="822" t="s">
        <v>5347</v>
      </c>
      <c r="H126" s="831"/>
      <c r="I126" s="831"/>
      <c r="J126" s="822"/>
      <c r="K126" s="822"/>
      <c r="L126" s="831"/>
      <c r="M126" s="831"/>
      <c r="N126" s="822"/>
      <c r="O126" s="822"/>
      <c r="P126" s="831">
        <v>4</v>
      </c>
      <c r="Q126" s="831">
        <v>972</v>
      </c>
      <c r="R126" s="827"/>
      <c r="S126" s="832">
        <v>243</v>
      </c>
    </row>
    <row r="127" spans="1:19" ht="14.45" customHeight="1" x14ac:dyDescent="0.2">
      <c r="A127" s="821"/>
      <c r="B127" s="822" t="s">
        <v>5286</v>
      </c>
      <c r="C127" s="822" t="s">
        <v>600</v>
      </c>
      <c r="D127" s="822" t="s">
        <v>2381</v>
      </c>
      <c r="E127" s="822" t="s">
        <v>5283</v>
      </c>
      <c r="F127" s="822" t="s">
        <v>5348</v>
      </c>
      <c r="G127" s="822" t="s">
        <v>5349</v>
      </c>
      <c r="H127" s="831"/>
      <c r="I127" s="831"/>
      <c r="J127" s="822"/>
      <c r="K127" s="822"/>
      <c r="L127" s="831">
        <v>82</v>
      </c>
      <c r="M127" s="831">
        <v>6478</v>
      </c>
      <c r="N127" s="822"/>
      <c r="O127" s="822">
        <v>79</v>
      </c>
      <c r="P127" s="831">
        <v>86</v>
      </c>
      <c r="Q127" s="831">
        <v>7138</v>
      </c>
      <c r="R127" s="827"/>
      <c r="S127" s="832">
        <v>83</v>
      </c>
    </row>
    <row r="128" spans="1:19" ht="14.45" customHeight="1" x14ac:dyDescent="0.2">
      <c r="A128" s="821"/>
      <c r="B128" s="822" t="s">
        <v>5286</v>
      </c>
      <c r="C128" s="822" t="s">
        <v>600</v>
      </c>
      <c r="D128" s="822" t="s">
        <v>2381</v>
      </c>
      <c r="E128" s="822" t="s">
        <v>5283</v>
      </c>
      <c r="F128" s="822" t="s">
        <v>5350</v>
      </c>
      <c r="G128" s="822" t="s">
        <v>5351</v>
      </c>
      <c r="H128" s="831"/>
      <c r="I128" s="831"/>
      <c r="J128" s="822"/>
      <c r="K128" s="822"/>
      <c r="L128" s="831">
        <v>21</v>
      </c>
      <c r="M128" s="831">
        <v>13125</v>
      </c>
      <c r="N128" s="822"/>
      <c r="O128" s="822">
        <v>625</v>
      </c>
      <c r="P128" s="831">
        <v>15</v>
      </c>
      <c r="Q128" s="831">
        <v>9615</v>
      </c>
      <c r="R128" s="827"/>
      <c r="S128" s="832">
        <v>641</v>
      </c>
    </row>
    <row r="129" spans="1:19" ht="14.45" customHeight="1" x14ac:dyDescent="0.2">
      <c r="A129" s="821"/>
      <c r="B129" s="822" t="s">
        <v>5286</v>
      </c>
      <c r="C129" s="822" t="s">
        <v>600</v>
      </c>
      <c r="D129" s="822" t="s">
        <v>2381</v>
      </c>
      <c r="E129" s="822" t="s">
        <v>5283</v>
      </c>
      <c r="F129" s="822" t="s">
        <v>5354</v>
      </c>
      <c r="G129" s="822" t="s">
        <v>5355</v>
      </c>
      <c r="H129" s="831"/>
      <c r="I129" s="831"/>
      <c r="J129" s="822"/>
      <c r="K129" s="822"/>
      <c r="L129" s="831">
        <v>43</v>
      </c>
      <c r="M129" s="831">
        <v>16211</v>
      </c>
      <c r="N129" s="822"/>
      <c r="O129" s="822">
        <v>377</v>
      </c>
      <c r="P129" s="831">
        <v>16</v>
      </c>
      <c r="Q129" s="831">
        <v>6224</v>
      </c>
      <c r="R129" s="827"/>
      <c r="S129" s="832">
        <v>389</v>
      </c>
    </row>
    <row r="130" spans="1:19" ht="14.45" customHeight="1" x14ac:dyDescent="0.2">
      <c r="A130" s="821"/>
      <c r="B130" s="822" t="s">
        <v>5286</v>
      </c>
      <c r="C130" s="822" t="s">
        <v>600</v>
      </c>
      <c r="D130" s="822" t="s">
        <v>2381</v>
      </c>
      <c r="E130" s="822" t="s">
        <v>5283</v>
      </c>
      <c r="F130" s="822" t="s">
        <v>5356</v>
      </c>
      <c r="G130" s="822" t="s">
        <v>5357</v>
      </c>
      <c r="H130" s="831"/>
      <c r="I130" s="831"/>
      <c r="J130" s="822"/>
      <c r="K130" s="822"/>
      <c r="L130" s="831">
        <v>193</v>
      </c>
      <c r="M130" s="831">
        <v>34740</v>
      </c>
      <c r="N130" s="822"/>
      <c r="O130" s="822">
        <v>180</v>
      </c>
      <c r="P130" s="831">
        <v>208</v>
      </c>
      <c r="Q130" s="831">
        <v>40352</v>
      </c>
      <c r="R130" s="827"/>
      <c r="S130" s="832">
        <v>194</v>
      </c>
    </row>
    <row r="131" spans="1:19" ht="14.45" customHeight="1" x14ac:dyDescent="0.2">
      <c r="A131" s="821"/>
      <c r="B131" s="822" t="s">
        <v>5286</v>
      </c>
      <c r="C131" s="822" t="s">
        <v>600</v>
      </c>
      <c r="D131" s="822" t="s">
        <v>2381</v>
      </c>
      <c r="E131" s="822" t="s">
        <v>5283</v>
      </c>
      <c r="F131" s="822" t="s">
        <v>5360</v>
      </c>
      <c r="G131" s="822" t="s">
        <v>5361</v>
      </c>
      <c r="H131" s="831"/>
      <c r="I131" s="831"/>
      <c r="J131" s="822"/>
      <c r="K131" s="822"/>
      <c r="L131" s="831">
        <v>1</v>
      </c>
      <c r="M131" s="831">
        <v>1220</v>
      </c>
      <c r="N131" s="822"/>
      <c r="O131" s="822">
        <v>1220</v>
      </c>
      <c r="P131" s="831">
        <v>38</v>
      </c>
      <c r="Q131" s="831">
        <v>47500</v>
      </c>
      <c r="R131" s="827"/>
      <c r="S131" s="832">
        <v>1250</v>
      </c>
    </row>
    <row r="132" spans="1:19" ht="14.45" customHeight="1" x14ac:dyDescent="0.2">
      <c r="A132" s="821"/>
      <c r="B132" s="822" t="s">
        <v>5286</v>
      </c>
      <c r="C132" s="822" t="s">
        <v>600</v>
      </c>
      <c r="D132" s="822" t="s">
        <v>2388</v>
      </c>
      <c r="E132" s="822" t="s">
        <v>5287</v>
      </c>
      <c r="F132" s="822" t="s">
        <v>5289</v>
      </c>
      <c r="G132" s="822" t="s">
        <v>654</v>
      </c>
      <c r="H132" s="831"/>
      <c r="I132" s="831"/>
      <c r="J132" s="822"/>
      <c r="K132" s="822"/>
      <c r="L132" s="831">
        <v>1.3000000000000003</v>
      </c>
      <c r="M132" s="831">
        <v>90.61</v>
      </c>
      <c r="N132" s="822"/>
      <c r="O132" s="822">
        <v>69.699999999999989</v>
      </c>
      <c r="P132" s="831">
        <v>3.3</v>
      </c>
      <c r="Q132" s="831">
        <v>230.01</v>
      </c>
      <c r="R132" s="827"/>
      <c r="S132" s="832">
        <v>69.7</v>
      </c>
    </row>
    <row r="133" spans="1:19" ht="14.45" customHeight="1" x14ac:dyDescent="0.2">
      <c r="A133" s="821"/>
      <c r="B133" s="822" t="s">
        <v>5286</v>
      </c>
      <c r="C133" s="822" t="s">
        <v>600</v>
      </c>
      <c r="D133" s="822" t="s">
        <v>2388</v>
      </c>
      <c r="E133" s="822" t="s">
        <v>5287</v>
      </c>
      <c r="F133" s="822" t="s">
        <v>5292</v>
      </c>
      <c r="G133" s="822" t="s">
        <v>659</v>
      </c>
      <c r="H133" s="831"/>
      <c r="I133" s="831"/>
      <c r="J133" s="822"/>
      <c r="K133" s="822"/>
      <c r="L133" s="831">
        <v>0.4</v>
      </c>
      <c r="M133" s="831">
        <v>18.54</v>
      </c>
      <c r="N133" s="822"/>
      <c r="O133" s="822">
        <v>46.349999999999994</v>
      </c>
      <c r="P133" s="831">
        <v>1</v>
      </c>
      <c r="Q133" s="831">
        <v>41.88</v>
      </c>
      <c r="R133" s="827"/>
      <c r="S133" s="832">
        <v>41.88</v>
      </c>
    </row>
    <row r="134" spans="1:19" ht="14.45" customHeight="1" x14ac:dyDescent="0.2">
      <c r="A134" s="821"/>
      <c r="B134" s="822" t="s">
        <v>5286</v>
      </c>
      <c r="C134" s="822" t="s">
        <v>600</v>
      </c>
      <c r="D134" s="822" t="s">
        <v>2388</v>
      </c>
      <c r="E134" s="822" t="s">
        <v>5287</v>
      </c>
      <c r="F134" s="822" t="s">
        <v>5294</v>
      </c>
      <c r="G134" s="822" t="s">
        <v>667</v>
      </c>
      <c r="H134" s="831"/>
      <c r="I134" s="831"/>
      <c r="J134" s="822"/>
      <c r="K134" s="822"/>
      <c r="L134" s="831"/>
      <c r="M134" s="831"/>
      <c r="N134" s="822"/>
      <c r="O134" s="822"/>
      <c r="P134" s="831">
        <v>0.60000000000000009</v>
      </c>
      <c r="Q134" s="831">
        <v>366.63</v>
      </c>
      <c r="R134" s="827"/>
      <c r="S134" s="832">
        <v>611.04999999999995</v>
      </c>
    </row>
    <row r="135" spans="1:19" ht="14.45" customHeight="1" x14ac:dyDescent="0.2">
      <c r="A135" s="821"/>
      <c r="B135" s="822" t="s">
        <v>5286</v>
      </c>
      <c r="C135" s="822" t="s">
        <v>600</v>
      </c>
      <c r="D135" s="822" t="s">
        <v>2388</v>
      </c>
      <c r="E135" s="822" t="s">
        <v>5287</v>
      </c>
      <c r="F135" s="822" t="s">
        <v>5295</v>
      </c>
      <c r="G135" s="822" t="s">
        <v>2950</v>
      </c>
      <c r="H135" s="831"/>
      <c r="I135" s="831"/>
      <c r="J135" s="822"/>
      <c r="K135" s="822"/>
      <c r="L135" s="831">
        <v>4.2</v>
      </c>
      <c r="M135" s="831">
        <v>163.79999999999998</v>
      </c>
      <c r="N135" s="822"/>
      <c r="O135" s="822">
        <v>38.999999999999993</v>
      </c>
      <c r="P135" s="831">
        <v>4.2</v>
      </c>
      <c r="Q135" s="831">
        <v>163.79999999999998</v>
      </c>
      <c r="R135" s="827"/>
      <c r="S135" s="832">
        <v>38.999999999999993</v>
      </c>
    </row>
    <row r="136" spans="1:19" ht="14.45" customHeight="1" x14ac:dyDescent="0.2">
      <c r="A136" s="821"/>
      <c r="B136" s="822" t="s">
        <v>5286</v>
      </c>
      <c r="C136" s="822" t="s">
        <v>600</v>
      </c>
      <c r="D136" s="822" t="s">
        <v>2388</v>
      </c>
      <c r="E136" s="822" t="s">
        <v>5287</v>
      </c>
      <c r="F136" s="822" t="s">
        <v>5296</v>
      </c>
      <c r="G136" s="822" t="s">
        <v>3665</v>
      </c>
      <c r="H136" s="831"/>
      <c r="I136" s="831"/>
      <c r="J136" s="822"/>
      <c r="K136" s="822"/>
      <c r="L136" s="831"/>
      <c r="M136" s="831"/>
      <c r="N136" s="822"/>
      <c r="O136" s="822"/>
      <c r="P136" s="831">
        <v>0.1</v>
      </c>
      <c r="Q136" s="831">
        <v>17.7</v>
      </c>
      <c r="R136" s="827"/>
      <c r="S136" s="832">
        <v>176.99999999999997</v>
      </c>
    </row>
    <row r="137" spans="1:19" ht="14.45" customHeight="1" x14ac:dyDescent="0.2">
      <c r="A137" s="821"/>
      <c r="B137" s="822" t="s">
        <v>5286</v>
      </c>
      <c r="C137" s="822" t="s">
        <v>600</v>
      </c>
      <c r="D137" s="822" t="s">
        <v>2388</v>
      </c>
      <c r="E137" s="822" t="s">
        <v>5287</v>
      </c>
      <c r="F137" s="822" t="s">
        <v>5297</v>
      </c>
      <c r="G137" s="822" t="s">
        <v>643</v>
      </c>
      <c r="H137" s="831"/>
      <c r="I137" s="831"/>
      <c r="J137" s="822"/>
      <c r="K137" s="822"/>
      <c r="L137" s="831">
        <v>1</v>
      </c>
      <c r="M137" s="831">
        <v>59.66</v>
      </c>
      <c r="N137" s="822"/>
      <c r="O137" s="822">
        <v>59.66</v>
      </c>
      <c r="P137" s="831">
        <v>2.5</v>
      </c>
      <c r="Q137" s="831">
        <v>150.09</v>
      </c>
      <c r="R137" s="827"/>
      <c r="S137" s="832">
        <v>60.036000000000001</v>
      </c>
    </row>
    <row r="138" spans="1:19" ht="14.45" customHeight="1" x14ac:dyDescent="0.2">
      <c r="A138" s="821"/>
      <c r="B138" s="822" t="s">
        <v>5286</v>
      </c>
      <c r="C138" s="822" t="s">
        <v>600</v>
      </c>
      <c r="D138" s="822" t="s">
        <v>2388</v>
      </c>
      <c r="E138" s="822" t="s">
        <v>5287</v>
      </c>
      <c r="F138" s="822" t="s">
        <v>5300</v>
      </c>
      <c r="G138" s="822" t="s">
        <v>639</v>
      </c>
      <c r="H138" s="831"/>
      <c r="I138" s="831"/>
      <c r="J138" s="822"/>
      <c r="K138" s="822"/>
      <c r="L138" s="831">
        <v>3.6000000000000005</v>
      </c>
      <c r="M138" s="831">
        <v>1926.1799999999998</v>
      </c>
      <c r="N138" s="822"/>
      <c r="O138" s="822">
        <v>535.04999999999984</v>
      </c>
      <c r="P138" s="831">
        <v>8</v>
      </c>
      <c r="Q138" s="831">
        <v>3807.2400000000002</v>
      </c>
      <c r="R138" s="827"/>
      <c r="S138" s="832">
        <v>475.90500000000003</v>
      </c>
    </row>
    <row r="139" spans="1:19" ht="14.45" customHeight="1" x14ac:dyDescent="0.2">
      <c r="A139" s="821"/>
      <c r="B139" s="822" t="s">
        <v>5286</v>
      </c>
      <c r="C139" s="822" t="s">
        <v>600</v>
      </c>
      <c r="D139" s="822" t="s">
        <v>2388</v>
      </c>
      <c r="E139" s="822" t="s">
        <v>5287</v>
      </c>
      <c r="F139" s="822" t="s">
        <v>5303</v>
      </c>
      <c r="G139" s="822" t="s">
        <v>645</v>
      </c>
      <c r="H139" s="831"/>
      <c r="I139" s="831"/>
      <c r="J139" s="822"/>
      <c r="K139" s="822"/>
      <c r="L139" s="831"/>
      <c r="M139" s="831"/>
      <c r="N139" s="822"/>
      <c r="O139" s="822"/>
      <c r="P139" s="831">
        <v>0.02</v>
      </c>
      <c r="Q139" s="831">
        <v>2.4300000000000002</v>
      </c>
      <c r="R139" s="827"/>
      <c r="S139" s="832">
        <v>121.5</v>
      </c>
    </row>
    <row r="140" spans="1:19" ht="14.45" customHeight="1" x14ac:dyDescent="0.2">
      <c r="A140" s="821"/>
      <c r="B140" s="822" t="s">
        <v>5286</v>
      </c>
      <c r="C140" s="822" t="s">
        <v>600</v>
      </c>
      <c r="D140" s="822" t="s">
        <v>2388</v>
      </c>
      <c r="E140" s="822" t="s">
        <v>5287</v>
      </c>
      <c r="F140" s="822" t="s">
        <v>5304</v>
      </c>
      <c r="G140" s="822" t="s">
        <v>645</v>
      </c>
      <c r="H140" s="831"/>
      <c r="I140" s="831"/>
      <c r="J140" s="822"/>
      <c r="K140" s="822"/>
      <c r="L140" s="831">
        <v>0.03</v>
      </c>
      <c r="M140" s="831">
        <v>6.02</v>
      </c>
      <c r="N140" s="822"/>
      <c r="O140" s="822">
        <v>200.66666666666666</v>
      </c>
      <c r="P140" s="831">
        <v>7.0000000000000007E-2</v>
      </c>
      <c r="Q140" s="831">
        <v>12.04</v>
      </c>
      <c r="R140" s="827"/>
      <c r="S140" s="832">
        <v>171.99999999999997</v>
      </c>
    </row>
    <row r="141" spans="1:19" ht="14.45" customHeight="1" x14ac:dyDescent="0.2">
      <c r="A141" s="821"/>
      <c r="B141" s="822" t="s">
        <v>5286</v>
      </c>
      <c r="C141" s="822" t="s">
        <v>600</v>
      </c>
      <c r="D141" s="822" t="s">
        <v>2388</v>
      </c>
      <c r="E141" s="822" t="s">
        <v>5287</v>
      </c>
      <c r="F141" s="822" t="s">
        <v>5305</v>
      </c>
      <c r="G141" s="822" t="s">
        <v>645</v>
      </c>
      <c r="H141" s="831"/>
      <c r="I141" s="831"/>
      <c r="J141" s="822"/>
      <c r="K141" s="822"/>
      <c r="L141" s="831">
        <v>1.2999999999999998</v>
      </c>
      <c r="M141" s="831">
        <v>316.42</v>
      </c>
      <c r="N141" s="822"/>
      <c r="O141" s="822">
        <v>243.40000000000003</v>
      </c>
      <c r="P141" s="831">
        <v>2.6</v>
      </c>
      <c r="Q141" s="831">
        <v>632.83999999999992</v>
      </c>
      <c r="R141" s="827"/>
      <c r="S141" s="832">
        <v>243.39999999999995</v>
      </c>
    </row>
    <row r="142" spans="1:19" ht="14.45" customHeight="1" x14ac:dyDescent="0.2">
      <c r="A142" s="821"/>
      <c r="B142" s="822" t="s">
        <v>5286</v>
      </c>
      <c r="C142" s="822" t="s">
        <v>600</v>
      </c>
      <c r="D142" s="822" t="s">
        <v>2388</v>
      </c>
      <c r="E142" s="822" t="s">
        <v>5287</v>
      </c>
      <c r="F142" s="822" t="s">
        <v>5306</v>
      </c>
      <c r="G142" s="822" t="s">
        <v>1804</v>
      </c>
      <c r="H142" s="831"/>
      <c r="I142" s="831"/>
      <c r="J142" s="822"/>
      <c r="K142" s="822"/>
      <c r="L142" s="831"/>
      <c r="M142" s="831"/>
      <c r="N142" s="822"/>
      <c r="O142" s="822"/>
      <c r="P142" s="831">
        <v>0.4</v>
      </c>
      <c r="Q142" s="831">
        <v>10.88</v>
      </c>
      <c r="R142" s="827"/>
      <c r="S142" s="832">
        <v>27.2</v>
      </c>
    </row>
    <row r="143" spans="1:19" ht="14.45" customHeight="1" x14ac:dyDescent="0.2">
      <c r="A143" s="821"/>
      <c r="B143" s="822" t="s">
        <v>5286</v>
      </c>
      <c r="C143" s="822" t="s">
        <v>600</v>
      </c>
      <c r="D143" s="822" t="s">
        <v>2388</v>
      </c>
      <c r="E143" s="822" t="s">
        <v>5287</v>
      </c>
      <c r="F143" s="822" t="s">
        <v>5307</v>
      </c>
      <c r="G143" s="822" t="s">
        <v>1928</v>
      </c>
      <c r="H143" s="831"/>
      <c r="I143" s="831"/>
      <c r="J143" s="822"/>
      <c r="K143" s="822"/>
      <c r="L143" s="831">
        <v>0.05</v>
      </c>
      <c r="M143" s="831">
        <v>13.7</v>
      </c>
      <c r="N143" s="822"/>
      <c r="O143" s="822">
        <v>273.99999999999994</v>
      </c>
      <c r="P143" s="831"/>
      <c r="Q143" s="831"/>
      <c r="R143" s="827"/>
      <c r="S143" s="832"/>
    </row>
    <row r="144" spans="1:19" ht="14.45" customHeight="1" x14ac:dyDescent="0.2">
      <c r="A144" s="821"/>
      <c r="B144" s="822" t="s">
        <v>5286</v>
      </c>
      <c r="C144" s="822" t="s">
        <v>600</v>
      </c>
      <c r="D144" s="822" t="s">
        <v>2388</v>
      </c>
      <c r="E144" s="822" t="s">
        <v>5287</v>
      </c>
      <c r="F144" s="822" t="s">
        <v>5308</v>
      </c>
      <c r="G144" s="822" t="s">
        <v>5309</v>
      </c>
      <c r="H144" s="831"/>
      <c r="I144" s="831"/>
      <c r="J144" s="822"/>
      <c r="K144" s="822"/>
      <c r="L144" s="831">
        <v>0.4</v>
      </c>
      <c r="M144" s="831">
        <v>21.78</v>
      </c>
      <c r="N144" s="822"/>
      <c r="O144" s="822">
        <v>54.45</v>
      </c>
      <c r="P144" s="831">
        <v>0.4</v>
      </c>
      <c r="Q144" s="831">
        <v>21.78</v>
      </c>
      <c r="R144" s="827"/>
      <c r="S144" s="832">
        <v>54.45</v>
      </c>
    </row>
    <row r="145" spans="1:19" ht="14.45" customHeight="1" x14ac:dyDescent="0.2">
      <c r="A145" s="821"/>
      <c r="B145" s="822" t="s">
        <v>5286</v>
      </c>
      <c r="C145" s="822" t="s">
        <v>600</v>
      </c>
      <c r="D145" s="822" t="s">
        <v>2388</v>
      </c>
      <c r="E145" s="822" t="s">
        <v>5287</v>
      </c>
      <c r="F145" s="822" t="s">
        <v>5310</v>
      </c>
      <c r="G145" s="822" t="s">
        <v>1916</v>
      </c>
      <c r="H145" s="831"/>
      <c r="I145" s="831"/>
      <c r="J145" s="822"/>
      <c r="K145" s="822"/>
      <c r="L145" s="831">
        <v>3.6</v>
      </c>
      <c r="M145" s="831">
        <v>1059.5999999999999</v>
      </c>
      <c r="N145" s="822"/>
      <c r="O145" s="822">
        <v>294.33333333333331</v>
      </c>
      <c r="P145" s="831">
        <v>3.9000000000000004</v>
      </c>
      <c r="Q145" s="831">
        <v>1147.77</v>
      </c>
      <c r="R145" s="827"/>
      <c r="S145" s="832">
        <v>294.29999999999995</v>
      </c>
    </row>
    <row r="146" spans="1:19" ht="14.45" customHeight="1" x14ac:dyDescent="0.2">
      <c r="A146" s="821"/>
      <c r="B146" s="822" t="s">
        <v>5286</v>
      </c>
      <c r="C146" s="822" t="s">
        <v>600</v>
      </c>
      <c r="D146" s="822" t="s">
        <v>2388</v>
      </c>
      <c r="E146" s="822" t="s">
        <v>5287</v>
      </c>
      <c r="F146" s="822" t="s">
        <v>5311</v>
      </c>
      <c r="G146" s="822" t="s">
        <v>5312</v>
      </c>
      <c r="H146" s="831"/>
      <c r="I146" s="831"/>
      <c r="J146" s="822"/>
      <c r="K146" s="822"/>
      <c r="L146" s="831"/>
      <c r="M146" s="831"/>
      <c r="N146" s="822"/>
      <c r="O146" s="822"/>
      <c r="P146" s="831">
        <v>0.2</v>
      </c>
      <c r="Q146" s="831">
        <v>10.88</v>
      </c>
      <c r="R146" s="827"/>
      <c r="S146" s="832">
        <v>54.4</v>
      </c>
    </row>
    <row r="147" spans="1:19" ht="14.45" customHeight="1" x14ac:dyDescent="0.2">
      <c r="A147" s="821"/>
      <c r="B147" s="822" t="s">
        <v>5286</v>
      </c>
      <c r="C147" s="822" t="s">
        <v>600</v>
      </c>
      <c r="D147" s="822" t="s">
        <v>2388</v>
      </c>
      <c r="E147" s="822" t="s">
        <v>5313</v>
      </c>
      <c r="F147" s="822" t="s">
        <v>5316</v>
      </c>
      <c r="G147" s="822" t="s">
        <v>5317</v>
      </c>
      <c r="H147" s="831"/>
      <c r="I147" s="831"/>
      <c r="J147" s="822"/>
      <c r="K147" s="822"/>
      <c r="L147" s="831"/>
      <c r="M147" s="831"/>
      <c r="N147" s="822"/>
      <c r="O147" s="822"/>
      <c r="P147" s="831">
        <v>6</v>
      </c>
      <c r="Q147" s="831">
        <v>1082.6400000000001</v>
      </c>
      <c r="R147" s="827"/>
      <c r="S147" s="832">
        <v>180.44000000000003</v>
      </c>
    </row>
    <row r="148" spans="1:19" ht="14.45" customHeight="1" x14ac:dyDescent="0.2">
      <c r="A148" s="821"/>
      <c r="B148" s="822" t="s">
        <v>5286</v>
      </c>
      <c r="C148" s="822" t="s">
        <v>600</v>
      </c>
      <c r="D148" s="822" t="s">
        <v>2388</v>
      </c>
      <c r="E148" s="822" t="s">
        <v>5313</v>
      </c>
      <c r="F148" s="822" t="s">
        <v>5318</v>
      </c>
      <c r="G148" s="822" t="s">
        <v>5319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242.64</v>
      </c>
      <c r="R148" s="827"/>
      <c r="S148" s="832">
        <v>242.64</v>
      </c>
    </row>
    <row r="149" spans="1:19" ht="14.45" customHeight="1" x14ac:dyDescent="0.2">
      <c r="A149" s="821"/>
      <c r="B149" s="822" t="s">
        <v>5286</v>
      </c>
      <c r="C149" s="822" t="s">
        <v>600</v>
      </c>
      <c r="D149" s="822" t="s">
        <v>2388</v>
      </c>
      <c r="E149" s="822" t="s">
        <v>5283</v>
      </c>
      <c r="F149" s="822" t="s">
        <v>5326</v>
      </c>
      <c r="G149" s="822" t="s">
        <v>5327</v>
      </c>
      <c r="H149" s="831"/>
      <c r="I149" s="831"/>
      <c r="J149" s="822"/>
      <c r="K149" s="822"/>
      <c r="L149" s="831">
        <v>4</v>
      </c>
      <c r="M149" s="831">
        <v>320</v>
      </c>
      <c r="N149" s="822"/>
      <c r="O149" s="822">
        <v>80</v>
      </c>
      <c r="P149" s="831">
        <v>2</v>
      </c>
      <c r="Q149" s="831">
        <v>170</v>
      </c>
      <c r="R149" s="827"/>
      <c r="S149" s="832">
        <v>85</v>
      </c>
    </row>
    <row r="150" spans="1:19" ht="14.45" customHeight="1" x14ac:dyDescent="0.2">
      <c r="A150" s="821"/>
      <c r="B150" s="822" t="s">
        <v>5286</v>
      </c>
      <c r="C150" s="822" t="s">
        <v>600</v>
      </c>
      <c r="D150" s="822" t="s">
        <v>2388</v>
      </c>
      <c r="E150" s="822" t="s">
        <v>5283</v>
      </c>
      <c r="F150" s="822" t="s">
        <v>5328</v>
      </c>
      <c r="G150" s="822" t="s">
        <v>5329</v>
      </c>
      <c r="H150" s="831"/>
      <c r="I150" s="831"/>
      <c r="J150" s="822"/>
      <c r="K150" s="822"/>
      <c r="L150" s="831">
        <v>30</v>
      </c>
      <c r="M150" s="831">
        <v>4590</v>
      </c>
      <c r="N150" s="822"/>
      <c r="O150" s="822">
        <v>153</v>
      </c>
      <c r="P150" s="831">
        <v>57</v>
      </c>
      <c r="Q150" s="831">
        <v>9006</v>
      </c>
      <c r="R150" s="827"/>
      <c r="S150" s="832">
        <v>158</v>
      </c>
    </row>
    <row r="151" spans="1:19" ht="14.45" customHeight="1" x14ac:dyDescent="0.2">
      <c r="A151" s="821"/>
      <c r="B151" s="822" t="s">
        <v>5286</v>
      </c>
      <c r="C151" s="822" t="s">
        <v>600</v>
      </c>
      <c r="D151" s="822" t="s">
        <v>2388</v>
      </c>
      <c r="E151" s="822" t="s">
        <v>5283</v>
      </c>
      <c r="F151" s="822" t="s">
        <v>5330</v>
      </c>
      <c r="G151" s="822" t="s">
        <v>5331</v>
      </c>
      <c r="H151" s="831"/>
      <c r="I151" s="831"/>
      <c r="J151" s="822"/>
      <c r="K151" s="822"/>
      <c r="L151" s="831">
        <v>44</v>
      </c>
      <c r="M151" s="831">
        <v>1672</v>
      </c>
      <c r="N151" s="822"/>
      <c r="O151" s="822">
        <v>38</v>
      </c>
      <c r="P151" s="831">
        <v>18</v>
      </c>
      <c r="Q151" s="831">
        <v>720</v>
      </c>
      <c r="R151" s="827"/>
      <c r="S151" s="832">
        <v>40</v>
      </c>
    </row>
    <row r="152" spans="1:19" ht="14.45" customHeight="1" x14ac:dyDescent="0.2">
      <c r="A152" s="821"/>
      <c r="B152" s="822" t="s">
        <v>5286</v>
      </c>
      <c r="C152" s="822" t="s">
        <v>600</v>
      </c>
      <c r="D152" s="822" t="s">
        <v>2388</v>
      </c>
      <c r="E152" s="822" t="s">
        <v>5283</v>
      </c>
      <c r="F152" s="822" t="s">
        <v>5332</v>
      </c>
      <c r="G152" s="822" t="s">
        <v>5333</v>
      </c>
      <c r="H152" s="831"/>
      <c r="I152" s="831"/>
      <c r="J152" s="822"/>
      <c r="K152" s="822"/>
      <c r="L152" s="831">
        <v>8</v>
      </c>
      <c r="M152" s="831">
        <v>1056</v>
      </c>
      <c r="N152" s="822"/>
      <c r="O152" s="822">
        <v>132</v>
      </c>
      <c r="P152" s="831">
        <v>4</v>
      </c>
      <c r="Q152" s="831">
        <v>560</v>
      </c>
      <c r="R152" s="827"/>
      <c r="S152" s="832">
        <v>140</v>
      </c>
    </row>
    <row r="153" spans="1:19" ht="14.45" customHeight="1" x14ac:dyDescent="0.2">
      <c r="A153" s="821"/>
      <c r="B153" s="822" t="s">
        <v>5286</v>
      </c>
      <c r="C153" s="822" t="s">
        <v>600</v>
      </c>
      <c r="D153" s="822" t="s">
        <v>2388</v>
      </c>
      <c r="E153" s="822" t="s">
        <v>5283</v>
      </c>
      <c r="F153" s="822" t="s">
        <v>5334</v>
      </c>
      <c r="G153" s="822" t="s">
        <v>5335</v>
      </c>
      <c r="H153" s="831"/>
      <c r="I153" s="831"/>
      <c r="J153" s="822"/>
      <c r="K153" s="822"/>
      <c r="L153" s="831">
        <v>25</v>
      </c>
      <c r="M153" s="831">
        <v>17775</v>
      </c>
      <c r="N153" s="822"/>
      <c r="O153" s="822">
        <v>711</v>
      </c>
      <c r="P153" s="831">
        <v>33</v>
      </c>
      <c r="Q153" s="831">
        <v>25344</v>
      </c>
      <c r="R153" s="827"/>
      <c r="S153" s="832">
        <v>768</v>
      </c>
    </row>
    <row r="154" spans="1:19" ht="14.45" customHeight="1" x14ac:dyDescent="0.2">
      <c r="A154" s="821"/>
      <c r="B154" s="822" t="s">
        <v>5286</v>
      </c>
      <c r="C154" s="822" t="s">
        <v>600</v>
      </c>
      <c r="D154" s="822" t="s">
        <v>2388</v>
      </c>
      <c r="E154" s="822" t="s">
        <v>5283</v>
      </c>
      <c r="F154" s="822" t="s">
        <v>5336</v>
      </c>
      <c r="G154" s="822" t="s">
        <v>5337</v>
      </c>
      <c r="H154" s="831"/>
      <c r="I154" s="831"/>
      <c r="J154" s="822"/>
      <c r="K154" s="822"/>
      <c r="L154" s="831">
        <v>3</v>
      </c>
      <c r="M154" s="831">
        <v>1080</v>
      </c>
      <c r="N154" s="822"/>
      <c r="O154" s="822">
        <v>360</v>
      </c>
      <c r="P154" s="831">
        <v>2</v>
      </c>
      <c r="Q154" s="831">
        <v>776</v>
      </c>
      <c r="R154" s="827"/>
      <c r="S154" s="832">
        <v>388</v>
      </c>
    </row>
    <row r="155" spans="1:19" ht="14.45" customHeight="1" x14ac:dyDescent="0.2">
      <c r="A155" s="821"/>
      <c r="B155" s="822" t="s">
        <v>5286</v>
      </c>
      <c r="C155" s="822" t="s">
        <v>600</v>
      </c>
      <c r="D155" s="822" t="s">
        <v>2388</v>
      </c>
      <c r="E155" s="822" t="s">
        <v>5283</v>
      </c>
      <c r="F155" s="822" t="s">
        <v>5338</v>
      </c>
      <c r="G155" s="822" t="s">
        <v>5339</v>
      </c>
      <c r="H155" s="831"/>
      <c r="I155" s="831"/>
      <c r="J155" s="822"/>
      <c r="K155" s="822"/>
      <c r="L155" s="831">
        <v>204</v>
      </c>
      <c r="M155" s="831">
        <v>6800</v>
      </c>
      <c r="N155" s="822"/>
      <c r="O155" s="822">
        <v>33.333333333333336</v>
      </c>
      <c r="P155" s="831">
        <v>214</v>
      </c>
      <c r="Q155" s="831">
        <v>9748.9</v>
      </c>
      <c r="R155" s="827"/>
      <c r="S155" s="832">
        <v>45.555607476635515</v>
      </c>
    </row>
    <row r="156" spans="1:19" ht="14.45" customHeight="1" x14ac:dyDescent="0.2">
      <c r="A156" s="821"/>
      <c r="B156" s="822" t="s">
        <v>5286</v>
      </c>
      <c r="C156" s="822" t="s">
        <v>600</v>
      </c>
      <c r="D156" s="822" t="s">
        <v>2388</v>
      </c>
      <c r="E156" s="822" t="s">
        <v>5283</v>
      </c>
      <c r="F156" s="822" t="s">
        <v>5342</v>
      </c>
      <c r="G156" s="822" t="s">
        <v>5343</v>
      </c>
      <c r="H156" s="831"/>
      <c r="I156" s="831"/>
      <c r="J156" s="822"/>
      <c r="K156" s="822"/>
      <c r="L156" s="831">
        <v>26</v>
      </c>
      <c r="M156" s="831">
        <v>858</v>
      </c>
      <c r="N156" s="822"/>
      <c r="O156" s="822">
        <v>33</v>
      </c>
      <c r="P156" s="831">
        <v>31</v>
      </c>
      <c r="Q156" s="831">
        <v>1054</v>
      </c>
      <c r="R156" s="827"/>
      <c r="S156" s="832">
        <v>34</v>
      </c>
    </row>
    <row r="157" spans="1:19" ht="14.45" customHeight="1" x14ac:dyDescent="0.2">
      <c r="A157" s="821"/>
      <c r="B157" s="822" t="s">
        <v>5286</v>
      </c>
      <c r="C157" s="822" t="s">
        <v>600</v>
      </c>
      <c r="D157" s="822" t="s">
        <v>2388</v>
      </c>
      <c r="E157" s="822" t="s">
        <v>5283</v>
      </c>
      <c r="F157" s="822" t="s">
        <v>5344</v>
      </c>
      <c r="G157" s="822" t="s">
        <v>5345</v>
      </c>
      <c r="H157" s="831"/>
      <c r="I157" s="831"/>
      <c r="J157" s="822"/>
      <c r="K157" s="822"/>
      <c r="L157" s="831">
        <v>21</v>
      </c>
      <c r="M157" s="831">
        <v>1596</v>
      </c>
      <c r="N157" s="822"/>
      <c r="O157" s="822">
        <v>76</v>
      </c>
      <c r="P157" s="831">
        <v>72</v>
      </c>
      <c r="Q157" s="831">
        <v>5832</v>
      </c>
      <c r="R157" s="827"/>
      <c r="S157" s="832">
        <v>81</v>
      </c>
    </row>
    <row r="158" spans="1:19" ht="14.45" customHeight="1" x14ac:dyDescent="0.2">
      <c r="A158" s="821"/>
      <c r="B158" s="822" t="s">
        <v>5286</v>
      </c>
      <c r="C158" s="822" t="s">
        <v>600</v>
      </c>
      <c r="D158" s="822" t="s">
        <v>2388</v>
      </c>
      <c r="E158" s="822" t="s">
        <v>5283</v>
      </c>
      <c r="F158" s="822" t="s">
        <v>5346</v>
      </c>
      <c r="G158" s="822" t="s">
        <v>5347</v>
      </c>
      <c r="H158" s="831"/>
      <c r="I158" s="831"/>
      <c r="J158" s="822"/>
      <c r="K158" s="822"/>
      <c r="L158" s="831"/>
      <c r="M158" s="831"/>
      <c r="N158" s="822"/>
      <c r="O158" s="822"/>
      <c r="P158" s="831">
        <v>8</v>
      </c>
      <c r="Q158" s="831">
        <v>1944</v>
      </c>
      <c r="R158" s="827"/>
      <c r="S158" s="832">
        <v>243</v>
      </c>
    </row>
    <row r="159" spans="1:19" ht="14.45" customHeight="1" x14ac:dyDescent="0.2">
      <c r="A159" s="821"/>
      <c r="B159" s="822" t="s">
        <v>5286</v>
      </c>
      <c r="C159" s="822" t="s">
        <v>600</v>
      </c>
      <c r="D159" s="822" t="s">
        <v>2388</v>
      </c>
      <c r="E159" s="822" t="s">
        <v>5283</v>
      </c>
      <c r="F159" s="822" t="s">
        <v>5348</v>
      </c>
      <c r="G159" s="822" t="s">
        <v>5349</v>
      </c>
      <c r="H159" s="831"/>
      <c r="I159" s="831"/>
      <c r="J159" s="822"/>
      <c r="K159" s="822"/>
      <c r="L159" s="831">
        <v>29</v>
      </c>
      <c r="M159" s="831">
        <v>2291</v>
      </c>
      <c r="N159" s="822"/>
      <c r="O159" s="822">
        <v>79</v>
      </c>
      <c r="P159" s="831">
        <v>57</v>
      </c>
      <c r="Q159" s="831">
        <v>4731</v>
      </c>
      <c r="R159" s="827"/>
      <c r="S159" s="832">
        <v>83</v>
      </c>
    </row>
    <row r="160" spans="1:19" ht="14.45" customHeight="1" x14ac:dyDescent="0.2">
      <c r="A160" s="821"/>
      <c r="B160" s="822" t="s">
        <v>5286</v>
      </c>
      <c r="C160" s="822" t="s">
        <v>600</v>
      </c>
      <c r="D160" s="822" t="s">
        <v>2388</v>
      </c>
      <c r="E160" s="822" t="s">
        <v>5283</v>
      </c>
      <c r="F160" s="822" t="s">
        <v>5350</v>
      </c>
      <c r="G160" s="822" t="s">
        <v>5351</v>
      </c>
      <c r="H160" s="831"/>
      <c r="I160" s="831"/>
      <c r="J160" s="822"/>
      <c r="K160" s="822"/>
      <c r="L160" s="831">
        <v>17</v>
      </c>
      <c r="M160" s="831">
        <v>10625</v>
      </c>
      <c r="N160" s="822"/>
      <c r="O160" s="822">
        <v>625</v>
      </c>
      <c r="P160" s="831">
        <v>22</v>
      </c>
      <c r="Q160" s="831">
        <v>14102</v>
      </c>
      <c r="R160" s="827"/>
      <c r="S160" s="832">
        <v>641</v>
      </c>
    </row>
    <row r="161" spans="1:19" ht="14.45" customHeight="1" x14ac:dyDescent="0.2">
      <c r="A161" s="821"/>
      <c r="B161" s="822" t="s">
        <v>5286</v>
      </c>
      <c r="C161" s="822" t="s">
        <v>600</v>
      </c>
      <c r="D161" s="822" t="s">
        <v>2388</v>
      </c>
      <c r="E161" s="822" t="s">
        <v>5283</v>
      </c>
      <c r="F161" s="822" t="s">
        <v>5354</v>
      </c>
      <c r="G161" s="822" t="s">
        <v>5355</v>
      </c>
      <c r="H161" s="831"/>
      <c r="I161" s="831"/>
      <c r="J161" s="822"/>
      <c r="K161" s="822"/>
      <c r="L161" s="831"/>
      <c r="M161" s="831"/>
      <c r="N161" s="822"/>
      <c r="O161" s="822"/>
      <c r="P161" s="831">
        <v>5</v>
      </c>
      <c r="Q161" s="831">
        <v>1945</v>
      </c>
      <c r="R161" s="827"/>
      <c r="S161" s="832">
        <v>389</v>
      </c>
    </row>
    <row r="162" spans="1:19" ht="14.45" customHeight="1" x14ac:dyDescent="0.2">
      <c r="A162" s="821"/>
      <c r="B162" s="822" t="s">
        <v>5286</v>
      </c>
      <c r="C162" s="822" t="s">
        <v>600</v>
      </c>
      <c r="D162" s="822" t="s">
        <v>2388</v>
      </c>
      <c r="E162" s="822" t="s">
        <v>5283</v>
      </c>
      <c r="F162" s="822" t="s">
        <v>5356</v>
      </c>
      <c r="G162" s="822" t="s">
        <v>5357</v>
      </c>
      <c r="H162" s="831"/>
      <c r="I162" s="831"/>
      <c r="J162" s="822"/>
      <c r="K162" s="822"/>
      <c r="L162" s="831">
        <v>189</v>
      </c>
      <c r="M162" s="831">
        <v>34020</v>
      </c>
      <c r="N162" s="822"/>
      <c r="O162" s="822">
        <v>180</v>
      </c>
      <c r="P162" s="831">
        <v>189</v>
      </c>
      <c r="Q162" s="831">
        <v>36666</v>
      </c>
      <c r="R162" s="827"/>
      <c r="S162" s="832">
        <v>194</v>
      </c>
    </row>
    <row r="163" spans="1:19" ht="14.45" customHeight="1" x14ac:dyDescent="0.2">
      <c r="A163" s="821"/>
      <c r="B163" s="822" t="s">
        <v>5286</v>
      </c>
      <c r="C163" s="822" t="s">
        <v>600</v>
      </c>
      <c r="D163" s="822" t="s">
        <v>2388</v>
      </c>
      <c r="E163" s="822" t="s">
        <v>5283</v>
      </c>
      <c r="F163" s="822" t="s">
        <v>5360</v>
      </c>
      <c r="G163" s="822" t="s">
        <v>5361</v>
      </c>
      <c r="H163" s="831"/>
      <c r="I163" s="831"/>
      <c r="J163" s="822"/>
      <c r="K163" s="822"/>
      <c r="L163" s="831">
        <v>3</v>
      </c>
      <c r="M163" s="831">
        <v>3660</v>
      </c>
      <c r="N163" s="822"/>
      <c r="O163" s="822">
        <v>1220</v>
      </c>
      <c r="P163" s="831">
        <v>21</v>
      </c>
      <c r="Q163" s="831">
        <v>26250</v>
      </c>
      <c r="R163" s="827"/>
      <c r="S163" s="832">
        <v>1250</v>
      </c>
    </row>
    <row r="164" spans="1:19" ht="14.45" customHeight="1" x14ac:dyDescent="0.2">
      <c r="A164" s="821"/>
      <c r="B164" s="822" t="s">
        <v>5286</v>
      </c>
      <c r="C164" s="822" t="s">
        <v>600</v>
      </c>
      <c r="D164" s="822" t="s">
        <v>2395</v>
      </c>
      <c r="E164" s="822" t="s">
        <v>5283</v>
      </c>
      <c r="F164" s="822" t="s">
        <v>5330</v>
      </c>
      <c r="G164" s="822" t="s">
        <v>5331</v>
      </c>
      <c r="H164" s="831"/>
      <c r="I164" s="831"/>
      <c r="J164" s="822"/>
      <c r="K164" s="822"/>
      <c r="L164" s="831">
        <v>1</v>
      </c>
      <c r="M164" s="831">
        <v>38</v>
      </c>
      <c r="N164" s="822"/>
      <c r="O164" s="822">
        <v>38</v>
      </c>
      <c r="P164" s="831"/>
      <c r="Q164" s="831"/>
      <c r="R164" s="827"/>
      <c r="S164" s="832"/>
    </row>
    <row r="165" spans="1:19" ht="14.45" customHeight="1" x14ac:dyDescent="0.2">
      <c r="A165" s="821"/>
      <c r="B165" s="822" t="s">
        <v>5286</v>
      </c>
      <c r="C165" s="822" t="s">
        <v>600</v>
      </c>
      <c r="D165" s="822" t="s">
        <v>2398</v>
      </c>
      <c r="E165" s="822" t="s">
        <v>5287</v>
      </c>
      <c r="F165" s="822" t="s">
        <v>5289</v>
      </c>
      <c r="G165" s="822" t="s">
        <v>654</v>
      </c>
      <c r="H165" s="831"/>
      <c r="I165" s="831"/>
      <c r="J165" s="822"/>
      <c r="K165" s="822"/>
      <c r="L165" s="831">
        <v>2.0999999999999996</v>
      </c>
      <c r="M165" s="831">
        <v>146.38999999999999</v>
      </c>
      <c r="N165" s="822"/>
      <c r="O165" s="822">
        <v>69.709523809523816</v>
      </c>
      <c r="P165" s="831">
        <v>2.8</v>
      </c>
      <c r="Q165" s="831">
        <v>195.16</v>
      </c>
      <c r="R165" s="827"/>
      <c r="S165" s="832">
        <v>69.7</v>
      </c>
    </row>
    <row r="166" spans="1:19" ht="14.45" customHeight="1" x14ac:dyDescent="0.2">
      <c r="A166" s="821"/>
      <c r="B166" s="822" t="s">
        <v>5286</v>
      </c>
      <c r="C166" s="822" t="s">
        <v>600</v>
      </c>
      <c r="D166" s="822" t="s">
        <v>2398</v>
      </c>
      <c r="E166" s="822" t="s">
        <v>5287</v>
      </c>
      <c r="F166" s="822" t="s">
        <v>5294</v>
      </c>
      <c r="G166" s="822" t="s">
        <v>667</v>
      </c>
      <c r="H166" s="831"/>
      <c r="I166" s="831"/>
      <c r="J166" s="822"/>
      <c r="K166" s="822"/>
      <c r="L166" s="831"/>
      <c r="M166" s="831"/>
      <c r="N166" s="822"/>
      <c r="O166" s="822"/>
      <c r="P166" s="831">
        <v>0.60000000000000009</v>
      </c>
      <c r="Q166" s="831">
        <v>366.63</v>
      </c>
      <c r="R166" s="827"/>
      <c r="S166" s="832">
        <v>611.04999999999995</v>
      </c>
    </row>
    <row r="167" spans="1:19" ht="14.45" customHeight="1" x14ac:dyDescent="0.2">
      <c r="A167" s="821"/>
      <c r="B167" s="822" t="s">
        <v>5286</v>
      </c>
      <c r="C167" s="822" t="s">
        <v>600</v>
      </c>
      <c r="D167" s="822" t="s">
        <v>2398</v>
      </c>
      <c r="E167" s="822" t="s">
        <v>5287</v>
      </c>
      <c r="F167" s="822" t="s">
        <v>5295</v>
      </c>
      <c r="G167" s="822" t="s">
        <v>2950</v>
      </c>
      <c r="H167" s="831"/>
      <c r="I167" s="831"/>
      <c r="J167" s="822"/>
      <c r="K167" s="822"/>
      <c r="L167" s="831">
        <v>0.2</v>
      </c>
      <c r="M167" s="831">
        <v>7.8</v>
      </c>
      <c r="N167" s="822"/>
      <c r="O167" s="822">
        <v>39</v>
      </c>
      <c r="P167" s="831"/>
      <c r="Q167" s="831"/>
      <c r="R167" s="827"/>
      <c r="S167" s="832"/>
    </row>
    <row r="168" spans="1:19" ht="14.45" customHeight="1" x14ac:dyDescent="0.2">
      <c r="A168" s="821"/>
      <c r="B168" s="822" t="s">
        <v>5286</v>
      </c>
      <c r="C168" s="822" t="s">
        <v>600</v>
      </c>
      <c r="D168" s="822" t="s">
        <v>2398</v>
      </c>
      <c r="E168" s="822" t="s">
        <v>5287</v>
      </c>
      <c r="F168" s="822" t="s">
        <v>5296</v>
      </c>
      <c r="G168" s="822" t="s">
        <v>3665</v>
      </c>
      <c r="H168" s="831"/>
      <c r="I168" s="831"/>
      <c r="J168" s="822"/>
      <c r="K168" s="822"/>
      <c r="L168" s="831"/>
      <c r="M168" s="831"/>
      <c r="N168" s="822"/>
      <c r="O168" s="822"/>
      <c r="P168" s="831">
        <v>0.1</v>
      </c>
      <c r="Q168" s="831">
        <v>17.7</v>
      </c>
      <c r="R168" s="827"/>
      <c r="S168" s="832">
        <v>176.99999999999997</v>
      </c>
    </row>
    <row r="169" spans="1:19" ht="14.45" customHeight="1" x14ac:dyDescent="0.2">
      <c r="A169" s="821"/>
      <c r="B169" s="822" t="s">
        <v>5286</v>
      </c>
      <c r="C169" s="822" t="s">
        <v>600</v>
      </c>
      <c r="D169" s="822" t="s">
        <v>2398</v>
      </c>
      <c r="E169" s="822" t="s">
        <v>5287</v>
      </c>
      <c r="F169" s="822" t="s">
        <v>5297</v>
      </c>
      <c r="G169" s="822" t="s">
        <v>643</v>
      </c>
      <c r="H169" s="831"/>
      <c r="I169" s="831"/>
      <c r="J169" s="822"/>
      <c r="K169" s="822"/>
      <c r="L169" s="831">
        <v>0.9</v>
      </c>
      <c r="M169" s="831">
        <v>53.71</v>
      </c>
      <c r="N169" s="822"/>
      <c r="O169" s="822">
        <v>59.677777777777777</v>
      </c>
      <c r="P169" s="831">
        <v>0.9</v>
      </c>
      <c r="Q169" s="831">
        <v>54.01</v>
      </c>
      <c r="R169" s="827"/>
      <c r="S169" s="832">
        <v>60.011111111111106</v>
      </c>
    </row>
    <row r="170" spans="1:19" ht="14.45" customHeight="1" x14ac:dyDescent="0.2">
      <c r="A170" s="821"/>
      <c r="B170" s="822" t="s">
        <v>5286</v>
      </c>
      <c r="C170" s="822" t="s">
        <v>600</v>
      </c>
      <c r="D170" s="822" t="s">
        <v>2398</v>
      </c>
      <c r="E170" s="822" t="s">
        <v>5287</v>
      </c>
      <c r="F170" s="822" t="s">
        <v>5300</v>
      </c>
      <c r="G170" s="822" t="s">
        <v>639</v>
      </c>
      <c r="H170" s="831"/>
      <c r="I170" s="831"/>
      <c r="J170" s="822"/>
      <c r="K170" s="822"/>
      <c r="L170" s="831">
        <v>3.4</v>
      </c>
      <c r="M170" s="831">
        <v>1819.17</v>
      </c>
      <c r="N170" s="822"/>
      <c r="O170" s="822">
        <v>535.05000000000007</v>
      </c>
      <c r="P170" s="831">
        <v>4.2</v>
      </c>
      <c r="Q170" s="831">
        <v>1987.7600000000002</v>
      </c>
      <c r="R170" s="827"/>
      <c r="S170" s="832">
        <v>473.27619047619049</v>
      </c>
    </row>
    <row r="171" spans="1:19" ht="14.45" customHeight="1" x14ac:dyDescent="0.2">
      <c r="A171" s="821"/>
      <c r="B171" s="822" t="s">
        <v>5286</v>
      </c>
      <c r="C171" s="822" t="s">
        <v>600</v>
      </c>
      <c r="D171" s="822" t="s">
        <v>2398</v>
      </c>
      <c r="E171" s="822" t="s">
        <v>5287</v>
      </c>
      <c r="F171" s="822" t="s">
        <v>5303</v>
      </c>
      <c r="G171" s="822" t="s">
        <v>645</v>
      </c>
      <c r="H171" s="831"/>
      <c r="I171" s="831"/>
      <c r="J171" s="822"/>
      <c r="K171" s="822"/>
      <c r="L171" s="831"/>
      <c r="M171" s="831"/>
      <c r="N171" s="822"/>
      <c r="O171" s="822"/>
      <c r="P171" s="831">
        <v>0.02</v>
      </c>
      <c r="Q171" s="831">
        <v>2.4300000000000002</v>
      </c>
      <c r="R171" s="827"/>
      <c r="S171" s="832">
        <v>121.5</v>
      </c>
    </row>
    <row r="172" spans="1:19" ht="14.45" customHeight="1" x14ac:dyDescent="0.2">
      <c r="A172" s="821"/>
      <c r="B172" s="822" t="s">
        <v>5286</v>
      </c>
      <c r="C172" s="822" t="s">
        <v>600</v>
      </c>
      <c r="D172" s="822" t="s">
        <v>2398</v>
      </c>
      <c r="E172" s="822" t="s">
        <v>5287</v>
      </c>
      <c r="F172" s="822" t="s">
        <v>5304</v>
      </c>
      <c r="G172" s="822" t="s">
        <v>645</v>
      </c>
      <c r="H172" s="831"/>
      <c r="I172" s="831"/>
      <c r="J172" s="822"/>
      <c r="K172" s="822"/>
      <c r="L172" s="831"/>
      <c r="M172" s="831"/>
      <c r="N172" s="822"/>
      <c r="O172" s="822"/>
      <c r="P172" s="831">
        <v>0.1</v>
      </c>
      <c r="Q172" s="831">
        <v>18.059999999999999</v>
      </c>
      <c r="R172" s="827"/>
      <c r="S172" s="832">
        <v>180.59999999999997</v>
      </c>
    </row>
    <row r="173" spans="1:19" ht="14.45" customHeight="1" x14ac:dyDescent="0.2">
      <c r="A173" s="821"/>
      <c r="B173" s="822" t="s">
        <v>5286</v>
      </c>
      <c r="C173" s="822" t="s">
        <v>600</v>
      </c>
      <c r="D173" s="822" t="s">
        <v>2398</v>
      </c>
      <c r="E173" s="822" t="s">
        <v>5287</v>
      </c>
      <c r="F173" s="822" t="s">
        <v>5305</v>
      </c>
      <c r="G173" s="822" t="s">
        <v>645</v>
      </c>
      <c r="H173" s="831"/>
      <c r="I173" s="831"/>
      <c r="J173" s="822"/>
      <c r="K173" s="822"/>
      <c r="L173" s="831">
        <v>1.5</v>
      </c>
      <c r="M173" s="831">
        <v>365.1</v>
      </c>
      <c r="N173" s="822"/>
      <c r="O173" s="822">
        <v>243.4</v>
      </c>
      <c r="P173" s="831">
        <v>1.8499999999999999</v>
      </c>
      <c r="Q173" s="831">
        <v>450.29</v>
      </c>
      <c r="R173" s="827"/>
      <c r="S173" s="832">
        <v>243.40000000000003</v>
      </c>
    </row>
    <row r="174" spans="1:19" ht="14.45" customHeight="1" x14ac:dyDescent="0.2">
      <c r="A174" s="821"/>
      <c r="B174" s="822" t="s">
        <v>5286</v>
      </c>
      <c r="C174" s="822" t="s">
        <v>600</v>
      </c>
      <c r="D174" s="822" t="s">
        <v>2398</v>
      </c>
      <c r="E174" s="822" t="s">
        <v>5287</v>
      </c>
      <c r="F174" s="822" t="s">
        <v>5310</v>
      </c>
      <c r="G174" s="822" t="s">
        <v>1916</v>
      </c>
      <c r="H174" s="831"/>
      <c r="I174" s="831"/>
      <c r="J174" s="822"/>
      <c r="K174" s="822"/>
      <c r="L174" s="831">
        <v>1.7000000000000002</v>
      </c>
      <c r="M174" s="831">
        <v>500.31</v>
      </c>
      <c r="N174" s="822"/>
      <c r="O174" s="822">
        <v>294.29999999999995</v>
      </c>
      <c r="P174" s="831">
        <v>2.1</v>
      </c>
      <c r="Q174" s="831">
        <v>618.03</v>
      </c>
      <c r="R174" s="827"/>
      <c r="S174" s="832">
        <v>294.29999999999995</v>
      </c>
    </row>
    <row r="175" spans="1:19" ht="14.45" customHeight="1" x14ac:dyDescent="0.2">
      <c r="A175" s="821"/>
      <c r="B175" s="822" t="s">
        <v>5286</v>
      </c>
      <c r="C175" s="822" t="s">
        <v>600</v>
      </c>
      <c r="D175" s="822" t="s">
        <v>2398</v>
      </c>
      <c r="E175" s="822" t="s">
        <v>5313</v>
      </c>
      <c r="F175" s="822" t="s">
        <v>5316</v>
      </c>
      <c r="G175" s="822" t="s">
        <v>5317</v>
      </c>
      <c r="H175" s="831"/>
      <c r="I175" s="831"/>
      <c r="J175" s="822"/>
      <c r="K175" s="822"/>
      <c r="L175" s="831">
        <v>15</v>
      </c>
      <c r="M175" s="831">
        <v>2955.4</v>
      </c>
      <c r="N175" s="822"/>
      <c r="O175" s="822">
        <v>197.02666666666667</v>
      </c>
      <c r="P175" s="831">
        <v>15</v>
      </c>
      <c r="Q175" s="831">
        <v>2706.6</v>
      </c>
      <c r="R175" s="827"/>
      <c r="S175" s="832">
        <v>180.44</v>
      </c>
    </row>
    <row r="176" spans="1:19" ht="14.45" customHeight="1" x14ac:dyDescent="0.2">
      <c r="A176" s="821"/>
      <c r="B176" s="822" t="s">
        <v>5286</v>
      </c>
      <c r="C176" s="822" t="s">
        <v>600</v>
      </c>
      <c r="D176" s="822" t="s">
        <v>2398</v>
      </c>
      <c r="E176" s="822" t="s">
        <v>5313</v>
      </c>
      <c r="F176" s="822" t="s">
        <v>5318</v>
      </c>
      <c r="G176" s="822" t="s">
        <v>5319</v>
      </c>
      <c r="H176" s="831"/>
      <c r="I176" s="831"/>
      <c r="J176" s="822"/>
      <c r="K176" s="822"/>
      <c r="L176" s="831">
        <v>2</v>
      </c>
      <c r="M176" s="831">
        <v>423.08</v>
      </c>
      <c r="N176" s="822"/>
      <c r="O176" s="822">
        <v>211.54</v>
      </c>
      <c r="P176" s="831"/>
      <c r="Q176" s="831"/>
      <c r="R176" s="827"/>
      <c r="S176" s="832"/>
    </row>
    <row r="177" spans="1:19" ht="14.45" customHeight="1" x14ac:dyDescent="0.2">
      <c r="A177" s="821"/>
      <c r="B177" s="822" t="s">
        <v>5286</v>
      </c>
      <c r="C177" s="822" t="s">
        <v>600</v>
      </c>
      <c r="D177" s="822" t="s">
        <v>2398</v>
      </c>
      <c r="E177" s="822" t="s">
        <v>5283</v>
      </c>
      <c r="F177" s="822" t="s">
        <v>5328</v>
      </c>
      <c r="G177" s="822" t="s">
        <v>5329</v>
      </c>
      <c r="H177" s="831"/>
      <c r="I177" s="831"/>
      <c r="J177" s="822"/>
      <c r="K177" s="822"/>
      <c r="L177" s="831">
        <v>34</v>
      </c>
      <c r="M177" s="831">
        <v>5202</v>
      </c>
      <c r="N177" s="822"/>
      <c r="O177" s="822">
        <v>153</v>
      </c>
      <c r="P177" s="831">
        <v>41</v>
      </c>
      <c r="Q177" s="831">
        <v>6478</v>
      </c>
      <c r="R177" s="827"/>
      <c r="S177" s="832">
        <v>158</v>
      </c>
    </row>
    <row r="178" spans="1:19" ht="14.45" customHeight="1" x14ac:dyDescent="0.2">
      <c r="A178" s="821"/>
      <c r="B178" s="822" t="s">
        <v>5286</v>
      </c>
      <c r="C178" s="822" t="s">
        <v>600</v>
      </c>
      <c r="D178" s="822" t="s">
        <v>2398</v>
      </c>
      <c r="E178" s="822" t="s">
        <v>5283</v>
      </c>
      <c r="F178" s="822" t="s">
        <v>5330</v>
      </c>
      <c r="G178" s="822" t="s">
        <v>5331</v>
      </c>
      <c r="H178" s="831"/>
      <c r="I178" s="831"/>
      <c r="J178" s="822"/>
      <c r="K178" s="822"/>
      <c r="L178" s="831">
        <v>9</v>
      </c>
      <c r="M178" s="831">
        <v>342</v>
      </c>
      <c r="N178" s="822"/>
      <c r="O178" s="822">
        <v>38</v>
      </c>
      <c r="P178" s="831">
        <v>10</v>
      </c>
      <c r="Q178" s="831">
        <v>400</v>
      </c>
      <c r="R178" s="827"/>
      <c r="S178" s="832">
        <v>40</v>
      </c>
    </row>
    <row r="179" spans="1:19" ht="14.45" customHeight="1" x14ac:dyDescent="0.2">
      <c r="A179" s="821"/>
      <c r="B179" s="822" t="s">
        <v>5286</v>
      </c>
      <c r="C179" s="822" t="s">
        <v>600</v>
      </c>
      <c r="D179" s="822" t="s">
        <v>2398</v>
      </c>
      <c r="E179" s="822" t="s">
        <v>5283</v>
      </c>
      <c r="F179" s="822" t="s">
        <v>5332</v>
      </c>
      <c r="G179" s="822" t="s">
        <v>5333</v>
      </c>
      <c r="H179" s="831"/>
      <c r="I179" s="831"/>
      <c r="J179" s="822"/>
      <c r="K179" s="822"/>
      <c r="L179" s="831">
        <v>5</v>
      </c>
      <c r="M179" s="831">
        <v>660</v>
      </c>
      <c r="N179" s="822"/>
      <c r="O179" s="822">
        <v>132</v>
      </c>
      <c r="P179" s="831">
        <v>1</v>
      </c>
      <c r="Q179" s="831">
        <v>140</v>
      </c>
      <c r="R179" s="827"/>
      <c r="S179" s="832">
        <v>140</v>
      </c>
    </row>
    <row r="180" spans="1:19" ht="14.45" customHeight="1" x14ac:dyDescent="0.2">
      <c r="A180" s="821"/>
      <c r="B180" s="822" t="s">
        <v>5286</v>
      </c>
      <c r="C180" s="822" t="s">
        <v>600</v>
      </c>
      <c r="D180" s="822" t="s">
        <v>2398</v>
      </c>
      <c r="E180" s="822" t="s">
        <v>5283</v>
      </c>
      <c r="F180" s="822" t="s">
        <v>5334</v>
      </c>
      <c r="G180" s="822" t="s">
        <v>5335</v>
      </c>
      <c r="H180" s="831"/>
      <c r="I180" s="831"/>
      <c r="J180" s="822"/>
      <c r="K180" s="822"/>
      <c r="L180" s="831">
        <v>12</v>
      </c>
      <c r="M180" s="831">
        <v>8532</v>
      </c>
      <c r="N180" s="822"/>
      <c r="O180" s="822">
        <v>711</v>
      </c>
      <c r="P180" s="831">
        <v>17</v>
      </c>
      <c r="Q180" s="831">
        <v>13056</v>
      </c>
      <c r="R180" s="827"/>
      <c r="S180" s="832">
        <v>768</v>
      </c>
    </row>
    <row r="181" spans="1:19" ht="14.45" customHeight="1" x14ac:dyDescent="0.2">
      <c r="A181" s="821"/>
      <c r="B181" s="822" t="s">
        <v>5286</v>
      </c>
      <c r="C181" s="822" t="s">
        <v>600</v>
      </c>
      <c r="D181" s="822" t="s">
        <v>2398</v>
      </c>
      <c r="E181" s="822" t="s">
        <v>5283</v>
      </c>
      <c r="F181" s="822" t="s">
        <v>5336</v>
      </c>
      <c r="G181" s="822" t="s">
        <v>5337</v>
      </c>
      <c r="H181" s="831"/>
      <c r="I181" s="831"/>
      <c r="J181" s="822"/>
      <c r="K181" s="822"/>
      <c r="L181" s="831">
        <v>2</v>
      </c>
      <c r="M181" s="831">
        <v>720</v>
      </c>
      <c r="N181" s="822"/>
      <c r="O181" s="822">
        <v>360</v>
      </c>
      <c r="P181" s="831">
        <v>1</v>
      </c>
      <c r="Q181" s="831">
        <v>388</v>
      </c>
      <c r="R181" s="827"/>
      <c r="S181" s="832">
        <v>388</v>
      </c>
    </row>
    <row r="182" spans="1:19" ht="14.45" customHeight="1" x14ac:dyDescent="0.2">
      <c r="A182" s="821"/>
      <c r="B182" s="822" t="s">
        <v>5286</v>
      </c>
      <c r="C182" s="822" t="s">
        <v>600</v>
      </c>
      <c r="D182" s="822" t="s">
        <v>2398</v>
      </c>
      <c r="E182" s="822" t="s">
        <v>5283</v>
      </c>
      <c r="F182" s="822" t="s">
        <v>5338</v>
      </c>
      <c r="G182" s="822" t="s">
        <v>5339</v>
      </c>
      <c r="H182" s="831"/>
      <c r="I182" s="831"/>
      <c r="J182" s="822"/>
      <c r="K182" s="822"/>
      <c r="L182" s="831">
        <v>100</v>
      </c>
      <c r="M182" s="831">
        <v>3333.34</v>
      </c>
      <c r="N182" s="822"/>
      <c r="O182" s="822">
        <v>33.333400000000005</v>
      </c>
      <c r="P182" s="831">
        <v>125</v>
      </c>
      <c r="Q182" s="831">
        <v>5694.45</v>
      </c>
      <c r="R182" s="827"/>
      <c r="S182" s="832">
        <v>45.555599999999998</v>
      </c>
    </row>
    <row r="183" spans="1:19" ht="14.45" customHeight="1" x14ac:dyDescent="0.2">
      <c r="A183" s="821"/>
      <c r="B183" s="822" t="s">
        <v>5286</v>
      </c>
      <c r="C183" s="822" t="s">
        <v>600</v>
      </c>
      <c r="D183" s="822" t="s">
        <v>2398</v>
      </c>
      <c r="E183" s="822" t="s">
        <v>5283</v>
      </c>
      <c r="F183" s="822" t="s">
        <v>5342</v>
      </c>
      <c r="G183" s="822" t="s">
        <v>5343</v>
      </c>
      <c r="H183" s="831"/>
      <c r="I183" s="831"/>
      <c r="J183" s="822"/>
      <c r="K183" s="822"/>
      <c r="L183" s="831">
        <v>1</v>
      </c>
      <c r="M183" s="831">
        <v>33</v>
      </c>
      <c r="N183" s="822"/>
      <c r="O183" s="822">
        <v>33</v>
      </c>
      <c r="P183" s="831"/>
      <c r="Q183" s="831"/>
      <c r="R183" s="827"/>
      <c r="S183" s="832"/>
    </row>
    <row r="184" spans="1:19" ht="14.45" customHeight="1" x14ac:dyDescent="0.2">
      <c r="A184" s="821"/>
      <c r="B184" s="822" t="s">
        <v>5286</v>
      </c>
      <c r="C184" s="822" t="s">
        <v>600</v>
      </c>
      <c r="D184" s="822" t="s">
        <v>2398</v>
      </c>
      <c r="E184" s="822" t="s">
        <v>5283</v>
      </c>
      <c r="F184" s="822" t="s">
        <v>5344</v>
      </c>
      <c r="G184" s="822" t="s">
        <v>5345</v>
      </c>
      <c r="H184" s="831"/>
      <c r="I184" s="831"/>
      <c r="J184" s="822"/>
      <c r="K184" s="822"/>
      <c r="L184" s="831">
        <v>4</v>
      </c>
      <c r="M184" s="831">
        <v>304</v>
      </c>
      <c r="N184" s="822"/>
      <c r="O184" s="822">
        <v>76</v>
      </c>
      <c r="P184" s="831">
        <v>30</v>
      </c>
      <c r="Q184" s="831">
        <v>2430</v>
      </c>
      <c r="R184" s="827"/>
      <c r="S184" s="832">
        <v>81</v>
      </c>
    </row>
    <row r="185" spans="1:19" ht="14.45" customHeight="1" x14ac:dyDescent="0.2">
      <c r="A185" s="821"/>
      <c r="B185" s="822" t="s">
        <v>5286</v>
      </c>
      <c r="C185" s="822" t="s">
        <v>600</v>
      </c>
      <c r="D185" s="822" t="s">
        <v>2398</v>
      </c>
      <c r="E185" s="822" t="s">
        <v>5283</v>
      </c>
      <c r="F185" s="822" t="s">
        <v>5346</v>
      </c>
      <c r="G185" s="822" t="s">
        <v>5347</v>
      </c>
      <c r="H185" s="831"/>
      <c r="I185" s="831"/>
      <c r="J185" s="822"/>
      <c r="K185" s="822"/>
      <c r="L185" s="831"/>
      <c r="M185" s="831"/>
      <c r="N185" s="822"/>
      <c r="O185" s="822"/>
      <c r="P185" s="831">
        <v>4</v>
      </c>
      <c r="Q185" s="831">
        <v>972</v>
      </c>
      <c r="R185" s="827"/>
      <c r="S185" s="832">
        <v>243</v>
      </c>
    </row>
    <row r="186" spans="1:19" ht="14.45" customHeight="1" x14ac:dyDescent="0.2">
      <c r="A186" s="821"/>
      <c r="B186" s="822" t="s">
        <v>5286</v>
      </c>
      <c r="C186" s="822" t="s">
        <v>600</v>
      </c>
      <c r="D186" s="822" t="s">
        <v>2398</v>
      </c>
      <c r="E186" s="822" t="s">
        <v>5283</v>
      </c>
      <c r="F186" s="822" t="s">
        <v>5348</v>
      </c>
      <c r="G186" s="822" t="s">
        <v>5349</v>
      </c>
      <c r="H186" s="831"/>
      <c r="I186" s="831"/>
      <c r="J186" s="822"/>
      <c r="K186" s="822"/>
      <c r="L186" s="831">
        <v>34</v>
      </c>
      <c r="M186" s="831">
        <v>2686</v>
      </c>
      <c r="N186" s="822"/>
      <c r="O186" s="822">
        <v>79</v>
      </c>
      <c r="P186" s="831">
        <v>41</v>
      </c>
      <c r="Q186" s="831">
        <v>3403</v>
      </c>
      <c r="R186" s="827"/>
      <c r="S186" s="832">
        <v>83</v>
      </c>
    </row>
    <row r="187" spans="1:19" ht="14.45" customHeight="1" x14ac:dyDescent="0.2">
      <c r="A187" s="821"/>
      <c r="B187" s="822" t="s">
        <v>5286</v>
      </c>
      <c r="C187" s="822" t="s">
        <v>600</v>
      </c>
      <c r="D187" s="822" t="s">
        <v>2398</v>
      </c>
      <c r="E187" s="822" t="s">
        <v>5283</v>
      </c>
      <c r="F187" s="822" t="s">
        <v>5350</v>
      </c>
      <c r="G187" s="822" t="s">
        <v>5351</v>
      </c>
      <c r="H187" s="831"/>
      <c r="I187" s="831"/>
      <c r="J187" s="822"/>
      <c r="K187" s="822"/>
      <c r="L187" s="831">
        <v>16</v>
      </c>
      <c r="M187" s="831">
        <v>10000</v>
      </c>
      <c r="N187" s="822"/>
      <c r="O187" s="822">
        <v>625</v>
      </c>
      <c r="P187" s="831">
        <v>10</v>
      </c>
      <c r="Q187" s="831">
        <v>6410</v>
      </c>
      <c r="R187" s="827"/>
      <c r="S187" s="832">
        <v>641</v>
      </c>
    </row>
    <row r="188" spans="1:19" ht="14.45" customHeight="1" x14ac:dyDescent="0.2">
      <c r="A188" s="821"/>
      <c r="B188" s="822" t="s">
        <v>5286</v>
      </c>
      <c r="C188" s="822" t="s">
        <v>600</v>
      </c>
      <c r="D188" s="822" t="s">
        <v>2398</v>
      </c>
      <c r="E188" s="822" t="s">
        <v>5283</v>
      </c>
      <c r="F188" s="822" t="s">
        <v>5354</v>
      </c>
      <c r="G188" s="822" t="s">
        <v>5355</v>
      </c>
      <c r="H188" s="831"/>
      <c r="I188" s="831"/>
      <c r="J188" s="822"/>
      <c r="K188" s="822"/>
      <c r="L188" s="831">
        <v>10</v>
      </c>
      <c r="M188" s="831">
        <v>3770</v>
      </c>
      <c r="N188" s="822"/>
      <c r="O188" s="822">
        <v>377</v>
      </c>
      <c r="P188" s="831">
        <v>8</v>
      </c>
      <c r="Q188" s="831">
        <v>3112</v>
      </c>
      <c r="R188" s="827"/>
      <c r="S188" s="832">
        <v>389</v>
      </c>
    </row>
    <row r="189" spans="1:19" ht="14.45" customHeight="1" x14ac:dyDescent="0.2">
      <c r="A189" s="821"/>
      <c r="B189" s="822" t="s">
        <v>5286</v>
      </c>
      <c r="C189" s="822" t="s">
        <v>600</v>
      </c>
      <c r="D189" s="822" t="s">
        <v>2398</v>
      </c>
      <c r="E189" s="822" t="s">
        <v>5283</v>
      </c>
      <c r="F189" s="822" t="s">
        <v>5356</v>
      </c>
      <c r="G189" s="822" t="s">
        <v>5357</v>
      </c>
      <c r="H189" s="831"/>
      <c r="I189" s="831"/>
      <c r="J189" s="822"/>
      <c r="K189" s="822"/>
      <c r="L189" s="831">
        <v>91</v>
      </c>
      <c r="M189" s="831">
        <v>16380</v>
      </c>
      <c r="N189" s="822"/>
      <c r="O189" s="822">
        <v>180</v>
      </c>
      <c r="P189" s="831">
        <v>107</v>
      </c>
      <c r="Q189" s="831">
        <v>20758</v>
      </c>
      <c r="R189" s="827"/>
      <c r="S189" s="832">
        <v>194</v>
      </c>
    </row>
    <row r="190" spans="1:19" ht="14.45" customHeight="1" x14ac:dyDescent="0.2">
      <c r="A190" s="821"/>
      <c r="B190" s="822" t="s">
        <v>5286</v>
      </c>
      <c r="C190" s="822" t="s">
        <v>600</v>
      </c>
      <c r="D190" s="822" t="s">
        <v>2398</v>
      </c>
      <c r="E190" s="822" t="s">
        <v>5283</v>
      </c>
      <c r="F190" s="822" t="s">
        <v>5360</v>
      </c>
      <c r="G190" s="822" t="s">
        <v>5361</v>
      </c>
      <c r="H190" s="831"/>
      <c r="I190" s="831"/>
      <c r="J190" s="822"/>
      <c r="K190" s="822"/>
      <c r="L190" s="831">
        <v>4</v>
      </c>
      <c r="M190" s="831">
        <v>4880</v>
      </c>
      <c r="N190" s="822"/>
      <c r="O190" s="822">
        <v>1220</v>
      </c>
      <c r="P190" s="831">
        <v>18</v>
      </c>
      <c r="Q190" s="831">
        <v>22500</v>
      </c>
      <c r="R190" s="827"/>
      <c r="S190" s="832">
        <v>1250</v>
      </c>
    </row>
    <row r="191" spans="1:19" ht="14.45" customHeight="1" x14ac:dyDescent="0.2">
      <c r="A191" s="821"/>
      <c r="B191" s="822" t="s">
        <v>5286</v>
      </c>
      <c r="C191" s="822" t="s">
        <v>600</v>
      </c>
      <c r="D191" s="822" t="s">
        <v>2405</v>
      </c>
      <c r="E191" s="822" t="s">
        <v>5287</v>
      </c>
      <c r="F191" s="822" t="s">
        <v>5288</v>
      </c>
      <c r="G191" s="822" t="s">
        <v>3174</v>
      </c>
      <c r="H191" s="831"/>
      <c r="I191" s="831"/>
      <c r="J191" s="822"/>
      <c r="K191" s="822"/>
      <c r="L191" s="831">
        <v>0.6</v>
      </c>
      <c r="M191" s="831">
        <v>32.64</v>
      </c>
      <c r="N191" s="822"/>
      <c r="O191" s="822">
        <v>54.400000000000006</v>
      </c>
      <c r="P191" s="831"/>
      <c r="Q191" s="831"/>
      <c r="R191" s="827"/>
      <c r="S191" s="832"/>
    </row>
    <row r="192" spans="1:19" ht="14.45" customHeight="1" x14ac:dyDescent="0.2">
      <c r="A192" s="821"/>
      <c r="B192" s="822" t="s">
        <v>5286</v>
      </c>
      <c r="C192" s="822" t="s">
        <v>600</v>
      </c>
      <c r="D192" s="822" t="s">
        <v>2405</v>
      </c>
      <c r="E192" s="822" t="s">
        <v>5287</v>
      </c>
      <c r="F192" s="822" t="s">
        <v>5289</v>
      </c>
      <c r="G192" s="822" t="s">
        <v>654</v>
      </c>
      <c r="H192" s="831"/>
      <c r="I192" s="831"/>
      <c r="J192" s="822"/>
      <c r="K192" s="822"/>
      <c r="L192" s="831">
        <v>1</v>
      </c>
      <c r="M192" s="831">
        <v>69.7</v>
      </c>
      <c r="N192" s="822"/>
      <c r="O192" s="822">
        <v>69.7</v>
      </c>
      <c r="P192" s="831">
        <v>4.8</v>
      </c>
      <c r="Q192" s="831">
        <v>334.56</v>
      </c>
      <c r="R192" s="827"/>
      <c r="S192" s="832">
        <v>69.7</v>
      </c>
    </row>
    <row r="193" spans="1:19" ht="14.45" customHeight="1" x14ac:dyDescent="0.2">
      <c r="A193" s="821"/>
      <c r="B193" s="822" t="s">
        <v>5286</v>
      </c>
      <c r="C193" s="822" t="s">
        <v>600</v>
      </c>
      <c r="D193" s="822" t="s">
        <v>2405</v>
      </c>
      <c r="E193" s="822" t="s">
        <v>5287</v>
      </c>
      <c r="F193" s="822" t="s">
        <v>5292</v>
      </c>
      <c r="G193" s="822" t="s">
        <v>659</v>
      </c>
      <c r="H193" s="831"/>
      <c r="I193" s="831"/>
      <c r="J193" s="822"/>
      <c r="K193" s="822"/>
      <c r="L193" s="831"/>
      <c r="M193" s="831"/>
      <c r="N193" s="822"/>
      <c r="O193" s="822"/>
      <c r="P193" s="831">
        <v>0.1</v>
      </c>
      <c r="Q193" s="831">
        <v>4.1900000000000004</v>
      </c>
      <c r="R193" s="827"/>
      <c r="S193" s="832">
        <v>41.9</v>
      </c>
    </row>
    <row r="194" spans="1:19" ht="14.45" customHeight="1" x14ac:dyDescent="0.2">
      <c r="A194" s="821"/>
      <c r="B194" s="822" t="s">
        <v>5286</v>
      </c>
      <c r="C194" s="822" t="s">
        <v>600</v>
      </c>
      <c r="D194" s="822" t="s">
        <v>2405</v>
      </c>
      <c r="E194" s="822" t="s">
        <v>5287</v>
      </c>
      <c r="F194" s="822" t="s">
        <v>5293</v>
      </c>
      <c r="G194" s="822" t="s">
        <v>663</v>
      </c>
      <c r="H194" s="831"/>
      <c r="I194" s="831"/>
      <c r="J194" s="822"/>
      <c r="K194" s="822"/>
      <c r="L194" s="831">
        <v>2</v>
      </c>
      <c r="M194" s="831">
        <v>26.74</v>
      </c>
      <c r="N194" s="822"/>
      <c r="O194" s="822">
        <v>13.37</v>
      </c>
      <c r="P194" s="831"/>
      <c r="Q194" s="831"/>
      <c r="R194" s="827"/>
      <c r="S194" s="832"/>
    </row>
    <row r="195" spans="1:19" ht="14.45" customHeight="1" x14ac:dyDescent="0.2">
      <c r="A195" s="821"/>
      <c r="B195" s="822" t="s">
        <v>5286</v>
      </c>
      <c r="C195" s="822" t="s">
        <v>600</v>
      </c>
      <c r="D195" s="822" t="s">
        <v>2405</v>
      </c>
      <c r="E195" s="822" t="s">
        <v>5287</v>
      </c>
      <c r="F195" s="822" t="s">
        <v>5294</v>
      </c>
      <c r="G195" s="822" t="s">
        <v>667</v>
      </c>
      <c r="H195" s="831"/>
      <c r="I195" s="831"/>
      <c r="J195" s="822"/>
      <c r="K195" s="822"/>
      <c r="L195" s="831"/>
      <c r="M195" s="831"/>
      <c r="N195" s="822"/>
      <c r="O195" s="822"/>
      <c r="P195" s="831">
        <v>0.8</v>
      </c>
      <c r="Q195" s="831">
        <v>488.84</v>
      </c>
      <c r="R195" s="827"/>
      <c r="S195" s="832">
        <v>611.04999999999995</v>
      </c>
    </row>
    <row r="196" spans="1:19" ht="14.45" customHeight="1" x14ac:dyDescent="0.2">
      <c r="A196" s="821"/>
      <c r="B196" s="822" t="s">
        <v>5286</v>
      </c>
      <c r="C196" s="822" t="s">
        <v>600</v>
      </c>
      <c r="D196" s="822" t="s">
        <v>2405</v>
      </c>
      <c r="E196" s="822" t="s">
        <v>5287</v>
      </c>
      <c r="F196" s="822" t="s">
        <v>5295</v>
      </c>
      <c r="G196" s="822" t="s">
        <v>2950</v>
      </c>
      <c r="H196" s="831"/>
      <c r="I196" s="831"/>
      <c r="J196" s="822"/>
      <c r="K196" s="822"/>
      <c r="L196" s="831">
        <v>0.2</v>
      </c>
      <c r="M196" s="831">
        <v>7.8</v>
      </c>
      <c r="N196" s="822"/>
      <c r="O196" s="822">
        <v>39</v>
      </c>
      <c r="P196" s="831"/>
      <c r="Q196" s="831"/>
      <c r="R196" s="827"/>
      <c r="S196" s="832"/>
    </row>
    <row r="197" spans="1:19" ht="14.45" customHeight="1" x14ac:dyDescent="0.2">
      <c r="A197" s="821"/>
      <c r="B197" s="822" t="s">
        <v>5286</v>
      </c>
      <c r="C197" s="822" t="s">
        <v>600</v>
      </c>
      <c r="D197" s="822" t="s">
        <v>2405</v>
      </c>
      <c r="E197" s="822" t="s">
        <v>5287</v>
      </c>
      <c r="F197" s="822" t="s">
        <v>5296</v>
      </c>
      <c r="G197" s="822" t="s">
        <v>3665</v>
      </c>
      <c r="H197" s="831"/>
      <c r="I197" s="831"/>
      <c r="J197" s="822"/>
      <c r="K197" s="822"/>
      <c r="L197" s="831">
        <v>0.3</v>
      </c>
      <c r="M197" s="831">
        <v>53.1</v>
      </c>
      <c r="N197" s="822"/>
      <c r="O197" s="822">
        <v>177</v>
      </c>
      <c r="P197" s="831"/>
      <c r="Q197" s="831"/>
      <c r="R197" s="827"/>
      <c r="S197" s="832"/>
    </row>
    <row r="198" spans="1:19" ht="14.45" customHeight="1" x14ac:dyDescent="0.2">
      <c r="A198" s="821"/>
      <c r="B198" s="822" t="s">
        <v>5286</v>
      </c>
      <c r="C198" s="822" t="s">
        <v>600</v>
      </c>
      <c r="D198" s="822" t="s">
        <v>2405</v>
      </c>
      <c r="E198" s="822" t="s">
        <v>5287</v>
      </c>
      <c r="F198" s="822" t="s">
        <v>5297</v>
      </c>
      <c r="G198" s="822" t="s">
        <v>643</v>
      </c>
      <c r="H198" s="831"/>
      <c r="I198" s="831"/>
      <c r="J198" s="822"/>
      <c r="K198" s="822"/>
      <c r="L198" s="831">
        <v>0.79999999999999993</v>
      </c>
      <c r="M198" s="831">
        <v>47.849999999999994</v>
      </c>
      <c r="N198" s="822"/>
      <c r="O198" s="822">
        <v>59.8125</v>
      </c>
      <c r="P198" s="831">
        <v>1.9</v>
      </c>
      <c r="Q198" s="831">
        <v>114.17</v>
      </c>
      <c r="R198" s="827"/>
      <c r="S198" s="832">
        <v>60.089473684210532</v>
      </c>
    </row>
    <row r="199" spans="1:19" ht="14.45" customHeight="1" x14ac:dyDescent="0.2">
      <c r="A199" s="821"/>
      <c r="B199" s="822" t="s">
        <v>5286</v>
      </c>
      <c r="C199" s="822" t="s">
        <v>600</v>
      </c>
      <c r="D199" s="822" t="s">
        <v>2405</v>
      </c>
      <c r="E199" s="822" t="s">
        <v>5287</v>
      </c>
      <c r="F199" s="822" t="s">
        <v>5300</v>
      </c>
      <c r="G199" s="822" t="s">
        <v>639</v>
      </c>
      <c r="H199" s="831"/>
      <c r="I199" s="831"/>
      <c r="J199" s="822"/>
      <c r="K199" s="822"/>
      <c r="L199" s="831">
        <v>3.4</v>
      </c>
      <c r="M199" s="831">
        <v>1819.1699999999998</v>
      </c>
      <c r="N199" s="822"/>
      <c r="O199" s="822">
        <v>535.04999999999995</v>
      </c>
      <c r="P199" s="831">
        <v>8.6</v>
      </c>
      <c r="Q199" s="831">
        <v>4067.59</v>
      </c>
      <c r="R199" s="827"/>
      <c r="S199" s="832">
        <v>472.97558139534885</v>
      </c>
    </row>
    <row r="200" spans="1:19" ht="14.45" customHeight="1" x14ac:dyDescent="0.2">
      <c r="A200" s="821"/>
      <c r="B200" s="822" t="s">
        <v>5286</v>
      </c>
      <c r="C200" s="822" t="s">
        <v>600</v>
      </c>
      <c r="D200" s="822" t="s">
        <v>2405</v>
      </c>
      <c r="E200" s="822" t="s">
        <v>5287</v>
      </c>
      <c r="F200" s="822" t="s">
        <v>5303</v>
      </c>
      <c r="G200" s="822" t="s">
        <v>645</v>
      </c>
      <c r="H200" s="831"/>
      <c r="I200" s="831"/>
      <c r="J200" s="822"/>
      <c r="K200" s="822"/>
      <c r="L200" s="831">
        <v>0.06</v>
      </c>
      <c r="M200" s="831">
        <v>7.29</v>
      </c>
      <c r="N200" s="822"/>
      <c r="O200" s="822">
        <v>121.5</v>
      </c>
      <c r="P200" s="831"/>
      <c r="Q200" s="831"/>
      <c r="R200" s="827"/>
      <c r="S200" s="832"/>
    </row>
    <row r="201" spans="1:19" ht="14.45" customHeight="1" x14ac:dyDescent="0.2">
      <c r="A201" s="821"/>
      <c r="B201" s="822" t="s">
        <v>5286</v>
      </c>
      <c r="C201" s="822" t="s">
        <v>600</v>
      </c>
      <c r="D201" s="822" t="s">
        <v>2405</v>
      </c>
      <c r="E201" s="822" t="s">
        <v>5287</v>
      </c>
      <c r="F201" s="822" t="s">
        <v>5304</v>
      </c>
      <c r="G201" s="822" t="s">
        <v>645</v>
      </c>
      <c r="H201" s="831"/>
      <c r="I201" s="831"/>
      <c r="J201" s="822"/>
      <c r="K201" s="822"/>
      <c r="L201" s="831"/>
      <c r="M201" s="831"/>
      <c r="N201" s="822"/>
      <c r="O201" s="822"/>
      <c r="P201" s="831">
        <v>1.1000000000000001</v>
      </c>
      <c r="Q201" s="831">
        <v>200.71</v>
      </c>
      <c r="R201" s="827"/>
      <c r="S201" s="832">
        <v>182.46363636363637</v>
      </c>
    </row>
    <row r="202" spans="1:19" ht="14.45" customHeight="1" x14ac:dyDescent="0.2">
      <c r="A202" s="821"/>
      <c r="B202" s="822" t="s">
        <v>5286</v>
      </c>
      <c r="C202" s="822" t="s">
        <v>600</v>
      </c>
      <c r="D202" s="822" t="s">
        <v>2405</v>
      </c>
      <c r="E202" s="822" t="s">
        <v>5287</v>
      </c>
      <c r="F202" s="822" t="s">
        <v>5305</v>
      </c>
      <c r="G202" s="822" t="s">
        <v>645</v>
      </c>
      <c r="H202" s="831"/>
      <c r="I202" s="831"/>
      <c r="J202" s="822"/>
      <c r="K202" s="822"/>
      <c r="L202" s="831">
        <v>2.6</v>
      </c>
      <c r="M202" s="831">
        <v>632.83999999999992</v>
      </c>
      <c r="N202" s="822"/>
      <c r="O202" s="822">
        <v>243.39999999999995</v>
      </c>
      <c r="P202" s="831">
        <v>2.8000000000000003</v>
      </c>
      <c r="Q202" s="831">
        <v>681.52</v>
      </c>
      <c r="R202" s="827"/>
      <c r="S202" s="832">
        <v>243.39999999999998</v>
      </c>
    </row>
    <row r="203" spans="1:19" ht="14.45" customHeight="1" x14ac:dyDescent="0.2">
      <c r="A203" s="821"/>
      <c r="B203" s="822" t="s">
        <v>5286</v>
      </c>
      <c r="C203" s="822" t="s">
        <v>600</v>
      </c>
      <c r="D203" s="822" t="s">
        <v>2405</v>
      </c>
      <c r="E203" s="822" t="s">
        <v>5287</v>
      </c>
      <c r="F203" s="822" t="s">
        <v>5310</v>
      </c>
      <c r="G203" s="822" t="s">
        <v>1916</v>
      </c>
      <c r="H203" s="831"/>
      <c r="I203" s="831"/>
      <c r="J203" s="822"/>
      <c r="K203" s="822"/>
      <c r="L203" s="831">
        <v>1.6</v>
      </c>
      <c r="M203" s="831">
        <v>470.88</v>
      </c>
      <c r="N203" s="822"/>
      <c r="O203" s="822">
        <v>294.29999999999995</v>
      </c>
      <c r="P203" s="831">
        <v>4.5</v>
      </c>
      <c r="Q203" s="831">
        <v>1324.35</v>
      </c>
      <c r="R203" s="827"/>
      <c r="S203" s="832">
        <v>294.29999999999995</v>
      </c>
    </row>
    <row r="204" spans="1:19" ht="14.45" customHeight="1" x14ac:dyDescent="0.2">
      <c r="A204" s="821"/>
      <c r="B204" s="822" t="s">
        <v>5286</v>
      </c>
      <c r="C204" s="822" t="s">
        <v>600</v>
      </c>
      <c r="D204" s="822" t="s">
        <v>2405</v>
      </c>
      <c r="E204" s="822" t="s">
        <v>5313</v>
      </c>
      <c r="F204" s="822" t="s">
        <v>5316</v>
      </c>
      <c r="G204" s="822" t="s">
        <v>5317</v>
      </c>
      <c r="H204" s="831"/>
      <c r="I204" s="831"/>
      <c r="J204" s="822"/>
      <c r="K204" s="822"/>
      <c r="L204" s="831">
        <v>12</v>
      </c>
      <c r="M204" s="831">
        <v>2351.88</v>
      </c>
      <c r="N204" s="822"/>
      <c r="O204" s="822">
        <v>195.99</v>
      </c>
      <c r="P204" s="831">
        <v>7</v>
      </c>
      <c r="Q204" s="831">
        <v>1263.08</v>
      </c>
      <c r="R204" s="827"/>
      <c r="S204" s="832">
        <v>180.44</v>
      </c>
    </row>
    <row r="205" spans="1:19" ht="14.45" customHeight="1" x14ac:dyDescent="0.2">
      <c r="A205" s="821"/>
      <c r="B205" s="822" t="s">
        <v>5286</v>
      </c>
      <c r="C205" s="822" t="s">
        <v>600</v>
      </c>
      <c r="D205" s="822" t="s">
        <v>2405</v>
      </c>
      <c r="E205" s="822" t="s">
        <v>5313</v>
      </c>
      <c r="F205" s="822" t="s">
        <v>5318</v>
      </c>
      <c r="G205" s="822" t="s">
        <v>5319</v>
      </c>
      <c r="H205" s="831"/>
      <c r="I205" s="831"/>
      <c r="J205" s="822"/>
      <c r="K205" s="822"/>
      <c r="L205" s="831">
        <v>3</v>
      </c>
      <c r="M205" s="831">
        <v>541.31999999999994</v>
      </c>
      <c r="N205" s="822"/>
      <c r="O205" s="822">
        <v>180.43999999999997</v>
      </c>
      <c r="P205" s="831"/>
      <c r="Q205" s="831"/>
      <c r="R205" s="827"/>
      <c r="S205" s="832"/>
    </row>
    <row r="206" spans="1:19" ht="14.45" customHeight="1" x14ac:dyDescent="0.2">
      <c r="A206" s="821"/>
      <c r="B206" s="822" t="s">
        <v>5286</v>
      </c>
      <c r="C206" s="822" t="s">
        <v>600</v>
      </c>
      <c r="D206" s="822" t="s">
        <v>2405</v>
      </c>
      <c r="E206" s="822" t="s">
        <v>5283</v>
      </c>
      <c r="F206" s="822" t="s">
        <v>5326</v>
      </c>
      <c r="G206" s="822" t="s">
        <v>5327</v>
      </c>
      <c r="H206" s="831"/>
      <c r="I206" s="831"/>
      <c r="J206" s="822"/>
      <c r="K206" s="822"/>
      <c r="L206" s="831">
        <v>10</v>
      </c>
      <c r="M206" s="831">
        <v>800</v>
      </c>
      <c r="N206" s="822"/>
      <c r="O206" s="822">
        <v>80</v>
      </c>
      <c r="P206" s="831">
        <v>1</v>
      </c>
      <c r="Q206" s="831">
        <v>85</v>
      </c>
      <c r="R206" s="827"/>
      <c r="S206" s="832">
        <v>85</v>
      </c>
    </row>
    <row r="207" spans="1:19" ht="14.45" customHeight="1" x14ac:dyDescent="0.2">
      <c r="A207" s="821"/>
      <c r="B207" s="822" t="s">
        <v>5286</v>
      </c>
      <c r="C207" s="822" t="s">
        <v>600</v>
      </c>
      <c r="D207" s="822" t="s">
        <v>2405</v>
      </c>
      <c r="E207" s="822" t="s">
        <v>5283</v>
      </c>
      <c r="F207" s="822" t="s">
        <v>5328</v>
      </c>
      <c r="G207" s="822" t="s">
        <v>5329</v>
      </c>
      <c r="H207" s="831"/>
      <c r="I207" s="831"/>
      <c r="J207" s="822"/>
      <c r="K207" s="822"/>
      <c r="L207" s="831">
        <v>58</v>
      </c>
      <c r="M207" s="831">
        <v>8874</v>
      </c>
      <c r="N207" s="822"/>
      <c r="O207" s="822">
        <v>153</v>
      </c>
      <c r="P207" s="831">
        <v>62</v>
      </c>
      <c r="Q207" s="831">
        <v>9796</v>
      </c>
      <c r="R207" s="827"/>
      <c r="S207" s="832">
        <v>158</v>
      </c>
    </row>
    <row r="208" spans="1:19" ht="14.45" customHeight="1" x14ac:dyDescent="0.2">
      <c r="A208" s="821"/>
      <c r="B208" s="822" t="s">
        <v>5286</v>
      </c>
      <c r="C208" s="822" t="s">
        <v>600</v>
      </c>
      <c r="D208" s="822" t="s">
        <v>2405</v>
      </c>
      <c r="E208" s="822" t="s">
        <v>5283</v>
      </c>
      <c r="F208" s="822" t="s">
        <v>5330</v>
      </c>
      <c r="G208" s="822" t="s">
        <v>5331</v>
      </c>
      <c r="H208" s="831"/>
      <c r="I208" s="831"/>
      <c r="J208" s="822"/>
      <c r="K208" s="822"/>
      <c r="L208" s="831">
        <v>58</v>
      </c>
      <c r="M208" s="831">
        <v>2204</v>
      </c>
      <c r="N208" s="822"/>
      <c r="O208" s="822">
        <v>38</v>
      </c>
      <c r="P208" s="831">
        <v>30</v>
      </c>
      <c r="Q208" s="831">
        <v>1200</v>
      </c>
      <c r="R208" s="827"/>
      <c r="S208" s="832">
        <v>40</v>
      </c>
    </row>
    <row r="209" spans="1:19" ht="14.45" customHeight="1" x14ac:dyDescent="0.2">
      <c r="A209" s="821"/>
      <c r="B209" s="822" t="s">
        <v>5286</v>
      </c>
      <c r="C209" s="822" t="s">
        <v>600</v>
      </c>
      <c r="D209" s="822" t="s">
        <v>2405</v>
      </c>
      <c r="E209" s="822" t="s">
        <v>5283</v>
      </c>
      <c r="F209" s="822" t="s">
        <v>5332</v>
      </c>
      <c r="G209" s="822" t="s">
        <v>5333</v>
      </c>
      <c r="H209" s="831"/>
      <c r="I209" s="831"/>
      <c r="J209" s="822"/>
      <c r="K209" s="822"/>
      <c r="L209" s="831">
        <v>24</v>
      </c>
      <c r="M209" s="831">
        <v>3168</v>
      </c>
      <c r="N209" s="822"/>
      <c r="O209" s="822">
        <v>132</v>
      </c>
      <c r="P209" s="831">
        <v>4</v>
      </c>
      <c r="Q209" s="831">
        <v>560</v>
      </c>
      <c r="R209" s="827"/>
      <c r="S209" s="832">
        <v>140</v>
      </c>
    </row>
    <row r="210" spans="1:19" ht="14.45" customHeight="1" x14ac:dyDescent="0.2">
      <c r="A210" s="821"/>
      <c r="B210" s="822" t="s">
        <v>5286</v>
      </c>
      <c r="C210" s="822" t="s">
        <v>600</v>
      </c>
      <c r="D210" s="822" t="s">
        <v>2405</v>
      </c>
      <c r="E210" s="822" t="s">
        <v>5283</v>
      </c>
      <c r="F210" s="822" t="s">
        <v>5334</v>
      </c>
      <c r="G210" s="822" t="s">
        <v>5335</v>
      </c>
      <c r="H210" s="831"/>
      <c r="I210" s="831"/>
      <c r="J210" s="822"/>
      <c r="K210" s="822"/>
      <c r="L210" s="831">
        <v>26</v>
      </c>
      <c r="M210" s="831">
        <v>18486</v>
      </c>
      <c r="N210" s="822"/>
      <c r="O210" s="822">
        <v>711</v>
      </c>
      <c r="P210" s="831">
        <v>20</v>
      </c>
      <c r="Q210" s="831">
        <v>15360</v>
      </c>
      <c r="R210" s="827"/>
      <c r="S210" s="832">
        <v>768</v>
      </c>
    </row>
    <row r="211" spans="1:19" ht="14.45" customHeight="1" x14ac:dyDescent="0.2">
      <c r="A211" s="821"/>
      <c r="B211" s="822" t="s">
        <v>5286</v>
      </c>
      <c r="C211" s="822" t="s">
        <v>600</v>
      </c>
      <c r="D211" s="822" t="s">
        <v>2405</v>
      </c>
      <c r="E211" s="822" t="s">
        <v>5283</v>
      </c>
      <c r="F211" s="822" t="s">
        <v>5336</v>
      </c>
      <c r="G211" s="822" t="s">
        <v>5337</v>
      </c>
      <c r="H211" s="831"/>
      <c r="I211" s="831"/>
      <c r="J211" s="822"/>
      <c r="K211" s="822"/>
      <c r="L211" s="831"/>
      <c r="M211" s="831"/>
      <c r="N211" s="822"/>
      <c r="O211" s="822"/>
      <c r="P211" s="831">
        <v>3</v>
      </c>
      <c r="Q211" s="831">
        <v>1164</v>
      </c>
      <c r="R211" s="827"/>
      <c r="S211" s="832">
        <v>388</v>
      </c>
    </row>
    <row r="212" spans="1:19" ht="14.45" customHeight="1" x14ac:dyDescent="0.2">
      <c r="A212" s="821"/>
      <c r="B212" s="822" t="s">
        <v>5286</v>
      </c>
      <c r="C212" s="822" t="s">
        <v>600</v>
      </c>
      <c r="D212" s="822" t="s">
        <v>2405</v>
      </c>
      <c r="E212" s="822" t="s">
        <v>5283</v>
      </c>
      <c r="F212" s="822" t="s">
        <v>5338</v>
      </c>
      <c r="G212" s="822" t="s">
        <v>5339</v>
      </c>
      <c r="H212" s="831"/>
      <c r="I212" s="831"/>
      <c r="J212" s="822"/>
      <c r="K212" s="822"/>
      <c r="L212" s="831">
        <v>196</v>
      </c>
      <c r="M212" s="831">
        <v>6533.33</v>
      </c>
      <c r="N212" s="822"/>
      <c r="O212" s="822">
        <v>33.333316326530614</v>
      </c>
      <c r="P212" s="831">
        <v>202</v>
      </c>
      <c r="Q212" s="831">
        <v>9202.2200000000012</v>
      </c>
      <c r="R212" s="827"/>
      <c r="S212" s="832">
        <v>45.555544554455452</v>
      </c>
    </row>
    <row r="213" spans="1:19" ht="14.45" customHeight="1" x14ac:dyDescent="0.2">
      <c r="A213" s="821"/>
      <c r="B213" s="822" t="s">
        <v>5286</v>
      </c>
      <c r="C213" s="822" t="s">
        <v>600</v>
      </c>
      <c r="D213" s="822" t="s">
        <v>2405</v>
      </c>
      <c r="E213" s="822" t="s">
        <v>5283</v>
      </c>
      <c r="F213" s="822" t="s">
        <v>5342</v>
      </c>
      <c r="G213" s="822" t="s">
        <v>5343</v>
      </c>
      <c r="H213" s="831"/>
      <c r="I213" s="831"/>
      <c r="J213" s="822"/>
      <c r="K213" s="822"/>
      <c r="L213" s="831">
        <v>1</v>
      </c>
      <c r="M213" s="831">
        <v>33</v>
      </c>
      <c r="N213" s="822"/>
      <c r="O213" s="822">
        <v>33</v>
      </c>
      <c r="P213" s="831"/>
      <c r="Q213" s="831"/>
      <c r="R213" s="827"/>
      <c r="S213" s="832"/>
    </row>
    <row r="214" spans="1:19" ht="14.45" customHeight="1" x14ac:dyDescent="0.2">
      <c r="A214" s="821"/>
      <c r="B214" s="822" t="s">
        <v>5286</v>
      </c>
      <c r="C214" s="822" t="s">
        <v>600</v>
      </c>
      <c r="D214" s="822" t="s">
        <v>2405</v>
      </c>
      <c r="E214" s="822" t="s">
        <v>5283</v>
      </c>
      <c r="F214" s="822" t="s">
        <v>5344</v>
      </c>
      <c r="G214" s="822" t="s">
        <v>5345</v>
      </c>
      <c r="H214" s="831"/>
      <c r="I214" s="831"/>
      <c r="J214" s="822"/>
      <c r="K214" s="822"/>
      <c r="L214" s="831">
        <v>20</v>
      </c>
      <c r="M214" s="831">
        <v>1520</v>
      </c>
      <c r="N214" s="822"/>
      <c r="O214" s="822">
        <v>76</v>
      </c>
      <c r="P214" s="831">
        <v>32</v>
      </c>
      <c r="Q214" s="831">
        <v>2592</v>
      </c>
      <c r="R214" s="827"/>
      <c r="S214" s="832">
        <v>81</v>
      </c>
    </row>
    <row r="215" spans="1:19" ht="14.45" customHeight="1" x14ac:dyDescent="0.2">
      <c r="A215" s="821"/>
      <c r="B215" s="822" t="s">
        <v>5286</v>
      </c>
      <c r="C215" s="822" t="s">
        <v>600</v>
      </c>
      <c r="D215" s="822" t="s">
        <v>2405</v>
      </c>
      <c r="E215" s="822" t="s">
        <v>5283</v>
      </c>
      <c r="F215" s="822" t="s">
        <v>5346</v>
      </c>
      <c r="G215" s="822" t="s">
        <v>5347</v>
      </c>
      <c r="H215" s="831"/>
      <c r="I215" s="831"/>
      <c r="J215" s="822"/>
      <c r="K215" s="822"/>
      <c r="L215" s="831"/>
      <c r="M215" s="831"/>
      <c r="N215" s="822"/>
      <c r="O215" s="822"/>
      <c r="P215" s="831">
        <v>2</v>
      </c>
      <c r="Q215" s="831">
        <v>486</v>
      </c>
      <c r="R215" s="827"/>
      <c r="S215" s="832">
        <v>243</v>
      </c>
    </row>
    <row r="216" spans="1:19" ht="14.45" customHeight="1" x14ac:dyDescent="0.2">
      <c r="A216" s="821"/>
      <c r="B216" s="822" t="s">
        <v>5286</v>
      </c>
      <c r="C216" s="822" t="s">
        <v>600</v>
      </c>
      <c r="D216" s="822" t="s">
        <v>2405</v>
      </c>
      <c r="E216" s="822" t="s">
        <v>5283</v>
      </c>
      <c r="F216" s="822" t="s">
        <v>5348</v>
      </c>
      <c r="G216" s="822" t="s">
        <v>5349</v>
      </c>
      <c r="H216" s="831"/>
      <c r="I216" s="831"/>
      <c r="J216" s="822"/>
      <c r="K216" s="822"/>
      <c r="L216" s="831">
        <v>58</v>
      </c>
      <c r="M216" s="831">
        <v>4582</v>
      </c>
      <c r="N216" s="822"/>
      <c r="O216" s="822">
        <v>79</v>
      </c>
      <c r="P216" s="831">
        <v>63</v>
      </c>
      <c r="Q216" s="831">
        <v>5229</v>
      </c>
      <c r="R216" s="827"/>
      <c r="S216" s="832">
        <v>83</v>
      </c>
    </row>
    <row r="217" spans="1:19" ht="14.45" customHeight="1" x14ac:dyDescent="0.2">
      <c r="A217" s="821"/>
      <c r="B217" s="822" t="s">
        <v>5286</v>
      </c>
      <c r="C217" s="822" t="s">
        <v>600</v>
      </c>
      <c r="D217" s="822" t="s">
        <v>2405</v>
      </c>
      <c r="E217" s="822" t="s">
        <v>5283</v>
      </c>
      <c r="F217" s="822" t="s">
        <v>5350</v>
      </c>
      <c r="G217" s="822" t="s">
        <v>5351</v>
      </c>
      <c r="H217" s="831"/>
      <c r="I217" s="831"/>
      <c r="J217" s="822"/>
      <c r="K217" s="822"/>
      <c r="L217" s="831">
        <v>17</v>
      </c>
      <c r="M217" s="831">
        <v>10625</v>
      </c>
      <c r="N217" s="822"/>
      <c r="O217" s="822">
        <v>625</v>
      </c>
      <c r="P217" s="831">
        <v>15</v>
      </c>
      <c r="Q217" s="831">
        <v>9615</v>
      </c>
      <c r="R217" s="827"/>
      <c r="S217" s="832">
        <v>641</v>
      </c>
    </row>
    <row r="218" spans="1:19" ht="14.45" customHeight="1" x14ac:dyDescent="0.2">
      <c r="A218" s="821"/>
      <c r="B218" s="822" t="s">
        <v>5286</v>
      </c>
      <c r="C218" s="822" t="s">
        <v>600</v>
      </c>
      <c r="D218" s="822" t="s">
        <v>2405</v>
      </c>
      <c r="E218" s="822" t="s">
        <v>5283</v>
      </c>
      <c r="F218" s="822" t="s">
        <v>5354</v>
      </c>
      <c r="G218" s="822" t="s">
        <v>5355</v>
      </c>
      <c r="H218" s="831"/>
      <c r="I218" s="831"/>
      <c r="J218" s="822"/>
      <c r="K218" s="822"/>
      <c r="L218" s="831">
        <v>12</v>
      </c>
      <c r="M218" s="831">
        <v>4524</v>
      </c>
      <c r="N218" s="822"/>
      <c r="O218" s="822">
        <v>377</v>
      </c>
      <c r="P218" s="831">
        <v>8</v>
      </c>
      <c r="Q218" s="831">
        <v>3112</v>
      </c>
      <c r="R218" s="827"/>
      <c r="S218" s="832">
        <v>389</v>
      </c>
    </row>
    <row r="219" spans="1:19" ht="14.45" customHeight="1" x14ac:dyDescent="0.2">
      <c r="A219" s="821"/>
      <c r="B219" s="822" t="s">
        <v>5286</v>
      </c>
      <c r="C219" s="822" t="s">
        <v>600</v>
      </c>
      <c r="D219" s="822" t="s">
        <v>2405</v>
      </c>
      <c r="E219" s="822" t="s">
        <v>5283</v>
      </c>
      <c r="F219" s="822" t="s">
        <v>5356</v>
      </c>
      <c r="G219" s="822" t="s">
        <v>5357</v>
      </c>
      <c r="H219" s="831"/>
      <c r="I219" s="831"/>
      <c r="J219" s="822"/>
      <c r="K219" s="822"/>
      <c r="L219" s="831">
        <v>175</v>
      </c>
      <c r="M219" s="831">
        <v>31500</v>
      </c>
      <c r="N219" s="822"/>
      <c r="O219" s="822">
        <v>180</v>
      </c>
      <c r="P219" s="831">
        <v>179</v>
      </c>
      <c r="Q219" s="831">
        <v>34726</v>
      </c>
      <c r="R219" s="827"/>
      <c r="S219" s="832">
        <v>194</v>
      </c>
    </row>
    <row r="220" spans="1:19" ht="14.45" customHeight="1" x14ac:dyDescent="0.2">
      <c r="A220" s="821"/>
      <c r="B220" s="822" t="s">
        <v>5286</v>
      </c>
      <c r="C220" s="822" t="s">
        <v>600</v>
      </c>
      <c r="D220" s="822" t="s">
        <v>2405</v>
      </c>
      <c r="E220" s="822" t="s">
        <v>5283</v>
      </c>
      <c r="F220" s="822" t="s">
        <v>5360</v>
      </c>
      <c r="G220" s="822" t="s">
        <v>5361</v>
      </c>
      <c r="H220" s="831"/>
      <c r="I220" s="831"/>
      <c r="J220" s="822"/>
      <c r="K220" s="822"/>
      <c r="L220" s="831">
        <v>2</v>
      </c>
      <c r="M220" s="831">
        <v>2440</v>
      </c>
      <c r="N220" s="822"/>
      <c r="O220" s="822">
        <v>1220</v>
      </c>
      <c r="P220" s="831">
        <v>30</v>
      </c>
      <c r="Q220" s="831">
        <v>37500</v>
      </c>
      <c r="R220" s="827"/>
      <c r="S220" s="832">
        <v>1250</v>
      </c>
    </row>
    <row r="221" spans="1:19" ht="14.45" customHeight="1" x14ac:dyDescent="0.2">
      <c r="A221" s="821"/>
      <c r="B221" s="822" t="s">
        <v>5286</v>
      </c>
      <c r="C221" s="822" t="s">
        <v>600</v>
      </c>
      <c r="D221" s="822" t="s">
        <v>2407</v>
      </c>
      <c r="E221" s="822" t="s">
        <v>5287</v>
      </c>
      <c r="F221" s="822" t="s">
        <v>5289</v>
      </c>
      <c r="G221" s="822" t="s">
        <v>654</v>
      </c>
      <c r="H221" s="831"/>
      <c r="I221" s="831"/>
      <c r="J221" s="822"/>
      <c r="K221" s="822"/>
      <c r="L221" s="831"/>
      <c r="M221" s="831"/>
      <c r="N221" s="822"/>
      <c r="O221" s="822"/>
      <c r="P221" s="831">
        <v>0.6</v>
      </c>
      <c r="Q221" s="831">
        <v>41.82</v>
      </c>
      <c r="R221" s="827"/>
      <c r="S221" s="832">
        <v>69.7</v>
      </c>
    </row>
    <row r="222" spans="1:19" ht="14.45" customHeight="1" x14ac:dyDescent="0.2">
      <c r="A222" s="821"/>
      <c r="B222" s="822" t="s">
        <v>5286</v>
      </c>
      <c r="C222" s="822" t="s">
        <v>600</v>
      </c>
      <c r="D222" s="822" t="s">
        <v>2407</v>
      </c>
      <c r="E222" s="822" t="s">
        <v>5287</v>
      </c>
      <c r="F222" s="822" t="s">
        <v>5292</v>
      </c>
      <c r="G222" s="822" t="s">
        <v>659</v>
      </c>
      <c r="H222" s="831"/>
      <c r="I222" s="831"/>
      <c r="J222" s="822"/>
      <c r="K222" s="822"/>
      <c r="L222" s="831"/>
      <c r="M222" s="831"/>
      <c r="N222" s="822"/>
      <c r="O222" s="822"/>
      <c r="P222" s="831">
        <v>0.1</v>
      </c>
      <c r="Q222" s="831">
        <v>4.1900000000000004</v>
      </c>
      <c r="R222" s="827"/>
      <c r="S222" s="832">
        <v>41.9</v>
      </c>
    </row>
    <row r="223" spans="1:19" ht="14.45" customHeight="1" x14ac:dyDescent="0.2">
      <c r="A223" s="821"/>
      <c r="B223" s="822" t="s">
        <v>5286</v>
      </c>
      <c r="C223" s="822" t="s">
        <v>600</v>
      </c>
      <c r="D223" s="822" t="s">
        <v>2407</v>
      </c>
      <c r="E223" s="822" t="s">
        <v>5287</v>
      </c>
      <c r="F223" s="822" t="s">
        <v>5294</v>
      </c>
      <c r="G223" s="822" t="s">
        <v>667</v>
      </c>
      <c r="H223" s="831"/>
      <c r="I223" s="831"/>
      <c r="J223" s="822"/>
      <c r="K223" s="822"/>
      <c r="L223" s="831"/>
      <c r="M223" s="831"/>
      <c r="N223" s="822"/>
      <c r="O223" s="822"/>
      <c r="P223" s="831">
        <v>1</v>
      </c>
      <c r="Q223" s="831">
        <v>611.04999999999995</v>
      </c>
      <c r="R223" s="827"/>
      <c r="S223" s="832">
        <v>611.04999999999995</v>
      </c>
    </row>
    <row r="224" spans="1:19" ht="14.45" customHeight="1" x14ac:dyDescent="0.2">
      <c r="A224" s="821"/>
      <c r="B224" s="822" t="s">
        <v>5286</v>
      </c>
      <c r="C224" s="822" t="s">
        <v>600</v>
      </c>
      <c r="D224" s="822" t="s">
        <v>2407</v>
      </c>
      <c r="E224" s="822" t="s">
        <v>5287</v>
      </c>
      <c r="F224" s="822" t="s">
        <v>5296</v>
      </c>
      <c r="G224" s="822" t="s">
        <v>3665</v>
      </c>
      <c r="H224" s="831"/>
      <c r="I224" s="831"/>
      <c r="J224" s="822"/>
      <c r="K224" s="822"/>
      <c r="L224" s="831"/>
      <c r="M224" s="831"/>
      <c r="N224" s="822"/>
      <c r="O224" s="822"/>
      <c r="P224" s="831">
        <v>0.2</v>
      </c>
      <c r="Q224" s="831">
        <v>35.4</v>
      </c>
      <c r="R224" s="827"/>
      <c r="S224" s="832">
        <v>176.99999999999997</v>
      </c>
    </row>
    <row r="225" spans="1:19" ht="14.45" customHeight="1" x14ac:dyDescent="0.2">
      <c r="A225" s="821"/>
      <c r="B225" s="822" t="s">
        <v>5286</v>
      </c>
      <c r="C225" s="822" t="s">
        <v>600</v>
      </c>
      <c r="D225" s="822" t="s">
        <v>2407</v>
      </c>
      <c r="E225" s="822" t="s">
        <v>5287</v>
      </c>
      <c r="F225" s="822" t="s">
        <v>5297</v>
      </c>
      <c r="G225" s="822" t="s">
        <v>643</v>
      </c>
      <c r="H225" s="831"/>
      <c r="I225" s="831"/>
      <c r="J225" s="822"/>
      <c r="K225" s="822"/>
      <c r="L225" s="831"/>
      <c r="M225" s="831"/>
      <c r="N225" s="822"/>
      <c r="O225" s="822"/>
      <c r="P225" s="831">
        <v>0.5</v>
      </c>
      <c r="Q225" s="831">
        <v>30.05</v>
      </c>
      <c r="R225" s="827"/>
      <c r="S225" s="832">
        <v>60.1</v>
      </c>
    </row>
    <row r="226" spans="1:19" ht="14.45" customHeight="1" x14ac:dyDescent="0.2">
      <c r="A226" s="821"/>
      <c r="B226" s="822" t="s">
        <v>5286</v>
      </c>
      <c r="C226" s="822" t="s">
        <v>600</v>
      </c>
      <c r="D226" s="822" t="s">
        <v>2407</v>
      </c>
      <c r="E226" s="822" t="s">
        <v>5287</v>
      </c>
      <c r="F226" s="822" t="s">
        <v>5300</v>
      </c>
      <c r="G226" s="822" t="s">
        <v>639</v>
      </c>
      <c r="H226" s="831"/>
      <c r="I226" s="831"/>
      <c r="J226" s="822"/>
      <c r="K226" s="822"/>
      <c r="L226" s="831"/>
      <c r="M226" s="831"/>
      <c r="N226" s="822"/>
      <c r="O226" s="822"/>
      <c r="P226" s="831">
        <v>1.9999999999999998</v>
      </c>
      <c r="Q226" s="831">
        <v>945.09999999999991</v>
      </c>
      <c r="R226" s="827"/>
      <c r="S226" s="832">
        <v>472.55</v>
      </c>
    </row>
    <row r="227" spans="1:19" ht="14.45" customHeight="1" x14ac:dyDescent="0.2">
      <c r="A227" s="821"/>
      <c r="B227" s="822" t="s">
        <v>5286</v>
      </c>
      <c r="C227" s="822" t="s">
        <v>600</v>
      </c>
      <c r="D227" s="822" t="s">
        <v>2407</v>
      </c>
      <c r="E227" s="822" t="s">
        <v>5287</v>
      </c>
      <c r="F227" s="822" t="s">
        <v>5303</v>
      </c>
      <c r="G227" s="822" t="s">
        <v>645</v>
      </c>
      <c r="H227" s="831"/>
      <c r="I227" s="831"/>
      <c r="J227" s="822"/>
      <c r="K227" s="822"/>
      <c r="L227" s="831"/>
      <c r="M227" s="831"/>
      <c r="N227" s="822"/>
      <c r="O227" s="822"/>
      <c r="P227" s="831">
        <v>0.04</v>
      </c>
      <c r="Q227" s="831">
        <v>4.8600000000000003</v>
      </c>
      <c r="R227" s="827"/>
      <c r="S227" s="832">
        <v>121.5</v>
      </c>
    </row>
    <row r="228" spans="1:19" ht="14.45" customHeight="1" x14ac:dyDescent="0.2">
      <c r="A228" s="821"/>
      <c r="B228" s="822" t="s">
        <v>5286</v>
      </c>
      <c r="C228" s="822" t="s">
        <v>600</v>
      </c>
      <c r="D228" s="822" t="s">
        <v>2407</v>
      </c>
      <c r="E228" s="822" t="s">
        <v>5287</v>
      </c>
      <c r="F228" s="822" t="s">
        <v>5304</v>
      </c>
      <c r="G228" s="822" t="s">
        <v>645</v>
      </c>
      <c r="H228" s="831"/>
      <c r="I228" s="831"/>
      <c r="J228" s="822"/>
      <c r="K228" s="822"/>
      <c r="L228" s="831"/>
      <c r="M228" s="831"/>
      <c r="N228" s="822"/>
      <c r="O228" s="822"/>
      <c r="P228" s="831">
        <v>0.12000000000000001</v>
      </c>
      <c r="Q228" s="831">
        <v>20.49</v>
      </c>
      <c r="R228" s="827"/>
      <c r="S228" s="832">
        <v>170.74999999999997</v>
      </c>
    </row>
    <row r="229" spans="1:19" ht="14.45" customHeight="1" x14ac:dyDescent="0.2">
      <c r="A229" s="821"/>
      <c r="B229" s="822" t="s">
        <v>5286</v>
      </c>
      <c r="C229" s="822" t="s">
        <v>600</v>
      </c>
      <c r="D229" s="822" t="s">
        <v>2407</v>
      </c>
      <c r="E229" s="822" t="s">
        <v>5287</v>
      </c>
      <c r="F229" s="822" t="s">
        <v>5305</v>
      </c>
      <c r="G229" s="822" t="s">
        <v>645</v>
      </c>
      <c r="H229" s="831"/>
      <c r="I229" s="831"/>
      <c r="J229" s="822"/>
      <c r="K229" s="822"/>
      <c r="L229" s="831">
        <v>0.05</v>
      </c>
      <c r="M229" s="831">
        <v>12.17</v>
      </c>
      <c r="N229" s="822"/>
      <c r="O229" s="822">
        <v>243.39999999999998</v>
      </c>
      <c r="P229" s="831">
        <v>0.85000000000000009</v>
      </c>
      <c r="Q229" s="831">
        <v>206.89</v>
      </c>
      <c r="R229" s="827"/>
      <c r="S229" s="832">
        <v>243.39999999999995</v>
      </c>
    </row>
    <row r="230" spans="1:19" ht="14.45" customHeight="1" x14ac:dyDescent="0.2">
      <c r="A230" s="821"/>
      <c r="B230" s="822" t="s">
        <v>5286</v>
      </c>
      <c r="C230" s="822" t="s">
        <v>600</v>
      </c>
      <c r="D230" s="822" t="s">
        <v>2407</v>
      </c>
      <c r="E230" s="822" t="s">
        <v>5287</v>
      </c>
      <c r="F230" s="822" t="s">
        <v>5308</v>
      </c>
      <c r="G230" s="822" t="s">
        <v>5309</v>
      </c>
      <c r="H230" s="831"/>
      <c r="I230" s="831"/>
      <c r="J230" s="822"/>
      <c r="K230" s="822"/>
      <c r="L230" s="831"/>
      <c r="M230" s="831"/>
      <c r="N230" s="822"/>
      <c r="O230" s="822"/>
      <c r="P230" s="831">
        <v>0.2</v>
      </c>
      <c r="Q230" s="831">
        <v>10.89</v>
      </c>
      <c r="R230" s="827"/>
      <c r="S230" s="832">
        <v>54.45</v>
      </c>
    </row>
    <row r="231" spans="1:19" ht="14.45" customHeight="1" x14ac:dyDescent="0.2">
      <c r="A231" s="821"/>
      <c r="B231" s="822" t="s">
        <v>5286</v>
      </c>
      <c r="C231" s="822" t="s">
        <v>600</v>
      </c>
      <c r="D231" s="822" t="s">
        <v>2407</v>
      </c>
      <c r="E231" s="822" t="s">
        <v>5287</v>
      </c>
      <c r="F231" s="822" t="s">
        <v>5310</v>
      </c>
      <c r="G231" s="822" t="s">
        <v>1916</v>
      </c>
      <c r="H231" s="831"/>
      <c r="I231" s="831"/>
      <c r="J231" s="822"/>
      <c r="K231" s="822"/>
      <c r="L231" s="831"/>
      <c r="M231" s="831"/>
      <c r="N231" s="822"/>
      <c r="O231" s="822"/>
      <c r="P231" s="831">
        <v>1.1000000000000001</v>
      </c>
      <c r="Q231" s="831">
        <v>323.73</v>
      </c>
      <c r="R231" s="827"/>
      <c r="S231" s="832">
        <v>294.3</v>
      </c>
    </row>
    <row r="232" spans="1:19" ht="14.45" customHeight="1" x14ac:dyDescent="0.2">
      <c r="A232" s="821"/>
      <c r="B232" s="822" t="s">
        <v>5286</v>
      </c>
      <c r="C232" s="822" t="s">
        <v>600</v>
      </c>
      <c r="D232" s="822" t="s">
        <v>2407</v>
      </c>
      <c r="E232" s="822" t="s">
        <v>5287</v>
      </c>
      <c r="F232" s="822" t="s">
        <v>5311</v>
      </c>
      <c r="G232" s="822" t="s">
        <v>5312</v>
      </c>
      <c r="H232" s="831"/>
      <c r="I232" s="831"/>
      <c r="J232" s="822"/>
      <c r="K232" s="822"/>
      <c r="L232" s="831"/>
      <c r="M232" s="831"/>
      <c r="N232" s="822"/>
      <c r="O232" s="822"/>
      <c r="P232" s="831">
        <v>0.2</v>
      </c>
      <c r="Q232" s="831">
        <v>10.88</v>
      </c>
      <c r="R232" s="827"/>
      <c r="S232" s="832">
        <v>54.4</v>
      </c>
    </row>
    <row r="233" spans="1:19" ht="14.45" customHeight="1" x14ac:dyDescent="0.2">
      <c r="A233" s="821"/>
      <c r="B233" s="822" t="s">
        <v>5286</v>
      </c>
      <c r="C233" s="822" t="s">
        <v>600</v>
      </c>
      <c r="D233" s="822" t="s">
        <v>2407</v>
      </c>
      <c r="E233" s="822" t="s">
        <v>5313</v>
      </c>
      <c r="F233" s="822" t="s">
        <v>5316</v>
      </c>
      <c r="G233" s="822" t="s">
        <v>5317</v>
      </c>
      <c r="H233" s="831"/>
      <c r="I233" s="831"/>
      <c r="J233" s="822"/>
      <c r="K233" s="822"/>
      <c r="L233" s="831"/>
      <c r="M233" s="831"/>
      <c r="N233" s="822"/>
      <c r="O233" s="822"/>
      <c r="P233" s="831">
        <v>3</v>
      </c>
      <c r="Q233" s="831">
        <v>541.32000000000005</v>
      </c>
      <c r="R233" s="827"/>
      <c r="S233" s="832">
        <v>180.44000000000003</v>
      </c>
    </row>
    <row r="234" spans="1:19" ht="14.45" customHeight="1" x14ac:dyDescent="0.2">
      <c r="A234" s="821"/>
      <c r="B234" s="822" t="s">
        <v>5286</v>
      </c>
      <c r="C234" s="822" t="s">
        <v>600</v>
      </c>
      <c r="D234" s="822" t="s">
        <v>2407</v>
      </c>
      <c r="E234" s="822" t="s">
        <v>5283</v>
      </c>
      <c r="F234" s="822" t="s">
        <v>5328</v>
      </c>
      <c r="G234" s="822" t="s">
        <v>5329</v>
      </c>
      <c r="H234" s="831"/>
      <c r="I234" s="831"/>
      <c r="J234" s="822"/>
      <c r="K234" s="822"/>
      <c r="L234" s="831">
        <v>2</v>
      </c>
      <c r="M234" s="831">
        <v>306</v>
      </c>
      <c r="N234" s="822"/>
      <c r="O234" s="822">
        <v>153</v>
      </c>
      <c r="P234" s="831">
        <v>24</v>
      </c>
      <c r="Q234" s="831">
        <v>3792</v>
      </c>
      <c r="R234" s="827"/>
      <c r="S234" s="832">
        <v>158</v>
      </c>
    </row>
    <row r="235" spans="1:19" ht="14.45" customHeight="1" x14ac:dyDescent="0.2">
      <c r="A235" s="821"/>
      <c r="B235" s="822" t="s">
        <v>5286</v>
      </c>
      <c r="C235" s="822" t="s">
        <v>600</v>
      </c>
      <c r="D235" s="822" t="s">
        <v>2407</v>
      </c>
      <c r="E235" s="822" t="s">
        <v>5283</v>
      </c>
      <c r="F235" s="822" t="s">
        <v>5330</v>
      </c>
      <c r="G235" s="822" t="s">
        <v>5331</v>
      </c>
      <c r="H235" s="831"/>
      <c r="I235" s="831"/>
      <c r="J235" s="822"/>
      <c r="K235" s="822"/>
      <c r="L235" s="831">
        <v>16</v>
      </c>
      <c r="M235" s="831">
        <v>608</v>
      </c>
      <c r="N235" s="822"/>
      <c r="O235" s="822">
        <v>38</v>
      </c>
      <c r="P235" s="831">
        <v>20</v>
      </c>
      <c r="Q235" s="831">
        <v>800</v>
      </c>
      <c r="R235" s="827"/>
      <c r="S235" s="832">
        <v>40</v>
      </c>
    </row>
    <row r="236" spans="1:19" ht="14.45" customHeight="1" x14ac:dyDescent="0.2">
      <c r="A236" s="821"/>
      <c r="B236" s="822" t="s">
        <v>5286</v>
      </c>
      <c r="C236" s="822" t="s">
        <v>600</v>
      </c>
      <c r="D236" s="822" t="s">
        <v>2407</v>
      </c>
      <c r="E236" s="822" t="s">
        <v>5283</v>
      </c>
      <c r="F236" s="822" t="s">
        <v>5332</v>
      </c>
      <c r="G236" s="822" t="s">
        <v>5333</v>
      </c>
      <c r="H236" s="831"/>
      <c r="I236" s="831"/>
      <c r="J236" s="822"/>
      <c r="K236" s="822"/>
      <c r="L236" s="831">
        <v>1</v>
      </c>
      <c r="M236" s="831">
        <v>132</v>
      </c>
      <c r="N236" s="822"/>
      <c r="O236" s="822">
        <v>132</v>
      </c>
      <c r="P236" s="831">
        <v>4</v>
      </c>
      <c r="Q236" s="831">
        <v>560</v>
      </c>
      <c r="R236" s="827"/>
      <c r="S236" s="832">
        <v>140</v>
      </c>
    </row>
    <row r="237" spans="1:19" ht="14.45" customHeight="1" x14ac:dyDescent="0.2">
      <c r="A237" s="821"/>
      <c r="B237" s="822" t="s">
        <v>5286</v>
      </c>
      <c r="C237" s="822" t="s">
        <v>600</v>
      </c>
      <c r="D237" s="822" t="s">
        <v>2407</v>
      </c>
      <c r="E237" s="822" t="s">
        <v>5283</v>
      </c>
      <c r="F237" s="822" t="s">
        <v>5334</v>
      </c>
      <c r="G237" s="822" t="s">
        <v>5335</v>
      </c>
      <c r="H237" s="831"/>
      <c r="I237" s="831"/>
      <c r="J237" s="822"/>
      <c r="K237" s="822"/>
      <c r="L237" s="831">
        <v>10</v>
      </c>
      <c r="M237" s="831">
        <v>7110</v>
      </c>
      <c r="N237" s="822"/>
      <c r="O237" s="822">
        <v>711</v>
      </c>
      <c r="P237" s="831">
        <v>26</v>
      </c>
      <c r="Q237" s="831">
        <v>19968</v>
      </c>
      <c r="R237" s="827"/>
      <c r="S237" s="832">
        <v>768</v>
      </c>
    </row>
    <row r="238" spans="1:19" ht="14.45" customHeight="1" x14ac:dyDescent="0.2">
      <c r="A238" s="821"/>
      <c r="B238" s="822" t="s">
        <v>5286</v>
      </c>
      <c r="C238" s="822" t="s">
        <v>600</v>
      </c>
      <c r="D238" s="822" t="s">
        <v>2407</v>
      </c>
      <c r="E238" s="822" t="s">
        <v>5283</v>
      </c>
      <c r="F238" s="822" t="s">
        <v>5338</v>
      </c>
      <c r="G238" s="822" t="s">
        <v>5339</v>
      </c>
      <c r="H238" s="831"/>
      <c r="I238" s="831"/>
      <c r="J238" s="822"/>
      <c r="K238" s="822"/>
      <c r="L238" s="831">
        <v>71</v>
      </c>
      <c r="M238" s="831">
        <v>2366.67</v>
      </c>
      <c r="N238" s="822"/>
      <c r="O238" s="822">
        <v>33.33338028169014</v>
      </c>
      <c r="P238" s="831">
        <v>182</v>
      </c>
      <c r="Q238" s="831">
        <v>8291.11</v>
      </c>
      <c r="R238" s="827"/>
      <c r="S238" s="832">
        <v>45.555549450549456</v>
      </c>
    </row>
    <row r="239" spans="1:19" ht="14.45" customHeight="1" x14ac:dyDescent="0.2">
      <c r="A239" s="821"/>
      <c r="B239" s="822" t="s">
        <v>5286</v>
      </c>
      <c r="C239" s="822" t="s">
        <v>600</v>
      </c>
      <c r="D239" s="822" t="s">
        <v>2407</v>
      </c>
      <c r="E239" s="822" t="s">
        <v>5283</v>
      </c>
      <c r="F239" s="822" t="s">
        <v>5342</v>
      </c>
      <c r="G239" s="822" t="s">
        <v>5343</v>
      </c>
      <c r="H239" s="831"/>
      <c r="I239" s="831"/>
      <c r="J239" s="822"/>
      <c r="K239" s="822"/>
      <c r="L239" s="831"/>
      <c r="M239" s="831"/>
      <c r="N239" s="822"/>
      <c r="O239" s="822"/>
      <c r="P239" s="831">
        <v>3</v>
      </c>
      <c r="Q239" s="831">
        <v>102</v>
      </c>
      <c r="R239" s="827"/>
      <c r="S239" s="832">
        <v>34</v>
      </c>
    </row>
    <row r="240" spans="1:19" ht="14.45" customHeight="1" x14ac:dyDescent="0.2">
      <c r="A240" s="821"/>
      <c r="B240" s="822" t="s">
        <v>5286</v>
      </c>
      <c r="C240" s="822" t="s">
        <v>600</v>
      </c>
      <c r="D240" s="822" t="s">
        <v>2407</v>
      </c>
      <c r="E240" s="822" t="s">
        <v>5283</v>
      </c>
      <c r="F240" s="822" t="s">
        <v>5344</v>
      </c>
      <c r="G240" s="822" t="s">
        <v>5345</v>
      </c>
      <c r="H240" s="831"/>
      <c r="I240" s="831"/>
      <c r="J240" s="822"/>
      <c r="K240" s="822"/>
      <c r="L240" s="831">
        <v>10</v>
      </c>
      <c r="M240" s="831">
        <v>760</v>
      </c>
      <c r="N240" s="822"/>
      <c r="O240" s="822">
        <v>76</v>
      </c>
      <c r="P240" s="831">
        <v>62</v>
      </c>
      <c r="Q240" s="831">
        <v>5022</v>
      </c>
      <c r="R240" s="827"/>
      <c r="S240" s="832">
        <v>81</v>
      </c>
    </row>
    <row r="241" spans="1:19" ht="14.45" customHeight="1" x14ac:dyDescent="0.2">
      <c r="A241" s="821"/>
      <c r="B241" s="822" t="s">
        <v>5286</v>
      </c>
      <c r="C241" s="822" t="s">
        <v>600</v>
      </c>
      <c r="D241" s="822" t="s">
        <v>2407</v>
      </c>
      <c r="E241" s="822" t="s">
        <v>5283</v>
      </c>
      <c r="F241" s="822" t="s">
        <v>5346</v>
      </c>
      <c r="G241" s="822" t="s">
        <v>5347</v>
      </c>
      <c r="H241" s="831"/>
      <c r="I241" s="831"/>
      <c r="J241" s="822"/>
      <c r="K241" s="822"/>
      <c r="L241" s="831"/>
      <c r="M241" s="831"/>
      <c r="N241" s="822"/>
      <c r="O241" s="822"/>
      <c r="P241" s="831">
        <v>3</v>
      </c>
      <c r="Q241" s="831">
        <v>729</v>
      </c>
      <c r="R241" s="827"/>
      <c r="S241" s="832">
        <v>243</v>
      </c>
    </row>
    <row r="242" spans="1:19" ht="14.45" customHeight="1" x14ac:dyDescent="0.2">
      <c r="A242" s="821"/>
      <c r="B242" s="822" t="s">
        <v>5286</v>
      </c>
      <c r="C242" s="822" t="s">
        <v>600</v>
      </c>
      <c r="D242" s="822" t="s">
        <v>2407</v>
      </c>
      <c r="E242" s="822" t="s">
        <v>5283</v>
      </c>
      <c r="F242" s="822" t="s">
        <v>5348</v>
      </c>
      <c r="G242" s="822" t="s">
        <v>5349</v>
      </c>
      <c r="H242" s="831"/>
      <c r="I242" s="831"/>
      <c r="J242" s="822"/>
      <c r="K242" s="822"/>
      <c r="L242" s="831">
        <v>1</v>
      </c>
      <c r="M242" s="831">
        <v>79</v>
      </c>
      <c r="N242" s="822"/>
      <c r="O242" s="822">
        <v>79</v>
      </c>
      <c r="P242" s="831">
        <v>23</v>
      </c>
      <c r="Q242" s="831">
        <v>1909</v>
      </c>
      <c r="R242" s="827"/>
      <c r="S242" s="832">
        <v>83</v>
      </c>
    </row>
    <row r="243" spans="1:19" ht="14.45" customHeight="1" x14ac:dyDescent="0.2">
      <c r="A243" s="821"/>
      <c r="B243" s="822" t="s">
        <v>5286</v>
      </c>
      <c r="C243" s="822" t="s">
        <v>600</v>
      </c>
      <c r="D243" s="822" t="s">
        <v>2407</v>
      </c>
      <c r="E243" s="822" t="s">
        <v>5283</v>
      </c>
      <c r="F243" s="822" t="s">
        <v>5350</v>
      </c>
      <c r="G243" s="822" t="s">
        <v>5351</v>
      </c>
      <c r="H243" s="831"/>
      <c r="I243" s="831"/>
      <c r="J243" s="822"/>
      <c r="K243" s="822"/>
      <c r="L243" s="831"/>
      <c r="M243" s="831"/>
      <c r="N243" s="822"/>
      <c r="O243" s="822"/>
      <c r="P243" s="831">
        <v>8</v>
      </c>
      <c r="Q243" s="831">
        <v>5128</v>
      </c>
      <c r="R243" s="827"/>
      <c r="S243" s="832">
        <v>641</v>
      </c>
    </row>
    <row r="244" spans="1:19" ht="14.45" customHeight="1" x14ac:dyDescent="0.2">
      <c r="A244" s="821"/>
      <c r="B244" s="822" t="s">
        <v>5286</v>
      </c>
      <c r="C244" s="822" t="s">
        <v>600</v>
      </c>
      <c r="D244" s="822" t="s">
        <v>2407</v>
      </c>
      <c r="E244" s="822" t="s">
        <v>5283</v>
      </c>
      <c r="F244" s="822" t="s">
        <v>5356</v>
      </c>
      <c r="G244" s="822" t="s">
        <v>5357</v>
      </c>
      <c r="H244" s="831"/>
      <c r="I244" s="831"/>
      <c r="J244" s="822"/>
      <c r="K244" s="822"/>
      <c r="L244" s="831">
        <v>61</v>
      </c>
      <c r="M244" s="831">
        <v>10980</v>
      </c>
      <c r="N244" s="822"/>
      <c r="O244" s="822">
        <v>180</v>
      </c>
      <c r="P244" s="831">
        <v>156</v>
      </c>
      <c r="Q244" s="831">
        <v>30264</v>
      </c>
      <c r="R244" s="827"/>
      <c r="S244" s="832">
        <v>194</v>
      </c>
    </row>
    <row r="245" spans="1:19" ht="14.45" customHeight="1" x14ac:dyDescent="0.2">
      <c r="A245" s="821"/>
      <c r="B245" s="822" t="s">
        <v>5286</v>
      </c>
      <c r="C245" s="822" t="s">
        <v>600</v>
      </c>
      <c r="D245" s="822" t="s">
        <v>2407</v>
      </c>
      <c r="E245" s="822" t="s">
        <v>5283</v>
      </c>
      <c r="F245" s="822" t="s">
        <v>5360</v>
      </c>
      <c r="G245" s="822" t="s">
        <v>5361</v>
      </c>
      <c r="H245" s="831"/>
      <c r="I245" s="831"/>
      <c r="J245" s="822"/>
      <c r="K245" s="822"/>
      <c r="L245" s="831"/>
      <c r="M245" s="831"/>
      <c r="N245" s="822"/>
      <c r="O245" s="822"/>
      <c r="P245" s="831">
        <v>6</v>
      </c>
      <c r="Q245" s="831">
        <v>7500</v>
      </c>
      <c r="R245" s="827"/>
      <c r="S245" s="832">
        <v>1250</v>
      </c>
    </row>
    <row r="246" spans="1:19" ht="14.45" customHeight="1" x14ac:dyDescent="0.2">
      <c r="A246" s="821"/>
      <c r="B246" s="822" t="s">
        <v>5286</v>
      </c>
      <c r="C246" s="822" t="s">
        <v>600</v>
      </c>
      <c r="D246" s="822" t="s">
        <v>2414</v>
      </c>
      <c r="E246" s="822" t="s">
        <v>5287</v>
      </c>
      <c r="F246" s="822" t="s">
        <v>5289</v>
      </c>
      <c r="G246" s="822" t="s">
        <v>654</v>
      </c>
      <c r="H246" s="831"/>
      <c r="I246" s="831"/>
      <c r="J246" s="822"/>
      <c r="K246" s="822"/>
      <c r="L246" s="831">
        <v>8</v>
      </c>
      <c r="M246" s="831">
        <v>557.59999999999991</v>
      </c>
      <c r="N246" s="822"/>
      <c r="O246" s="822">
        <v>69.699999999999989</v>
      </c>
      <c r="P246" s="831">
        <v>13.6</v>
      </c>
      <c r="Q246" s="831">
        <v>947.95</v>
      </c>
      <c r="R246" s="827"/>
      <c r="S246" s="832">
        <v>69.702205882352942</v>
      </c>
    </row>
    <row r="247" spans="1:19" ht="14.45" customHeight="1" x14ac:dyDescent="0.2">
      <c r="A247" s="821"/>
      <c r="B247" s="822" t="s">
        <v>5286</v>
      </c>
      <c r="C247" s="822" t="s">
        <v>600</v>
      </c>
      <c r="D247" s="822" t="s">
        <v>2414</v>
      </c>
      <c r="E247" s="822" t="s">
        <v>5287</v>
      </c>
      <c r="F247" s="822" t="s">
        <v>5292</v>
      </c>
      <c r="G247" s="822" t="s">
        <v>659</v>
      </c>
      <c r="H247" s="831"/>
      <c r="I247" s="831"/>
      <c r="J247" s="822"/>
      <c r="K247" s="822"/>
      <c r="L247" s="831"/>
      <c r="M247" s="831"/>
      <c r="N247" s="822"/>
      <c r="O247" s="822"/>
      <c r="P247" s="831">
        <v>0.1</v>
      </c>
      <c r="Q247" s="831">
        <v>4.1900000000000004</v>
      </c>
      <c r="R247" s="827"/>
      <c r="S247" s="832">
        <v>41.9</v>
      </c>
    </row>
    <row r="248" spans="1:19" ht="14.45" customHeight="1" x14ac:dyDescent="0.2">
      <c r="A248" s="821"/>
      <c r="B248" s="822" t="s">
        <v>5286</v>
      </c>
      <c r="C248" s="822" t="s">
        <v>600</v>
      </c>
      <c r="D248" s="822" t="s">
        <v>2414</v>
      </c>
      <c r="E248" s="822" t="s">
        <v>5287</v>
      </c>
      <c r="F248" s="822" t="s">
        <v>5293</v>
      </c>
      <c r="G248" s="822" t="s">
        <v>663</v>
      </c>
      <c r="H248" s="831"/>
      <c r="I248" s="831"/>
      <c r="J248" s="822"/>
      <c r="K248" s="822"/>
      <c r="L248" s="831">
        <v>12</v>
      </c>
      <c r="M248" s="831">
        <v>160.44</v>
      </c>
      <c r="N248" s="822"/>
      <c r="O248" s="822">
        <v>13.37</v>
      </c>
      <c r="P248" s="831">
        <v>1</v>
      </c>
      <c r="Q248" s="831">
        <v>13.37</v>
      </c>
      <c r="R248" s="827"/>
      <c r="S248" s="832">
        <v>13.37</v>
      </c>
    </row>
    <row r="249" spans="1:19" ht="14.45" customHeight="1" x14ac:dyDescent="0.2">
      <c r="A249" s="821"/>
      <c r="B249" s="822" t="s">
        <v>5286</v>
      </c>
      <c r="C249" s="822" t="s">
        <v>600</v>
      </c>
      <c r="D249" s="822" t="s">
        <v>2414</v>
      </c>
      <c r="E249" s="822" t="s">
        <v>5287</v>
      </c>
      <c r="F249" s="822" t="s">
        <v>5294</v>
      </c>
      <c r="G249" s="822" t="s">
        <v>667</v>
      </c>
      <c r="H249" s="831"/>
      <c r="I249" s="831"/>
      <c r="J249" s="822"/>
      <c r="K249" s="822"/>
      <c r="L249" s="831"/>
      <c r="M249" s="831"/>
      <c r="N249" s="822"/>
      <c r="O249" s="822"/>
      <c r="P249" s="831">
        <v>0.2</v>
      </c>
      <c r="Q249" s="831">
        <v>122.21</v>
      </c>
      <c r="R249" s="827"/>
      <c r="S249" s="832">
        <v>611.04999999999995</v>
      </c>
    </row>
    <row r="250" spans="1:19" ht="14.45" customHeight="1" x14ac:dyDescent="0.2">
      <c r="A250" s="821"/>
      <c r="B250" s="822" t="s">
        <v>5286</v>
      </c>
      <c r="C250" s="822" t="s">
        <v>600</v>
      </c>
      <c r="D250" s="822" t="s">
        <v>2414</v>
      </c>
      <c r="E250" s="822" t="s">
        <v>5287</v>
      </c>
      <c r="F250" s="822" t="s">
        <v>5297</v>
      </c>
      <c r="G250" s="822" t="s">
        <v>643</v>
      </c>
      <c r="H250" s="831"/>
      <c r="I250" s="831"/>
      <c r="J250" s="822"/>
      <c r="K250" s="822"/>
      <c r="L250" s="831">
        <v>5.7</v>
      </c>
      <c r="M250" s="831">
        <v>340.92000000000007</v>
      </c>
      <c r="N250" s="822"/>
      <c r="O250" s="822">
        <v>59.810526315789481</v>
      </c>
      <c r="P250" s="831">
        <v>8</v>
      </c>
      <c r="Q250" s="831">
        <v>480.28</v>
      </c>
      <c r="R250" s="827"/>
      <c r="S250" s="832">
        <v>60.034999999999997</v>
      </c>
    </row>
    <row r="251" spans="1:19" ht="14.45" customHeight="1" x14ac:dyDescent="0.2">
      <c r="A251" s="821"/>
      <c r="B251" s="822" t="s">
        <v>5286</v>
      </c>
      <c r="C251" s="822" t="s">
        <v>600</v>
      </c>
      <c r="D251" s="822" t="s">
        <v>2414</v>
      </c>
      <c r="E251" s="822" t="s">
        <v>5287</v>
      </c>
      <c r="F251" s="822" t="s">
        <v>5298</v>
      </c>
      <c r="G251" s="822" t="s">
        <v>5299</v>
      </c>
      <c r="H251" s="831"/>
      <c r="I251" s="831"/>
      <c r="J251" s="822"/>
      <c r="K251" s="822"/>
      <c r="L251" s="831">
        <v>1</v>
      </c>
      <c r="M251" s="831">
        <v>48.96</v>
      </c>
      <c r="N251" s="822"/>
      <c r="O251" s="822">
        <v>48.96</v>
      </c>
      <c r="P251" s="831">
        <v>0.30000000000000004</v>
      </c>
      <c r="Q251" s="831">
        <v>15.57</v>
      </c>
      <c r="R251" s="827"/>
      <c r="S251" s="832">
        <v>51.899999999999991</v>
      </c>
    </row>
    <row r="252" spans="1:19" ht="14.45" customHeight="1" x14ac:dyDescent="0.2">
      <c r="A252" s="821"/>
      <c r="B252" s="822" t="s">
        <v>5286</v>
      </c>
      <c r="C252" s="822" t="s">
        <v>600</v>
      </c>
      <c r="D252" s="822" t="s">
        <v>2414</v>
      </c>
      <c r="E252" s="822" t="s">
        <v>5287</v>
      </c>
      <c r="F252" s="822" t="s">
        <v>5300</v>
      </c>
      <c r="G252" s="822" t="s">
        <v>639</v>
      </c>
      <c r="H252" s="831"/>
      <c r="I252" s="831"/>
      <c r="J252" s="822"/>
      <c r="K252" s="822"/>
      <c r="L252" s="831">
        <v>2.6000000000000005</v>
      </c>
      <c r="M252" s="831">
        <v>1391.1299999999999</v>
      </c>
      <c r="N252" s="822"/>
      <c r="O252" s="822">
        <v>535.04999999999984</v>
      </c>
      <c r="P252" s="831">
        <v>4.8</v>
      </c>
      <c r="Q252" s="831">
        <v>2272.5100000000002</v>
      </c>
      <c r="R252" s="827"/>
      <c r="S252" s="832">
        <v>473.43958333333342</v>
      </c>
    </row>
    <row r="253" spans="1:19" ht="14.45" customHeight="1" x14ac:dyDescent="0.2">
      <c r="A253" s="821"/>
      <c r="B253" s="822" t="s">
        <v>5286</v>
      </c>
      <c r="C253" s="822" t="s">
        <v>600</v>
      </c>
      <c r="D253" s="822" t="s">
        <v>2414</v>
      </c>
      <c r="E253" s="822" t="s">
        <v>5287</v>
      </c>
      <c r="F253" s="822" t="s">
        <v>5301</v>
      </c>
      <c r="G253" s="822" t="s">
        <v>5302</v>
      </c>
      <c r="H253" s="831"/>
      <c r="I253" s="831"/>
      <c r="J253" s="822"/>
      <c r="K253" s="822"/>
      <c r="L253" s="831">
        <v>13</v>
      </c>
      <c r="M253" s="831">
        <v>218.4</v>
      </c>
      <c r="N253" s="822"/>
      <c r="O253" s="822">
        <v>16.8</v>
      </c>
      <c r="P253" s="831">
        <v>2</v>
      </c>
      <c r="Q253" s="831">
        <v>33.6</v>
      </c>
      <c r="R253" s="827"/>
      <c r="S253" s="832">
        <v>16.8</v>
      </c>
    </row>
    <row r="254" spans="1:19" ht="14.45" customHeight="1" x14ac:dyDescent="0.2">
      <c r="A254" s="821"/>
      <c r="B254" s="822" t="s">
        <v>5286</v>
      </c>
      <c r="C254" s="822" t="s">
        <v>600</v>
      </c>
      <c r="D254" s="822" t="s">
        <v>2414</v>
      </c>
      <c r="E254" s="822" t="s">
        <v>5287</v>
      </c>
      <c r="F254" s="822" t="s">
        <v>5303</v>
      </c>
      <c r="G254" s="822" t="s">
        <v>645</v>
      </c>
      <c r="H254" s="831"/>
      <c r="I254" s="831"/>
      <c r="J254" s="822"/>
      <c r="K254" s="822"/>
      <c r="L254" s="831">
        <v>0.02</v>
      </c>
      <c r="M254" s="831">
        <v>2.4300000000000002</v>
      </c>
      <c r="N254" s="822"/>
      <c r="O254" s="822">
        <v>121.5</v>
      </c>
      <c r="P254" s="831"/>
      <c r="Q254" s="831"/>
      <c r="R254" s="827"/>
      <c r="S254" s="832"/>
    </row>
    <row r="255" spans="1:19" ht="14.45" customHeight="1" x14ac:dyDescent="0.2">
      <c r="A255" s="821"/>
      <c r="B255" s="822" t="s">
        <v>5286</v>
      </c>
      <c r="C255" s="822" t="s">
        <v>600</v>
      </c>
      <c r="D255" s="822" t="s">
        <v>2414</v>
      </c>
      <c r="E255" s="822" t="s">
        <v>5287</v>
      </c>
      <c r="F255" s="822" t="s">
        <v>5304</v>
      </c>
      <c r="G255" s="822" t="s">
        <v>645</v>
      </c>
      <c r="H255" s="831"/>
      <c r="I255" s="831"/>
      <c r="J255" s="822"/>
      <c r="K255" s="822"/>
      <c r="L255" s="831">
        <v>0.03</v>
      </c>
      <c r="M255" s="831">
        <v>6.02</v>
      </c>
      <c r="N255" s="822"/>
      <c r="O255" s="822">
        <v>200.66666666666666</v>
      </c>
      <c r="P255" s="831">
        <v>0.06</v>
      </c>
      <c r="Q255" s="831">
        <v>12.04</v>
      </c>
      <c r="R255" s="827"/>
      <c r="S255" s="832">
        <v>200.66666666666666</v>
      </c>
    </row>
    <row r="256" spans="1:19" ht="14.45" customHeight="1" x14ac:dyDescent="0.2">
      <c r="A256" s="821"/>
      <c r="B256" s="822" t="s">
        <v>5286</v>
      </c>
      <c r="C256" s="822" t="s">
        <v>600</v>
      </c>
      <c r="D256" s="822" t="s">
        <v>2414</v>
      </c>
      <c r="E256" s="822" t="s">
        <v>5287</v>
      </c>
      <c r="F256" s="822" t="s">
        <v>5305</v>
      </c>
      <c r="G256" s="822" t="s">
        <v>645</v>
      </c>
      <c r="H256" s="831"/>
      <c r="I256" s="831"/>
      <c r="J256" s="822"/>
      <c r="K256" s="822"/>
      <c r="L256" s="831">
        <v>5.0499999999999989</v>
      </c>
      <c r="M256" s="831">
        <v>1229.1699999999998</v>
      </c>
      <c r="N256" s="822"/>
      <c r="O256" s="822">
        <v>243.40000000000003</v>
      </c>
      <c r="P256" s="831">
        <v>5.35</v>
      </c>
      <c r="Q256" s="831">
        <v>1302.19</v>
      </c>
      <c r="R256" s="827"/>
      <c r="S256" s="832">
        <v>243.40000000000003</v>
      </c>
    </row>
    <row r="257" spans="1:19" ht="14.45" customHeight="1" x14ac:dyDescent="0.2">
      <c r="A257" s="821"/>
      <c r="B257" s="822" t="s">
        <v>5286</v>
      </c>
      <c r="C257" s="822" t="s">
        <v>600</v>
      </c>
      <c r="D257" s="822" t="s">
        <v>2414</v>
      </c>
      <c r="E257" s="822" t="s">
        <v>5287</v>
      </c>
      <c r="F257" s="822" t="s">
        <v>5310</v>
      </c>
      <c r="G257" s="822" t="s">
        <v>1916</v>
      </c>
      <c r="H257" s="831"/>
      <c r="I257" s="831"/>
      <c r="J257" s="822"/>
      <c r="K257" s="822"/>
      <c r="L257" s="831">
        <v>1.2000000000000002</v>
      </c>
      <c r="M257" s="831">
        <v>353.15999999999997</v>
      </c>
      <c r="N257" s="822"/>
      <c r="O257" s="822">
        <v>294.29999999999995</v>
      </c>
      <c r="P257" s="831">
        <v>2.5</v>
      </c>
      <c r="Q257" s="831">
        <v>735.74999999999989</v>
      </c>
      <c r="R257" s="827"/>
      <c r="S257" s="832">
        <v>294.29999999999995</v>
      </c>
    </row>
    <row r="258" spans="1:19" ht="14.45" customHeight="1" x14ac:dyDescent="0.2">
      <c r="A258" s="821"/>
      <c r="B258" s="822" t="s">
        <v>5286</v>
      </c>
      <c r="C258" s="822" t="s">
        <v>600</v>
      </c>
      <c r="D258" s="822" t="s">
        <v>2414</v>
      </c>
      <c r="E258" s="822" t="s">
        <v>5313</v>
      </c>
      <c r="F258" s="822" t="s">
        <v>5316</v>
      </c>
      <c r="G258" s="822" t="s">
        <v>5317</v>
      </c>
      <c r="H258" s="831"/>
      <c r="I258" s="831"/>
      <c r="J258" s="822"/>
      <c r="K258" s="822"/>
      <c r="L258" s="831">
        <v>19</v>
      </c>
      <c r="M258" s="831">
        <v>3677.16</v>
      </c>
      <c r="N258" s="822"/>
      <c r="O258" s="822">
        <v>193.53473684210525</v>
      </c>
      <c r="P258" s="831">
        <v>33</v>
      </c>
      <c r="Q258" s="831">
        <v>5954.52</v>
      </c>
      <c r="R258" s="827"/>
      <c r="S258" s="832">
        <v>180.44000000000003</v>
      </c>
    </row>
    <row r="259" spans="1:19" ht="14.45" customHeight="1" x14ac:dyDescent="0.2">
      <c r="A259" s="821"/>
      <c r="B259" s="822" t="s">
        <v>5286</v>
      </c>
      <c r="C259" s="822" t="s">
        <v>600</v>
      </c>
      <c r="D259" s="822" t="s">
        <v>2414</v>
      </c>
      <c r="E259" s="822" t="s">
        <v>5313</v>
      </c>
      <c r="F259" s="822" t="s">
        <v>5318</v>
      </c>
      <c r="G259" s="822" t="s">
        <v>5319</v>
      </c>
      <c r="H259" s="831"/>
      <c r="I259" s="831"/>
      <c r="J259" s="822"/>
      <c r="K259" s="822"/>
      <c r="L259" s="831">
        <v>18</v>
      </c>
      <c r="M259" s="831">
        <v>3745.52</v>
      </c>
      <c r="N259" s="822"/>
      <c r="O259" s="822">
        <v>208.08444444444444</v>
      </c>
      <c r="P259" s="831">
        <v>24</v>
      </c>
      <c r="Q259" s="831">
        <v>5823.36</v>
      </c>
      <c r="R259" s="827"/>
      <c r="S259" s="832">
        <v>242.64</v>
      </c>
    </row>
    <row r="260" spans="1:19" ht="14.45" customHeight="1" x14ac:dyDescent="0.2">
      <c r="A260" s="821"/>
      <c r="B260" s="822" t="s">
        <v>5286</v>
      </c>
      <c r="C260" s="822" t="s">
        <v>600</v>
      </c>
      <c r="D260" s="822" t="s">
        <v>2414</v>
      </c>
      <c r="E260" s="822" t="s">
        <v>5313</v>
      </c>
      <c r="F260" s="822" t="s">
        <v>5320</v>
      </c>
      <c r="G260" s="822" t="s">
        <v>5321</v>
      </c>
      <c r="H260" s="831"/>
      <c r="I260" s="831"/>
      <c r="J260" s="822"/>
      <c r="K260" s="822"/>
      <c r="L260" s="831">
        <v>5</v>
      </c>
      <c r="M260" s="831">
        <v>1945</v>
      </c>
      <c r="N260" s="822"/>
      <c r="O260" s="822">
        <v>389</v>
      </c>
      <c r="P260" s="831">
        <v>9</v>
      </c>
      <c r="Q260" s="831">
        <v>3501</v>
      </c>
      <c r="R260" s="827"/>
      <c r="S260" s="832">
        <v>389</v>
      </c>
    </row>
    <row r="261" spans="1:19" ht="14.45" customHeight="1" x14ac:dyDescent="0.2">
      <c r="A261" s="821"/>
      <c r="B261" s="822" t="s">
        <v>5286</v>
      </c>
      <c r="C261" s="822" t="s">
        <v>600</v>
      </c>
      <c r="D261" s="822" t="s">
        <v>2414</v>
      </c>
      <c r="E261" s="822" t="s">
        <v>5313</v>
      </c>
      <c r="F261" s="822" t="s">
        <v>5322</v>
      </c>
      <c r="G261" s="822" t="s">
        <v>5321</v>
      </c>
      <c r="H261" s="831"/>
      <c r="I261" s="831"/>
      <c r="J261" s="822"/>
      <c r="K261" s="822"/>
      <c r="L261" s="831">
        <v>136</v>
      </c>
      <c r="M261" s="831">
        <v>61064</v>
      </c>
      <c r="N261" s="822"/>
      <c r="O261" s="822">
        <v>449</v>
      </c>
      <c r="P261" s="831">
        <v>124</v>
      </c>
      <c r="Q261" s="831">
        <v>55676</v>
      </c>
      <c r="R261" s="827"/>
      <c r="S261" s="832">
        <v>449</v>
      </c>
    </row>
    <row r="262" spans="1:19" ht="14.45" customHeight="1" x14ac:dyDescent="0.2">
      <c r="A262" s="821"/>
      <c r="B262" s="822" t="s">
        <v>5286</v>
      </c>
      <c r="C262" s="822" t="s">
        <v>600</v>
      </c>
      <c r="D262" s="822" t="s">
        <v>2414</v>
      </c>
      <c r="E262" s="822" t="s">
        <v>5313</v>
      </c>
      <c r="F262" s="822" t="s">
        <v>5323</v>
      </c>
      <c r="G262" s="822" t="s">
        <v>5321</v>
      </c>
      <c r="H262" s="831"/>
      <c r="I262" s="831"/>
      <c r="J262" s="822"/>
      <c r="K262" s="822"/>
      <c r="L262" s="831">
        <v>29</v>
      </c>
      <c r="M262" s="831">
        <v>14500</v>
      </c>
      <c r="N262" s="822"/>
      <c r="O262" s="822">
        <v>500</v>
      </c>
      <c r="P262" s="831">
        <v>54</v>
      </c>
      <c r="Q262" s="831">
        <v>27000</v>
      </c>
      <c r="R262" s="827"/>
      <c r="S262" s="832">
        <v>500</v>
      </c>
    </row>
    <row r="263" spans="1:19" ht="14.45" customHeight="1" x14ac:dyDescent="0.2">
      <c r="A263" s="821"/>
      <c r="B263" s="822" t="s">
        <v>5286</v>
      </c>
      <c r="C263" s="822" t="s">
        <v>600</v>
      </c>
      <c r="D263" s="822" t="s">
        <v>2414</v>
      </c>
      <c r="E263" s="822" t="s">
        <v>5283</v>
      </c>
      <c r="F263" s="822" t="s">
        <v>5326</v>
      </c>
      <c r="G263" s="822" t="s">
        <v>5327</v>
      </c>
      <c r="H263" s="831"/>
      <c r="I263" s="831"/>
      <c r="J263" s="822"/>
      <c r="K263" s="822"/>
      <c r="L263" s="831">
        <v>7</v>
      </c>
      <c r="M263" s="831">
        <v>560</v>
      </c>
      <c r="N263" s="822"/>
      <c r="O263" s="822">
        <v>80</v>
      </c>
      <c r="P263" s="831">
        <v>4</v>
      </c>
      <c r="Q263" s="831">
        <v>340</v>
      </c>
      <c r="R263" s="827"/>
      <c r="S263" s="832">
        <v>85</v>
      </c>
    </row>
    <row r="264" spans="1:19" ht="14.45" customHeight="1" x14ac:dyDescent="0.2">
      <c r="A264" s="821"/>
      <c r="B264" s="822" t="s">
        <v>5286</v>
      </c>
      <c r="C264" s="822" t="s">
        <v>600</v>
      </c>
      <c r="D264" s="822" t="s">
        <v>2414</v>
      </c>
      <c r="E264" s="822" t="s">
        <v>5283</v>
      </c>
      <c r="F264" s="822" t="s">
        <v>5328</v>
      </c>
      <c r="G264" s="822" t="s">
        <v>5329</v>
      </c>
      <c r="H264" s="831"/>
      <c r="I264" s="831"/>
      <c r="J264" s="822"/>
      <c r="K264" s="822"/>
      <c r="L264" s="831">
        <v>107</v>
      </c>
      <c r="M264" s="831">
        <v>16371</v>
      </c>
      <c r="N264" s="822"/>
      <c r="O264" s="822">
        <v>153</v>
      </c>
      <c r="P264" s="831">
        <v>117</v>
      </c>
      <c r="Q264" s="831">
        <v>18486</v>
      </c>
      <c r="R264" s="827"/>
      <c r="S264" s="832">
        <v>158</v>
      </c>
    </row>
    <row r="265" spans="1:19" ht="14.45" customHeight="1" x14ac:dyDescent="0.2">
      <c r="A265" s="821"/>
      <c r="B265" s="822" t="s">
        <v>5286</v>
      </c>
      <c r="C265" s="822" t="s">
        <v>600</v>
      </c>
      <c r="D265" s="822" t="s">
        <v>2414</v>
      </c>
      <c r="E265" s="822" t="s">
        <v>5283</v>
      </c>
      <c r="F265" s="822" t="s">
        <v>5330</v>
      </c>
      <c r="G265" s="822" t="s">
        <v>5331</v>
      </c>
      <c r="H265" s="831"/>
      <c r="I265" s="831"/>
      <c r="J265" s="822"/>
      <c r="K265" s="822"/>
      <c r="L265" s="831">
        <v>53</v>
      </c>
      <c r="M265" s="831">
        <v>2014</v>
      </c>
      <c r="N265" s="822"/>
      <c r="O265" s="822">
        <v>38</v>
      </c>
      <c r="P265" s="831">
        <v>55</v>
      </c>
      <c r="Q265" s="831">
        <v>2200</v>
      </c>
      <c r="R265" s="827"/>
      <c r="S265" s="832">
        <v>40</v>
      </c>
    </row>
    <row r="266" spans="1:19" ht="14.45" customHeight="1" x14ac:dyDescent="0.2">
      <c r="A266" s="821"/>
      <c r="B266" s="822" t="s">
        <v>5286</v>
      </c>
      <c r="C266" s="822" t="s">
        <v>600</v>
      </c>
      <c r="D266" s="822" t="s">
        <v>2414</v>
      </c>
      <c r="E266" s="822" t="s">
        <v>5283</v>
      </c>
      <c r="F266" s="822" t="s">
        <v>5332</v>
      </c>
      <c r="G266" s="822" t="s">
        <v>5333</v>
      </c>
      <c r="H266" s="831"/>
      <c r="I266" s="831"/>
      <c r="J266" s="822"/>
      <c r="K266" s="822"/>
      <c r="L266" s="831">
        <v>3</v>
      </c>
      <c r="M266" s="831">
        <v>396</v>
      </c>
      <c r="N266" s="822"/>
      <c r="O266" s="822">
        <v>132</v>
      </c>
      <c r="P266" s="831"/>
      <c r="Q266" s="831"/>
      <c r="R266" s="827"/>
      <c r="S266" s="832"/>
    </row>
    <row r="267" spans="1:19" ht="14.45" customHeight="1" x14ac:dyDescent="0.2">
      <c r="A267" s="821"/>
      <c r="B267" s="822" t="s">
        <v>5286</v>
      </c>
      <c r="C267" s="822" t="s">
        <v>600</v>
      </c>
      <c r="D267" s="822" t="s">
        <v>2414</v>
      </c>
      <c r="E267" s="822" t="s">
        <v>5283</v>
      </c>
      <c r="F267" s="822" t="s">
        <v>5334</v>
      </c>
      <c r="G267" s="822" t="s">
        <v>5335</v>
      </c>
      <c r="H267" s="831"/>
      <c r="I267" s="831"/>
      <c r="J267" s="822"/>
      <c r="K267" s="822"/>
      <c r="L267" s="831">
        <v>21</v>
      </c>
      <c r="M267" s="831">
        <v>14931</v>
      </c>
      <c r="N267" s="822"/>
      <c r="O267" s="822">
        <v>711</v>
      </c>
      <c r="P267" s="831">
        <v>26</v>
      </c>
      <c r="Q267" s="831">
        <v>19968</v>
      </c>
      <c r="R267" s="827"/>
      <c r="S267" s="832">
        <v>768</v>
      </c>
    </row>
    <row r="268" spans="1:19" ht="14.45" customHeight="1" x14ac:dyDescent="0.2">
      <c r="A268" s="821"/>
      <c r="B268" s="822" t="s">
        <v>5286</v>
      </c>
      <c r="C268" s="822" t="s">
        <v>600</v>
      </c>
      <c r="D268" s="822" t="s">
        <v>2414</v>
      </c>
      <c r="E268" s="822" t="s">
        <v>5283</v>
      </c>
      <c r="F268" s="822" t="s">
        <v>5336</v>
      </c>
      <c r="G268" s="822" t="s">
        <v>5337</v>
      </c>
      <c r="H268" s="831"/>
      <c r="I268" s="831"/>
      <c r="J268" s="822"/>
      <c r="K268" s="822"/>
      <c r="L268" s="831"/>
      <c r="M268" s="831"/>
      <c r="N268" s="822"/>
      <c r="O268" s="822"/>
      <c r="P268" s="831">
        <v>4</v>
      </c>
      <c r="Q268" s="831">
        <v>1552</v>
      </c>
      <c r="R268" s="827"/>
      <c r="S268" s="832">
        <v>388</v>
      </c>
    </row>
    <row r="269" spans="1:19" ht="14.45" customHeight="1" x14ac:dyDescent="0.2">
      <c r="A269" s="821"/>
      <c r="B269" s="822" t="s">
        <v>5286</v>
      </c>
      <c r="C269" s="822" t="s">
        <v>600</v>
      </c>
      <c r="D269" s="822" t="s">
        <v>2414</v>
      </c>
      <c r="E269" s="822" t="s">
        <v>5283</v>
      </c>
      <c r="F269" s="822" t="s">
        <v>5338</v>
      </c>
      <c r="G269" s="822" t="s">
        <v>5339</v>
      </c>
      <c r="H269" s="831"/>
      <c r="I269" s="831"/>
      <c r="J269" s="822"/>
      <c r="K269" s="822"/>
      <c r="L269" s="831">
        <v>266</v>
      </c>
      <c r="M269" s="831">
        <v>8866.67</v>
      </c>
      <c r="N269" s="822"/>
      <c r="O269" s="822">
        <v>33.333345864661652</v>
      </c>
      <c r="P269" s="831">
        <v>261</v>
      </c>
      <c r="Q269" s="831">
        <v>11890.01</v>
      </c>
      <c r="R269" s="827"/>
      <c r="S269" s="832">
        <v>45.555593869731801</v>
      </c>
    </row>
    <row r="270" spans="1:19" ht="14.45" customHeight="1" x14ac:dyDescent="0.2">
      <c r="A270" s="821"/>
      <c r="B270" s="822" t="s">
        <v>5286</v>
      </c>
      <c r="C270" s="822" t="s">
        <v>600</v>
      </c>
      <c r="D270" s="822" t="s">
        <v>2414</v>
      </c>
      <c r="E270" s="822" t="s">
        <v>5283</v>
      </c>
      <c r="F270" s="822" t="s">
        <v>5340</v>
      </c>
      <c r="G270" s="822" t="s">
        <v>5341</v>
      </c>
      <c r="H270" s="831"/>
      <c r="I270" s="831"/>
      <c r="J270" s="822"/>
      <c r="K270" s="822"/>
      <c r="L270" s="831">
        <v>1</v>
      </c>
      <c r="M270" s="831">
        <v>123</v>
      </c>
      <c r="N270" s="822"/>
      <c r="O270" s="822">
        <v>123</v>
      </c>
      <c r="P270" s="831"/>
      <c r="Q270" s="831"/>
      <c r="R270" s="827"/>
      <c r="S270" s="832"/>
    </row>
    <row r="271" spans="1:19" ht="14.45" customHeight="1" x14ac:dyDescent="0.2">
      <c r="A271" s="821"/>
      <c r="B271" s="822" t="s">
        <v>5286</v>
      </c>
      <c r="C271" s="822" t="s">
        <v>600</v>
      </c>
      <c r="D271" s="822" t="s">
        <v>2414</v>
      </c>
      <c r="E271" s="822" t="s">
        <v>5283</v>
      </c>
      <c r="F271" s="822" t="s">
        <v>5342</v>
      </c>
      <c r="G271" s="822" t="s">
        <v>5343</v>
      </c>
      <c r="H271" s="831"/>
      <c r="I271" s="831"/>
      <c r="J271" s="822"/>
      <c r="K271" s="822"/>
      <c r="L271" s="831"/>
      <c r="M271" s="831"/>
      <c r="N271" s="822"/>
      <c r="O271" s="822"/>
      <c r="P271" s="831">
        <v>2</v>
      </c>
      <c r="Q271" s="831">
        <v>68</v>
      </c>
      <c r="R271" s="827"/>
      <c r="S271" s="832">
        <v>34</v>
      </c>
    </row>
    <row r="272" spans="1:19" ht="14.45" customHeight="1" x14ac:dyDescent="0.2">
      <c r="A272" s="821"/>
      <c r="B272" s="822" t="s">
        <v>5286</v>
      </c>
      <c r="C272" s="822" t="s">
        <v>600</v>
      </c>
      <c r="D272" s="822" t="s">
        <v>2414</v>
      </c>
      <c r="E272" s="822" t="s">
        <v>5283</v>
      </c>
      <c r="F272" s="822" t="s">
        <v>5344</v>
      </c>
      <c r="G272" s="822" t="s">
        <v>5345</v>
      </c>
      <c r="H272" s="831"/>
      <c r="I272" s="831"/>
      <c r="J272" s="822"/>
      <c r="K272" s="822"/>
      <c r="L272" s="831">
        <v>22</v>
      </c>
      <c r="M272" s="831">
        <v>1672</v>
      </c>
      <c r="N272" s="822"/>
      <c r="O272" s="822">
        <v>76</v>
      </c>
      <c r="P272" s="831">
        <v>4</v>
      </c>
      <c r="Q272" s="831">
        <v>324</v>
      </c>
      <c r="R272" s="827"/>
      <c r="S272" s="832">
        <v>81</v>
      </c>
    </row>
    <row r="273" spans="1:19" ht="14.45" customHeight="1" x14ac:dyDescent="0.2">
      <c r="A273" s="821"/>
      <c r="B273" s="822" t="s">
        <v>5286</v>
      </c>
      <c r="C273" s="822" t="s">
        <v>600</v>
      </c>
      <c r="D273" s="822" t="s">
        <v>2414</v>
      </c>
      <c r="E273" s="822" t="s">
        <v>5283</v>
      </c>
      <c r="F273" s="822" t="s">
        <v>5348</v>
      </c>
      <c r="G273" s="822" t="s">
        <v>5349</v>
      </c>
      <c r="H273" s="831"/>
      <c r="I273" s="831"/>
      <c r="J273" s="822"/>
      <c r="K273" s="822"/>
      <c r="L273" s="831">
        <v>116</v>
      </c>
      <c r="M273" s="831">
        <v>9164</v>
      </c>
      <c r="N273" s="822"/>
      <c r="O273" s="822">
        <v>79</v>
      </c>
      <c r="P273" s="831">
        <v>131</v>
      </c>
      <c r="Q273" s="831">
        <v>10873</v>
      </c>
      <c r="R273" s="827"/>
      <c r="S273" s="832">
        <v>83</v>
      </c>
    </row>
    <row r="274" spans="1:19" ht="14.45" customHeight="1" x14ac:dyDescent="0.2">
      <c r="A274" s="821"/>
      <c r="B274" s="822" t="s">
        <v>5286</v>
      </c>
      <c r="C274" s="822" t="s">
        <v>600</v>
      </c>
      <c r="D274" s="822" t="s">
        <v>2414</v>
      </c>
      <c r="E274" s="822" t="s">
        <v>5283</v>
      </c>
      <c r="F274" s="822" t="s">
        <v>5350</v>
      </c>
      <c r="G274" s="822" t="s">
        <v>5351</v>
      </c>
      <c r="H274" s="831"/>
      <c r="I274" s="831"/>
      <c r="J274" s="822"/>
      <c r="K274" s="822"/>
      <c r="L274" s="831">
        <v>14</v>
      </c>
      <c r="M274" s="831">
        <v>8750</v>
      </c>
      <c r="N274" s="822"/>
      <c r="O274" s="822">
        <v>625</v>
      </c>
      <c r="P274" s="831">
        <v>10</v>
      </c>
      <c r="Q274" s="831">
        <v>6410</v>
      </c>
      <c r="R274" s="827"/>
      <c r="S274" s="832">
        <v>641</v>
      </c>
    </row>
    <row r="275" spans="1:19" ht="14.45" customHeight="1" x14ac:dyDescent="0.2">
      <c r="A275" s="821"/>
      <c r="B275" s="822" t="s">
        <v>5286</v>
      </c>
      <c r="C275" s="822" t="s">
        <v>600</v>
      </c>
      <c r="D275" s="822" t="s">
        <v>2414</v>
      </c>
      <c r="E275" s="822" t="s">
        <v>5283</v>
      </c>
      <c r="F275" s="822" t="s">
        <v>5354</v>
      </c>
      <c r="G275" s="822" t="s">
        <v>5355</v>
      </c>
      <c r="H275" s="831"/>
      <c r="I275" s="831"/>
      <c r="J275" s="822"/>
      <c r="K275" s="822"/>
      <c r="L275" s="831">
        <v>11</v>
      </c>
      <c r="M275" s="831">
        <v>4147</v>
      </c>
      <c r="N275" s="822"/>
      <c r="O275" s="822">
        <v>377</v>
      </c>
      <c r="P275" s="831">
        <v>20</v>
      </c>
      <c r="Q275" s="831">
        <v>7780</v>
      </c>
      <c r="R275" s="827"/>
      <c r="S275" s="832">
        <v>389</v>
      </c>
    </row>
    <row r="276" spans="1:19" ht="14.45" customHeight="1" x14ac:dyDescent="0.2">
      <c r="A276" s="821"/>
      <c r="B276" s="822" t="s">
        <v>5286</v>
      </c>
      <c r="C276" s="822" t="s">
        <v>600</v>
      </c>
      <c r="D276" s="822" t="s">
        <v>2414</v>
      </c>
      <c r="E276" s="822" t="s">
        <v>5283</v>
      </c>
      <c r="F276" s="822" t="s">
        <v>5356</v>
      </c>
      <c r="G276" s="822" t="s">
        <v>5357</v>
      </c>
      <c r="H276" s="831"/>
      <c r="I276" s="831"/>
      <c r="J276" s="822"/>
      <c r="K276" s="822"/>
      <c r="L276" s="831">
        <v>252</v>
      </c>
      <c r="M276" s="831">
        <v>45360</v>
      </c>
      <c r="N276" s="822"/>
      <c r="O276" s="822">
        <v>180</v>
      </c>
      <c r="P276" s="831">
        <v>232</v>
      </c>
      <c r="Q276" s="831">
        <v>45008</v>
      </c>
      <c r="R276" s="827"/>
      <c r="S276" s="832">
        <v>194</v>
      </c>
    </row>
    <row r="277" spans="1:19" ht="14.45" customHeight="1" x14ac:dyDescent="0.2">
      <c r="A277" s="821"/>
      <c r="B277" s="822" t="s">
        <v>5286</v>
      </c>
      <c r="C277" s="822" t="s">
        <v>600</v>
      </c>
      <c r="D277" s="822" t="s">
        <v>2414</v>
      </c>
      <c r="E277" s="822" t="s">
        <v>5283</v>
      </c>
      <c r="F277" s="822" t="s">
        <v>5358</v>
      </c>
      <c r="G277" s="822" t="s">
        <v>5359</v>
      </c>
      <c r="H277" s="831"/>
      <c r="I277" s="831"/>
      <c r="J277" s="822"/>
      <c r="K277" s="822"/>
      <c r="L277" s="831">
        <v>15</v>
      </c>
      <c r="M277" s="831">
        <v>19605</v>
      </c>
      <c r="N277" s="822"/>
      <c r="O277" s="822">
        <v>1307</v>
      </c>
      <c r="P277" s="831">
        <v>11</v>
      </c>
      <c r="Q277" s="831">
        <v>14861</v>
      </c>
      <c r="R277" s="827"/>
      <c r="S277" s="832">
        <v>1351</v>
      </c>
    </row>
    <row r="278" spans="1:19" ht="14.45" customHeight="1" x14ac:dyDescent="0.2">
      <c r="A278" s="821"/>
      <c r="B278" s="822" t="s">
        <v>5286</v>
      </c>
      <c r="C278" s="822" t="s">
        <v>600</v>
      </c>
      <c r="D278" s="822" t="s">
        <v>2414</v>
      </c>
      <c r="E278" s="822" t="s">
        <v>5283</v>
      </c>
      <c r="F278" s="822" t="s">
        <v>5360</v>
      </c>
      <c r="G278" s="822" t="s">
        <v>5361</v>
      </c>
      <c r="H278" s="831"/>
      <c r="I278" s="831"/>
      <c r="J278" s="822"/>
      <c r="K278" s="822"/>
      <c r="L278" s="831">
        <v>28</v>
      </c>
      <c r="M278" s="831">
        <v>34160</v>
      </c>
      <c r="N278" s="822"/>
      <c r="O278" s="822">
        <v>1220</v>
      </c>
      <c r="P278" s="831">
        <v>45</v>
      </c>
      <c r="Q278" s="831">
        <v>56250</v>
      </c>
      <c r="R278" s="827"/>
      <c r="S278" s="832">
        <v>1250</v>
      </c>
    </row>
    <row r="279" spans="1:19" ht="14.45" customHeight="1" x14ac:dyDescent="0.2">
      <c r="A279" s="821"/>
      <c r="B279" s="822" t="s">
        <v>5286</v>
      </c>
      <c r="C279" s="822" t="s">
        <v>600</v>
      </c>
      <c r="D279" s="822" t="s">
        <v>2414</v>
      </c>
      <c r="E279" s="822" t="s">
        <v>5283</v>
      </c>
      <c r="F279" s="822" t="s">
        <v>5362</v>
      </c>
      <c r="G279" s="822" t="s">
        <v>5363</v>
      </c>
      <c r="H279" s="831"/>
      <c r="I279" s="831"/>
      <c r="J279" s="822"/>
      <c r="K279" s="822"/>
      <c r="L279" s="831">
        <v>41</v>
      </c>
      <c r="M279" s="831">
        <v>94423</v>
      </c>
      <c r="N279" s="822"/>
      <c r="O279" s="822">
        <v>2303</v>
      </c>
      <c r="P279" s="831">
        <v>36</v>
      </c>
      <c r="Q279" s="831">
        <v>85500</v>
      </c>
      <c r="R279" s="827"/>
      <c r="S279" s="832">
        <v>2375</v>
      </c>
    </row>
    <row r="280" spans="1:19" ht="14.45" customHeight="1" x14ac:dyDescent="0.2">
      <c r="A280" s="821"/>
      <c r="B280" s="822" t="s">
        <v>5286</v>
      </c>
      <c r="C280" s="822" t="s">
        <v>600</v>
      </c>
      <c r="D280" s="822" t="s">
        <v>2414</v>
      </c>
      <c r="E280" s="822" t="s">
        <v>5283</v>
      </c>
      <c r="F280" s="822" t="s">
        <v>5364</v>
      </c>
      <c r="G280" s="822" t="s">
        <v>5361</v>
      </c>
      <c r="H280" s="831"/>
      <c r="I280" s="831"/>
      <c r="J280" s="822"/>
      <c r="K280" s="822"/>
      <c r="L280" s="831">
        <v>12</v>
      </c>
      <c r="M280" s="831">
        <v>20148</v>
      </c>
      <c r="N280" s="822"/>
      <c r="O280" s="822">
        <v>1679</v>
      </c>
      <c r="P280" s="831">
        <v>7</v>
      </c>
      <c r="Q280" s="831">
        <v>12089</v>
      </c>
      <c r="R280" s="827"/>
      <c r="S280" s="832">
        <v>1727</v>
      </c>
    </row>
    <row r="281" spans="1:19" ht="14.45" customHeight="1" x14ac:dyDescent="0.2">
      <c r="A281" s="821"/>
      <c r="B281" s="822" t="s">
        <v>5286</v>
      </c>
      <c r="C281" s="822" t="s">
        <v>600</v>
      </c>
      <c r="D281" s="822" t="s">
        <v>2414</v>
      </c>
      <c r="E281" s="822" t="s">
        <v>5283</v>
      </c>
      <c r="F281" s="822" t="s">
        <v>5365</v>
      </c>
      <c r="G281" s="822" t="s">
        <v>5363</v>
      </c>
      <c r="H281" s="831"/>
      <c r="I281" s="831"/>
      <c r="J281" s="822"/>
      <c r="K281" s="822"/>
      <c r="L281" s="831"/>
      <c r="M281" s="831"/>
      <c r="N281" s="822"/>
      <c r="O281" s="822"/>
      <c r="P281" s="831">
        <v>6</v>
      </c>
      <c r="Q281" s="831">
        <v>9918</v>
      </c>
      <c r="R281" s="827"/>
      <c r="S281" s="832">
        <v>1653</v>
      </c>
    </row>
    <row r="282" spans="1:19" ht="14.45" customHeight="1" x14ac:dyDescent="0.2">
      <c r="A282" s="821"/>
      <c r="B282" s="822" t="s">
        <v>5286</v>
      </c>
      <c r="C282" s="822" t="s">
        <v>600</v>
      </c>
      <c r="D282" s="822" t="s">
        <v>2418</v>
      </c>
      <c r="E282" s="822" t="s">
        <v>5283</v>
      </c>
      <c r="F282" s="822" t="s">
        <v>5330</v>
      </c>
      <c r="G282" s="822" t="s">
        <v>5331</v>
      </c>
      <c r="H282" s="831"/>
      <c r="I282" s="831"/>
      <c r="J282" s="822"/>
      <c r="K282" s="822"/>
      <c r="L282" s="831"/>
      <c r="M282" s="831"/>
      <c r="N282" s="822"/>
      <c r="O282" s="822"/>
      <c r="P282" s="831">
        <v>4</v>
      </c>
      <c r="Q282" s="831">
        <v>160</v>
      </c>
      <c r="R282" s="827"/>
      <c r="S282" s="832">
        <v>40</v>
      </c>
    </row>
    <row r="283" spans="1:19" ht="14.45" customHeight="1" x14ac:dyDescent="0.2">
      <c r="A283" s="821"/>
      <c r="B283" s="822" t="s">
        <v>5286</v>
      </c>
      <c r="C283" s="822" t="s">
        <v>600</v>
      </c>
      <c r="D283" s="822" t="s">
        <v>5272</v>
      </c>
      <c r="E283" s="822" t="s">
        <v>5287</v>
      </c>
      <c r="F283" s="822" t="s">
        <v>5289</v>
      </c>
      <c r="G283" s="822" t="s">
        <v>654</v>
      </c>
      <c r="H283" s="831"/>
      <c r="I283" s="831"/>
      <c r="J283" s="822"/>
      <c r="K283" s="822"/>
      <c r="L283" s="831"/>
      <c r="M283" s="831"/>
      <c r="N283" s="822"/>
      <c r="O283" s="822"/>
      <c r="P283" s="831">
        <v>0.1</v>
      </c>
      <c r="Q283" s="831">
        <v>6.97</v>
      </c>
      <c r="R283" s="827"/>
      <c r="S283" s="832">
        <v>69.699999999999989</v>
      </c>
    </row>
    <row r="284" spans="1:19" ht="14.45" customHeight="1" x14ac:dyDescent="0.2">
      <c r="A284" s="821"/>
      <c r="B284" s="822" t="s">
        <v>5286</v>
      </c>
      <c r="C284" s="822" t="s">
        <v>600</v>
      </c>
      <c r="D284" s="822" t="s">
        <v>5272</v>
      </c>
      <c r="E284" s="822" t="s">
        <v>5287</v>
      </c>
      <c r="F284" s="822" t="s">
        <v>5297</v>
      </c>
      <c r="G284" s="822" t="s">
        <v>643</v>
      </c>
      <c r="H284" s="831"/>
      <c r="I284" s="831"/>
      <c r="J284" s="822"/>
      <c r="K284" s="822"/>
      <c r="L284" s="831"/>
      <c r="M284" s="831"/>
      <c r="N284" s="822"/>
      <c r="O284" s="822"/>
      <c r="P284" s="831">
        <v>1</v>
      </c>
      <c r="Q284" s="831">
        <v>60.13</v>
      </c>
      <c r="R284" s="827"/>
      <c r="S284" s="832">
        <v>60.13</v>
      </c>
    </row>
    <row r="285" spans="1:19" ht="14.45" customHeight="1" x14ac:dyDescent="0.2">
      <c r="A285" s="821"/>
      <c r="B285" s="822" t="s">
        <v>5286</v>
      </c>
      <c r="C285" s="822" t="s">
        <v>600</v>
      </c>
      <c r="D285" s="822" t="s">
        <v>5272</v>
      </c>
      <c r="E285" s="822" t="s">
        <v>5287</v>
      </c>
      <c r="F285" s="822" t="s">
        <v>5305</v>
      </c>
      <c r="G285" s="822" t="s">
        <v>645</v>
      </c>
      <c r="H285" s="831"/>
      <c r="I285" s="831"/>
      <c r="J285" s="822"/>
      <c r="K285" s="822"/>
      <c r="L285" s="831"/>
      <c r="M285" s="831"/>
      <c r="N285" s="822"/>
      <c r="O285" s="822"/>
      <c r="P285" s="831">
        <v>0.05</v>
      </c>
      <c r="Q285" s="831">
        <v>12.17</v>
      </c>
      <c r="R285" s="827"/>
      <c r="S285" s="832">
        <v>243.39999999999998</v>
      </c>
    </row>
    <row r="286" spans="1:19" ht="14.45" customHeight="1" x14ac:dyDescent="0.2">
      <c r="A286" s="821"/>
      <c r="B286" s="822" t="s">
        <v>5286</v>
      </c>
      <c r="C286" s="822" t="s">
        <v>600</v>
      </c>
      <c r="D286" s="822" t="s">
        <v>5272</v>
      </c>
      <c r="E286" s="822" t="s">
        <v>5313</v>
      </c>
      <c r="F286" s="822" t="s">
        <v>5322</v>
      </c>
      <c r="G286" s="822" t="s">
        <v>5321</v>
      </c>
      <c r="H286" s="831"/>
      <c r="I286" s="831"/>
      <c r="J286" s="822"/>
      <c r="K286" s="822"/>
      <c r="L286" s="831"/>
      <c r="M286" s="831"/>
      <c r="N286" s="822"/>
      <c r="O286" s="822"/>
      <c r="P286" s="831">
        <v>3</v>
      </c>
      <c r="Q286" s="831">
        <v>1347</v>
      </c>
      <c r="R286" s="827"/>
      <c r="S286" s="832">
        <v>449</v>
      </c>
    </row>
    <row r="287" spans="1:19" ht="14.45" customHeight="1" x14ac:dyDescent="0.2">
      <c r="A287" s="821"/>
      <c r="B287" s="822" t="s">
        <v>5286</v>
      </c>
      <c r="C287" s="822" t="s">
        <v>600</v>
      </c>
      <c r="D287" s="822" t="s">
        <v>5272</v>
      </c>
      <c r="E287" s="822" t="s">
        <v>5283</v>
      </c>
      <c r="F287" s="822" t="s">
        <v>5328</v>
      </c>
      <c r="G287" s="822" t="s">
        <v>5329</v>
      </c>
      <c r="H287" s="831"/>
      <c r="I287" s="831"/>
      <c r="J287" s="822"/>
      <c r="K287" s="822"/>
      <c r="L287" s="831"/>
      <c r="M287" s="831"/>
      <c r="N287" s="822"/>
      <c r="O287" s="822"/>
      <c r="P287" s="831">
        <v>1</v>
      </c>
      <c r="Q287" s="831">
        <v>158</v>
      </c>
      <c r="R287" s="827"/>
      <c r="S287" s="832">
        <v>158</v>
      </c>
    </row>
    <row r="288" spans="1:19" ht="14.45" customHeight="1" x14ac:dyDescent="0.2">
      <c r="A288" s="821"/>
      <c r="B288" s="822" t="s">
        <v>5286</v>
      </c>
      <c r="C288" s="822" t="s">
        <v>600</v>
      </c>
      <c r="D288" s="822" t="s">
        <v>5272</v>
      </c>
      <c r="E288" s="822" t="s">
        <v>5283</v>
      </c>
      <c r="F288" s="822" t="s">
        <v>5338</v>
      </c>
      <c r="G288" s="822" t="s">
        <v>5339</v>
      </c>
      <c r="H288" s="831"/>
      <c r="I288" s="831"/>
      <c r="J288" s="822"/>
      <c r="K288" s="822"/>
      <c r="L288" s="831"/>
      <c r="M288" s="831"/>
      <c r="N288" s="822"/>
      <c r="O288" s="822"/>
      <c r="P288" s="831">
        <v>1</v>
      </c>
      <c r="Q288" s="831">
        <v>45.56</v>
      </c>
      <c r="R288" s="827"/>
      <c r="S288" s="832">
        <v>45.56</v>
      </c>
    </row>
    <row r="289" spans="1:19" ht="14.45" customHeight="1" x14ac:dyDescent="0.2">
      <c r="A289" s="821"/>
      <c r="B289" s="822" t="s">
        <v>5286</v>
      </c>
      <c r="C289" s="822" t="s">
        <v>600</v>
      </c>
      <c r="D289" s="822" t="s">
        <v>5272</v>
      </c>
      <c r="E289" s="822" t="s">
        <v>5283</v>
      </c>
      <c r="F289" s="822" t="s">
        <v>5348</v>
      </c>
      <c r="G289" s="822" t="s">
        <v>5349</v>
      </c>
      <c r="H289" s="831"/>
      <c r="I289" s="831"/>
      <c r="J289" s="822"/>
      <c r="K289" s="822"/>
      <c r="L289" s="831"/>
      <c r="M289" s="831"/>
      <c r="N289" s="822"/>
      <c r="O289" s="822"/>
      <c r="P289" s="831">
        <v>1</v>
      </c>
      <c r="Q289" s="831">
        <v>83</v>
      </c>
      <c r="R289" s="827"/>
      <c r="S289" s="832">
        <v>83</v>
      </c>
    </row>
    <row r="290" spans="1:19" ht="14.45" customHeight="1" x14ac:dyDescent="0.2">
      <c r="A290" s="821"/>
      <c r="B290" s="822" t="s">
        <v>5286</v>
      </c>
      <c r="C290" s="822" t="s">
        <v>600</v>
      </c>
      <c r="D290" s="822" t="s">
        <v>5272</v>
      </c>
      <c r="E290" s="822" t="s">
        <v>5283</v>
      </c>
      <c r="F290" s="822" t="s">
        <v>5356</v>
      </c>
      <c r="G290" s="822" t="s">
        <v>5357</v>
      </c>
      <c r="H290" s="831"/>
      <c r="I290" s="831"/>
      <c r="J290" s="822"/>
      <c r="K290" s="822"/>
      <c r="L290" s="831"/>
      <c r="M290" s="831"/>
      <c r="N290" s="822"/>
      <c r="O290" s="822"/>
      <c r="P290" s="831">
        <v>1</v>
      </c>
      <c r="Q290" s="831">
        <v>194</v>
      </c>
      <c r="R290" s="827"/>
      <c r="S290" s="832">
        <v>194</v>
      </c>
    </row>
    <row r="291" spans="1:19" ht="14.45" customHeight="1" x14ac:dyDescent="0.2">
      <c r="A291" s="821"/>
      <c r="B291" s="822" t="s">
        <v>5286</v>
      </c>
      <c r="C291" s="822" t="s">
        <v>600</v>
      </c>
      <c r="D291" s="822" t="s">
        <v>5272</v>
      </c>
      <c r="E291" s="822" t="s">
        <v>5283</v>
      </c>
      <c r="F291" s="822" t="s">
        <v>5362</v>
      </c>
      <c r="G291" s="822" t="s">
        <v>5363</v>
      </c>
      <c r="H291" s="831"/>
      <c r="I291" s="831"/>
      <c r="J291" s="822"/>
      <c r="K291" s="822"/>
      <c r="L291" s="831"/>
      <c r="M291" s="831"/>
      <c r="N291" s="822"/>
      <c r="O291" s="822"/>
      <c r="P291" s="831">
        <v>1</v>
      </c>
      <c r="Q291" s="831">
        <v>2375</v>
      </c>
      <c r="R291" s="827"/>
      <c r="S291" s="832">
        <v>2375</v>
      </c>
    </row>
    <row r="292" spans="1:19" ht="14.45" customHeight="1" x14ac:dyDescent="0.2">
      <c r="A292" s="821"/>
      <c r="B292" s="822" t="s">
        <v>5286</v>
      </c>
      <c r="C292" s="822" t="s">
        <v>600</v>
      </c>
      <c r="D292" s="822" t="s">
        <v>2423</v>
      </c>
      <c r="E292" s="822" t="s">
        <v>5283</v>
      </c>
      <c r="F292" s="822" t="s">
        <v>5330</v>
      </c>
      <c r="G292" s="822" t="s">
        <v>5331</v>
      </c>
      <c r="H292" s="831"/>
      <c r="I292" s="831"/>
      <c r="J292" s="822"/>
      <c r="K292" s="822"/>
      <c r="L292" s="831">
        <v>5</v>
      </c>
      <c r="M292" s="831">
        <v>190</v>
      </c>
      <c r="N292" s="822"/>
      <c r="O292" s="822">
        <v>38</v>
      </c>
      <c r="P292" s="831">
        <v>2</v>
      </c>
      <c r="Q292" s="831">
        <v>80</v>
      </c>
      <c r="R292" s="827"/>
      <c r="S292" s="832">
        <v>40</v>
      </c>
    </row>
    <row r="293" spans="1:19" ht="14.45" customHeight="1" x14ac:dyDescent="0.2">
      <c r="A293" s="821"/>
      <c r="B293" s="822" t="s">
        <v>5286</v>
      </c>
      <c r="C293" s="822" t="s">
        <v>600</v>
      </c>
      <c r="D293" s="822" t="s">
        <v>2424</v>
      </c>
      <c r="E293" s="822" t="s">
        <v>5283</v>
      </c>
      <c r="F293" s="822" t="s">
        <v>5330</v>
      </c>
      <c r="G293" s="822" t="s">
        <v>5331</v>
      </c>
      <c r="H293" s="831"/>
      <c r="I293" s="831"/>
      <c r="J293" s="822"/>
      <c r="K293" s="822"/>
      <c r="L293" s="831"/>
      <c r="M293" s="831"/>
      <c r="N293" s="822"/>
      <c r="O293" s="822"/>
      <c r="P293" s="831">
        <v>2</v>
      </c>
      <c r="Q293" s="831">
        <v>80</v>
      </c>
      <c r="R293" s="827"/>
      <c r="S293" s="832">
        <v>40</v>
      </c>
    </row>
    <row r="294" spans="1:19" ht="14.45" customHeight="1" x14ac:dyDescent="0.2">
      <c r="A294" s="821"/>
      <c r="B294" s="822" t="s">
        <v>5286</v>
      </c>
      <c r="C294" s="822" t="s">
        <v>600</v>
      </c>
      <c r="D294" s="822" t="s">
        <v>2425</v>
      </c>
      <c r="E294" s="822" t="s">
        <v>5283</v>
      </c>
      <c r="F294" s="822" t="s">
        <v>5330</v>
      </c>
      <c r="G294" s="822" t="s">
        <v>5331</v>
      </c>
      <c r="H294" s="831"/>
      <c r="I294" s="831"/>
      <c r="J294" s="822"/>
      <c r="K294" s="822"/>
      <c r="L294" s="831"/>
      <c r="M294" s="831"/>
      <c r="N294" s="822"/>
      <c r="O294" s="822"/>
      <c r="P294" s="831">
        <v>1</v>
      </c>
      <c r="Q294" s="831">
        <v>40</v>
      </c>
      <c r="R294" s="827"/>
      <c r="S294" s="832">
        <v>40</v>
      </c>
    </row>
    <row r="295" spans="1:19" ht="14.45" customHeight="1" x14ac:dyDescent="0.2">
      <c r="A295" s="821"/>
      <c r="B295" s="822" t="s">
        <v>5286</v>
      </c>
      <c r="C295" s="822" t="s">
        <v>600</v>
      </c>
      <c r="D295" s="822" t="s">
        <v>2393</v>
      </c>
      <c r="E295" s="822" t="s">
        <v>5283</v>
      </c>
      <c r="F295" s="822" t="s">
        <v>5330</v>
      </c>
      <c r="G295" s="822" t="s">
        <v>5331</v>
      </c>
      <c r="H295" s="831"/>
      <c r="I295" s="831"/>
      <c r="J295" s="822"/>
      <c r="K295" s="822"/>
      <c r="L295" s="831">
        <v>1</v>
      </c>
      <c r="M295" s="831">
        <v>38</v>
      </c>
      <c r="N295" s="822"/>
      <c r="O295" s="822">
        <v>38</v>
      </c>
      <c r="P295" s="831"/>
      <c r="Q295" s="831"/>
      <c r="R295" s="827"/>
      <c r="S295" s="832"/>
    </row>
    <row r="296" spans="1:19" ht="14.45" customHeight="1" x14ac:dyDescent="0.2">
      <c r="A296" s="821"/>
      <c r="B296" s="822" t="s">
        <v>5286</v>
      </c>
      <c r="C296" s="822" t="s">
        <v>600</v>
      </c>
      <c r="D296" s="822" t="s">
        <v>5271</v>
      </c>
      <c r="E296" s="822" t="s">
        <v>5283</v>
      </c>
      <c r="F296" s="822" t="s">
        <v>5338</v>
      </c>
      <c r="G296" s="822" t="s">
        <v>5339</v>
      </c>
      <c r="H296" s="831"/>
      <c r="I296" s="831"/>
      <c r="J296" s="822"/>
      <c r="K296" s="822"/>
      <c r="L296" s="831">
        <v>1</v>
      </c>
      <c r="M296" s="831">
        <v>33.33</v>
      </c>
      <c r="N296" s="822"/>
      <c r="O296" s="822">
        <v>33.33</v>
      </c>
      <c r="P296" s="831"/>
      <c r="Q296" s="831"/>
      <c r="R296" s="827"/>
      <c r="S296" s="832"/>
    </row>
    <row r="297" spans="1:19" ht="14.45" customHeight="1" x14ac:dyDescent="0.2">
      <c r="A297" s="821"/>
      <c r="B297" s="822" t="s">
        <v>5286</v>
      </c>
      <c r="C297" s="822" t="s">
        <v>600</v>
      </c>
      <c r="D297" s="822" t="s">
        <v>5271</v>
      </c>
      <c r="E297" s="822" t="s">
        <v>5283</v>
      </c>
      <c r="F297" s="822" t="s">
        <v>5356</v>
      </c>
      <c r="G297" s="822" t="s">
        <v>5357</v>
      </c>
      <c r="H297" s="831"/>
      <c r="I297" s="831"/>
      <c r="J297" s="822"/>
      <c r="K297" s="822"/>
      <c r="L297" s="831">
        <v>1</v>
      </c>
      <c r="M297" s="831">
        <v>180</v>
      </c>
      <c r="N297" s="822"/>
      <c r="O297" s="822">
        <v>180</v>
      </c>
      <c r="P297" s="831"/>
      <c r="Q297" s="831"/>
      <c r="R297" s="827"/>
      <c r="S297" s="832"/>
    </row>
    <row r="298" spans="1:19" ht="14.45" customHeight="1" x14ac:dyDescent="0.2">
      <c r="A298" s="821"/>
      <c r="B298" s="822" t="s">
        <v>5286</v>
      </c>
      <c r="C298" s="822" t="s">
        <v>600</v>
      </c>
      <c r="D298" s="822" t="s">
        <v>5405</v>
      </c>
      <c r="E298" s="822" t="s">
        <v>5287</v>
      </c>
      <c r="F298" s="822" t="s">
        <v>5305</v>
      </c>
      <c r="G298" s="822" t="s">
        <v>645</v>
      </c>
      <c r="H298" s="831"/>
      <c r="I298" s="831"/>
      <c r="J298" s="822"/>
      <c r="K298" s="822"/>
      <c r="L298" s="831">
        <v>0.05</v>
      </c>
      <c r="M298" s="831">
        <v>12.17</v>
      </c>
      <c r="N298" s="822"/>
      <c r="O298" s="822">
        <v>243.39999999999998</v>
      </c>
      <c r="P298" s="831"/>
      <c r="Q298" s="831"/>
      <c r="R298" s="827"/>
      <c r="S298" s="832"/>
    </row>
    <row r="299" spans="1:19" ht="14.45" customHeight="1" x14ac:dyDescent="0.2">
      <c r="A299" s="821"/>
      <c r="B299" s="822" t="s">
        <v>5286</v>
      </c>
      <c r="C299" s="822" t="s">
        <v>600</v>
      </c>
      <c r="D299" s="822" t="s">
        <v>5250</v>
      </c>
      <c r="E299" s="822" t="s">
        <v>5287</v>
      </c>
      <c r="F299" s="822" t="s">
        <v>5289</v>
      </c>
      <c r="G299" s="822" t="s">
        <v>654</v>
      </c>
      <c r="H299" s="831"/>
      <c r="I299" s="831"/>
      <c r="J299" s="822"/>
      <c r="K299" s="822"/>
      <c r="L299" s="831"/>
      <c r="M299" s="831"/>
      <c r="N299" s="822"/>
      <c r="O299" s="822"/>
      <c r="P299" s="831">
        <v>0.1</v>
      </c>
      <c r="Q299" s="831">
        <v>6.97</v>
      </c>
      <c r="R299" s="827"/>
      <c r="S299" s="832">
        <v>69.699999999999989</v>
      </c>
    </row>
    <row r="300" spans="1:19" ht="14.45" customHeight="1" x14ac:dyDescent="0.2">
      <c r="A300" s="821"/>
      <c r="B300" s="822" t="s">
        <v>5286</v>
      </c>
      <c r="C300" s="822" t="s">
        <v>600</v>
      </c>
      <c r="D300" s="822" t="s">
        <v>5250</v>
      </c>
      <c r="E300" s="822" t="s">
        <v>5287</v>
      </c>
      <c r="F300" s="822" t="s">
        <v>5305</v>
      </c>
      <c r="G300" s="822" t="s">
        <v>645</v>
      </c>
      <c r="H300" s="831"/>
      <c r="I300" s="831"/>
      <c r="J300" s="822"/>
      <c r="K300" s="822"/>
      <c r="L300" s="831"/>
      <c r="M300" s="831"/>
      <c r="N300" s="822"/>
      <c r="O300" s="822"/>
      <c r="P300" s="831">
        <v>0.05</v>
      </c>
      <c r="Q300" s="831">
        <v>12.17</v>
      </c>
      <c r="R300" s="827"/>
      <c r="S300" s="832">
        <v>243.39999999999998</v>
      </c>
    </row>
    <row r="301" spans="1:19" ht="14.45" customHeight="1" x14ac:dyDescent="0.2">
      <c r="A301" s="821"/>
      <c r="B301" s="822" t="s">
        <v>5286</v>
      </c>
      <c r="C301" s="822" t="s">
        <v>600</v>
      </c>
      <c r="D301" s="822" t="s">
        <v>5250</v>
      </c>
      <c r="E301" s="822" t="s">
        <v>5287</v>
      </c>
      <c r="F301" s="822" t="s">
        <v>5310</v>
      </c>
      <c r="G301" s="822" t="s">
        <v>1916</v>
      </c>
      <c r="H301" s="831"/>
      <c r="I301" s="831"/>
      <c r="J301" s="822"/>
      <c r="K301" s="822"/>
      <c r="L301" s="831"/>
      <c r="M301" s="831"/>
      <c r="N301" s="822"/>
      <c r="O301" s="822"/>
      <c r="P301" s="831">
        <v>0.1</v>
      </c>
      <c r="Q301" s="831">
        <v>29.43</v>
      </c>
      <c r="R301" s="827"/>
      <c r="S301" s="832">
        <v>294.29999999999995</v>
      </c>
    </row>
    <row r="302" spans="1:19" ht="14.45" customHeight="1" x14ac:dyDescent="0.2">
      <c r="A302" s="821"/>
      <c r="B302" s="822" t="s">
        <v>5286</v>
      </c>
      <c r="C302" s="822" t="s">
        <v>600</v>
      </c>
      <c r="D302" s="822" t="s">
        <v>5250</v>
      </c>
      <c r="E302" s="822" t="s">
        <v>5283</v>
      </c>
      <c r="F302" s="822" t="s">
        <v>5328</v>
      </c>
      <c r="G302" s="822" t="s">
        <v>5329</v>
      </c>
      <c r="H302" s="831"/>
      <c r="I302" s="831"/>
      <c r="J302" s="822"/>
      <c r="K302" s="822"/>
      <c r="L302" s="831"/>
      <c r="M302" s="831"/>
      <c r="N302" s="822"/>
      <c r="O302" s="822"/>
      <c r="P302" s="831">
        <v>1</v>
      </c>
      <c r="Q302" s="831">
        <v>158</v>
      </c>
      <c r="R302" s="827"/>
      <c r="S302" s="832">
        <v>158</v>
      </c>
    </row>
    <row r="303" spans="1:19" ht="14.45" customHeight="1" x14ac:dyDescent="0.2">
      <c r="A303" s="821"/>
      <c r="B303" s="822" t="s">
        <v>5286</v>
      </c>
      <c r="C303" s="822" t="s">
        <v>600</v>
      </c>
      <c r="D303" s="822" t="s">
        <v>5250</v>
      </c>
      <c r="E303" s="822" t="s">
        <v>5283</v>
      </c>
      <c r="F303" s="822" t="s">
        <v>5338</v>
      </c>
      <c r="G303" s="822" t="s">
        <v>5339</v>
      </c>
      <c r="H303" s="831"/>
      <c r="I303" s="831"/>
      <c r="J303" s="822"/>
      <c r="K303" s="822"/>
      <c r="L303" s="831"/>
      <c r="M303" s="831"/>
      <c r="N303" s="822"/>
      <c r="O303" s="822"/>
      <c r="P303" s="831">
        <v>1</v>
      </c>
      <c r="Q303" s="831">
        <v>45.56</v>
      </c>
      <c r="R303" s="827"/>
      <c r="S303" s="832">
        <v>45.56</v>
      </c>
    </row>
    <row r="304" spans="1:19" ht="14.45" customHeight="1" x14ac:dyDescent="0.2">
      <c r="A304" s="821"/>
      <c r="B304" s="822" t="s">
        <v>5286</v>
      </c>
      <c r="C304" s="822" t="s">
        <v>600</v>
      </c>
      <c r="D304" s="822" t="s">
        <v>5250</v>
      </c>
      <c r="E304" s="822" t="s">
        <v>5283</v>
      </c>
      <c r="F304" s="822" t="s">
        <v>5348</v>
      </c>
      <c r="G304" s="822" t="s">
        <v>5349</v>
      </c>
      <c r="H304" s="831"/>
      <c r="I304" s="831"/>
      <c r="J304" s="822"/>
      <c r="K304" s="822"/>
      <c r="L304" s="831"/>
      <c r="M304" s="831"/>
      <c r="N304" s="822"/>
      <c r="O304" s="822"/>
      <c r="P304" s="831">
        <v>1</v>
      </c>
      <c r="Q304" s="831">
        <v>83</v>
      </c>
      <c r="R304" s="827"/>
      <c r="S304" s="832">
        <v>83</v>
      </c>
    </row>
    <row r="305" spans="1:19" ht="14.45" customHeight="1" x14ac:dyDescent="0.2">
      <c r="A305" s="821"/>
      <c r="B305" s="822" t="s">
        <v>5286</v>
      </c>
      <c r="C305" s="822" t="s">
        <v>600</v>
      </c>
      <c r="D305" s="822" t="s">
        <v>5250</v>
      </c>
      <c r="E305" s="822" t="s">
        <v>5283</v>
      </c>
      <c r="F305" s="822" t="s">
        <v>5356</v>
      </c>
      <c r="G305" s="822" t="s">
        <v>5357</v>
      </c>
      <c r="H305" s="831"/>
      <c r="I305" s="831"/>
      <c r="J305" s="822"/>
      <c r="K305" s="822"/>
      <c r="L305" s="831"/>
      <c r="M305" s="831"/>
      <c r="N305" s="822"/>
      <c r="O305" s="822"/>
      <c r="P305" s="831">
        <v>1</v>
      </c>
      <c r="Q305" s="831">
        <v>194</v>
      </c>
      <c r="R305" s="827"/>
      <c r="S305" s="832">
        <v>194</v>
      </c>
    </row>
    <row r="306" spans="1:19" ht="14.45" customHeight="1" x14ac:dyDescent="0.2">
      <c r="A306" s="821"/>
      <c r="B306" s="822" t="s">
        <v>5286</v>
      </c>
      <c r="C306" s="822" t="s">
        <v>600</v>
      </c>
      <c r="D306" s="822" t="s">
        <v>5250</v>
      </c>
      <c r="E306" s="822" t="s">
        <v>5283</v>
      </c>
      <c r="F306" s="822" t="s">
        <v>5360</v>
      </c>
      <c r="G306" s="822" t="s">
        <v>5361</v>
      </c>
      <c r="H306" s="831"/>
      <c r="I306" s="831"/>
      <c r="J306" s="822"/>
      <c r="K306" s="822"/>
      <c r="L306" s="831"/>
      <c r="M306" s="831"/>
      <c r="N306" s="822"/>
      <c r="O306" s="822"/>
      <c r="P306" s="831">
        <v>1</v>
      </c>
      <c r="Q306" s="831">
        <v>1250</v>
      </c>
      <c r="R306" s="827"/>
      <c r="S306" s="832">
        <v>1250</v>
      </c>
    </row>
    <row r="307" spans="1:19" ht="14.45" customHeight="1" x14ac:dyDescent="0.2">
      <c r="A307" s="821" t="s">
        <v>5368</v>
      </c>
      <c r="B307" s="822" t="s">
        <v>5369</v>
      </c>
      <c r="C307" s="822" t="s">
        <v>600</v>
      </c>
      <c r="D307" s="822" t="s">
        <v>2353</v>
      </c>
      <c r="E307" s="822" t="s">
        <v>5283</v>
      </c>
      <c r="F307" s="822" t="s">
        <v>5372</v>
      </c>
      <c r="G307" s="822" t="s">
        <v>5373</v>
      </c>
      <c r="H307" s="831"/>
      <c r="I307" s="831"/>
      <c r="J307" s="822"/>
      <c r="K307" s="822"/>
      <c r="L307" s="831"/>
      <c r="M307" s="831"/>
      <c r="N307" s="822"/>
      <c r="O307" s="822"/>
      <c r="P307" s="831">
        <v>1</v>
      </c>
      <c r="Q307" s="831">
        <v>275</v>
      </c>
      <c r="R307" s="827"/>
      <c r="S307" s="832">
        <v>275</v>
      </c>
    </row>
    <row r="308" spans="1:19" ht="14.45" customHeight="1" x14ac:dyDescent="0.2">
      <c r="A308" s="821" t="s">
        <v>5368</v>
      </c>
      <c r="B308" s="822" t="s">
        <v>5369</v>
      </c>
      <c r="C308" s="822" t="s">
        <v>600</v>
      </c>
      <c r="D308" s="822" t="s">
        <v>2354</v>
      </c>
      <c r="E308" s="822" t="s">
        <v>5283</v>
      </c>
      <c r="F308" s="822" t="s">
        <v>5330</v>
      </c>
      <c r="G308" s="822" t="s">
        <v>5331</v>
      </c>
      <c r="H308" s="831">
        <v>3</v>
      </c>
      <c r="I308" s="831">
        <v>114</v>
      </c>
      <c r="J308" s="822"/>
      <c r="K308" s="822">
        <v>38</v>
      </c>
      <c r="L308" s="831">
        <v>2</v>
      </c>
      <c r="M308" s="831">
        <v>76</v>
      </c>
      <c r="N308" s="822"/>
      <c r="O308" s="822">
        <v>38</v>
      </c>
      <c r="P308" s="831">
        <v>6</v>
      </c>
      <c r="Q308" s="831">
        <v>240</v>
      </c>
      <c r="R308" s="827"/>
      <c r="S308" s="832">
        <v>40</v>
      </c>
    </row>
    <row r="309" spans="1:19" ht="14.45" customHeight="1" x14ac:dyDescent="0.2">
      <c r="A309" s="821" t="s">
        <v>5368</v>
      </c>
      <c r="B309" s="822" t="s">
        <v>5369</v>
      </c>
      <c r="C309" s="822" t="s">
        <v>600</v>
      </c>
      <c r="D309" s="822" t="s">
        <v>2354</v>
      </c>
      <c r="E309" s="822" t="s">
        <v>5283</v>
      </c>
      <c r="F309" s="822" t="s">
        <v>5372</v>
      </c>
      <c r="G309" s="822" t="s">
        <v>5373</v>
      </c>
      <c r="H309" s="831">
        <v>72</v>
      </c>
      <c r="I309" s="831">
        <v>18288</v>
      </c>
      <c r="J309" s="822"/>
      <c r="K309" s="822">
        <v>254</v>
      </c>
      <c r="L309" s="831">
        <v>55</v>
      </c>
      <c r="M309" s="831">
        <v>14025</v>
      </c>
      <c r="N309" s="822"/>
      <c r="O309" s="822">
        <v>255</v>
      </c>
      <c r="P309" s="831">
        <v>34</v>
      </c>
      <c r="Q309" s="831">
        <v>9350</v>
      </c>
      <c r="R309" s="827"/>
      <c r="S309" s="832">
        <v>275</v>
      </c>
    </row>
    <row r="310" spans="1:19" ht="14.45" customHeight="1" x14ac:dyDescent="0.2">
      <c r="A310" s="821" t="s">
        <v>5368</v>
      </c>
      <c r="B310" s="822" t="s">
        <v>5369</v>
      </c>
      <c r="C310" s="822" t="s">
        <v>600</v>
      </c>
      <c r="D310" s="822" t="s">
        <v>2356</v>
      </c>
      <c r="E310" s="822" t="s">
        <v>5287</v>
      </c>
      <c r="F310" s="822" t="s">
        <v>5289</v>
      </c>
      <c r="G310" s="822" t="s">
        <v>654</v>
      </c>
      <c r="H310" s="831">
        <v>1.2</v>
      </c>
      <c r="I310" s="831">
        <v>83.64</v>
      </c>
      <c r="J310" s="822"/>
      <c r="K310" s="822">
        <v>69.7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5368</v>
      </c>
      <c r="B311" s="822" t="s">
        <v>5369</v>
      </c>
      <c r="C311" s="822" t="s">
        <v>600</v>
      </c>
      <c r="D311" s="822" t="s">
        <v>2356</v>
      </c>
      <c r="E311" s="822" t="s">
        <v>5287</v>
      </c>
      <c r="F311" s="822" t="s">
        <v>5290</v>
      </c>
      <c r="G311" s="822" t="s">
        <v>5291</v>
      </c>
      <c r="H311" s="831">
        <v>5.8</v>
      </c>
      <c r="I311" s="831">
        <v>1653.58</v>
      </c>
      <c r="J311" s="822"/>
      <c r="K311" s="822">
        <v>285.10000000000002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5368</v>
      </c>
      <c r="B312" s="822" t="s">
        <v>5369</v>
      </c>
      <c r="C312" s="822" t="s">
        <v>600</v>
      </c>
      <c r="D312" s="822" t="s">
        <v>2356</v>
      </c>
      <c r="E312" s="822" t="s">
        <v>5287</v>
      </c>
      <c r="F312" s="822" t="s">
        <v>5290</v>
      </c>
      <c r="G312" s="822"/>
      <c r="H312" s="831">
        <v>5.8</v>
      </c>
      <c r="I312" s="831">
        <v>1653.5500000000002</v>
      </c>
      <c r="J312" s="822"/>
      <c r="K312" s="822">
        <v>285.09482758620692</v>
      </c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5368</v>
      </c>
      <c r="B313" s="822" t="s">
        <v>5369</v>
      </c>
      <c r="C313" s="822" t="s">
        <v>600</v>
      </c>
      <c r="D313" s="822" t="s">
        <v>2356</v>
      </c>
      <c r="E313" s="822" t="s">
        <v>5287</v>
      </c>
      <c r="F313" s="822" t="s">
        <v>5292</v>
      </c>
      <c r="G313" s="822" t="s">
        <v>659</v>
      </c>
      <c r="H313" s="831">
        <v>0.1</v>
      </c>
      <c r="I313" s="831">
        <v>5.07</v>
      </c>
      <c r="J313" s="822"/>
      <c r="K313" s="822">
        <v>50.7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5368</v>
      </c>
      <c r="B314" s="822" t="s">
        <v>5369</v>
      </c>
      <c r="C314" s="822" t="s">
        <v>600</v>
      </c>
      <c r="D314" s="822" t="s">
        <v>2356</v>
      </c>
      <c r="E314" s="822" t="s">
        <v>5287</v>
      </c>
      <c r="F314" s="822" t="s">
        <v>5370</v>
      </c>
      <c r="G314" s="822" t="s">
        <v>635</v>
      </c>
      <c r="H314" s="831">
        <v>0.2</v>
      </c>
      <c r="I314" s="831">
        <v>9.42</v>
      </c>
      <c r="J314" s="822"/>
      <c r="K314" s="822">
        <v>47.099999999999994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5368</v>
      </c>
      <c r="B315" s="822" t="s">
        <v>5369</v>
      </c>
      <c r="C315" s="822" t="s">
        <v>600</v>
      </c>
      <c r="D315" s="822" t="s">
        <v>2356</v>
      </c>
      <c r="E315" s="822" t="s">
        <v>5287</v>
      </c>
      <c r="F315" s="822" t="s">
        <v>5297</v>
      </c>
      <c r="G315" s="822" t="s">
        <v>643</v>
      </c>
      <c r="H315" s="831">
        <v>1.4</v>
      </c>
      <c r="I315" s="831">
        <v>84.27000000000001</v>
      </c>
      <c r="J315" s="822"/>
      <c r="K315" s="822">
        <v>60.192857142857157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5368</v>
      </c>
      <c r="B316" s="822" t="s">
        <v>5369</v>
      </c>
      <c r="C316" s="822" t="s">
        <v>600</v>
      </c>
      <c r="D316" s="822" t="s">
        <v>2356</v>
      </c>
      <c r="E316" s="822" t="s">
        <v>5287</v>
      </c>
      <c r="F316" s="822" t="s">
        <v>5300</v>
      </c>
      <c r="G316" s="822" t="s">
        <v>639</v>
      </c>
      <c r="H316" s="831">
        <v>3.2</v>
      </c>
      <c r="I316" s="831">
        <v>1713.3400000000001</v>
      </c>
      <c r="J316" s="822"/>
      <c r="K316" s="822">
        <v>535.41875000000005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5368</v>
      </c>
      <c r="B317" s="822" t="s">
        <v>5369</v>
      </c>
      <c r="C317" s="822" t="s">
        <v>600</v>
      </c>
      <c r="D317" s="822" t="s">
        <v>2356</v>
      </c>
      <c r="E317" s="822" t="s">
        <v>5287</v>
      </c>
      <c r="F317" s="822" t="s">
        <v>5303</v>
      </c>
      <c r="G317" s="822" t="s">
        <v>645</v>
      </c>
      <c r="H317" s="831">
        <v>0.04</v>
      </c>
      <c r="I317" s="831">
        <v>4.87</v>
      </c>
      <c r="J317" s="822"/>
      <c r="K317" s="822">
        <v>121.75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5368</v>
      </c>
      <c r="B318" s="822" t="s">
        <v>5369</v>
      </c>
      <c r="C318" s="822" t="s">
        <v>600</v>
      </c>
      <c r="D318" s="822" t="s">
        <v>2356</v>
      </c>
      <c r="E318" s="822" t="s">
        <v>5287</v>
      </c>
      <c r="F318" s="822" t="s">
        <v>5305</v>
      </c>
      <c r="G318" s="822" t="s">
        <v>645</v>
      </c>
      <c r="H318" s="831">
        <v>2.7</v>
      </c>
      <c r="I318" s="831">
        <v>657.18</v>
      </c>
      <c r="J318" s="822"/>
      <c r="K318" s="822">
        <v>243.39999999999998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5368</v>
      </c>
      <c r="B319" s="822" t="s">
        <v>5369</v>
      </c>
      <c r="C319" s="822" t="s">
        <v>600</v>
      </c>
      <c r="D319" s="822" t="s">
        <v>2356</v>
      </c>
      <c r="E319" s="822" t="s">
        <v>5287</v>
      </c>
      <c r="F319" s="822" t="s">
        <v>5307</v>
      </c>
      <c r="G319" s="822" t="s">
        <v>1928</v>
      </c>
      <c r="H319" s="831">
        <v>0.05</v>
      </c>
      <c r="I319" s="831">
        <v>13.85</v>
      </c>
      <c r="J319" s="822"/>
      <c r="K319" s="822">
        <v>277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5368</v>
      </c>
      <c r="B320" s="822" t="s">
        <v>5369</v>
      </c>
      <c r="C320" s="822" t="s">
        <v>600</v>
      </c>
      <c r="D320" s="822" t="s">
        <v>2356</v>
      </c>
      <c r="E320" s="822" t="s">
        <v>5287</v>
      </c>
      <c r="F320" s="822" t="s">
        <v>5371</v>
      </c>
      <c r="G320" s="822" t="s">
        <v>1916</v>
      </c>
      <c r="H320" s="831">
        <v>1.7</v>
      </c>
      <c r="I320" s="831">
        <v>83.97999999999999</v>
      </c>
      <c r="J320" s="822"/>
      <c r="K320" s="822">
        <v>49.4</v>
      </c>
      <c r="L320" s="831"/>
      <c r="M320" s="831"/>
      <c r="N320" s="822"/>
      <c r="O320" s="822"/>
      <c r="P320" s="831"/>
      <c r="Q320" s="831"/>
      <c r="R320" s="827"/>
      <c r="S320" s="832"/>
    </row>
    <row r="321" spans="1:19" ht="14.45" customHeight="1" x14ac:dyDescent="0.2">
      <c r="A321" s="821" t="s">
        <v>5368</v>
      </c>
      <c r="B321" s="822" t="s">
        <v>5369</v>
      </c>
      <c r="C321" s="822" t="s">
        <v>600</v>
      </c>
      <c r="D321" s="822" t="s">
        <v>2356</v>
      </c>
      <c r="E321" s="822" t="s">
        <v>5313</v>
      </c>
      <c r="F321" s="822" t="s">
        <v>5316</v>
      </c>
      <c r="G321" s="822" t="s">
        <v>5317</v>
      </c>
      <c r="H321" s="831">
        <v>26</v>
      </c>
      <c r="I321" s="831">
        <v>6308.6399999999994</v>
      </c>
      <c r="J321" s="822"/>
      <c r="K321" s="822">
        <v>242.64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5368</v>
      </c>
      <c r="B322" s="822" t="s">
        <v>5369</v>
      </c>
      <c r="C322" s="822" t="s">
        <v>600</v>
      </c>
      <c r="D322" s="822" t="s">
        <v>2356</v>
      </c>
      <c r="E322" s="822" t="s">
        <v>5313</v>
      </c>
      <c r="F322" s="822" t="s">
        <v>5318</v>
      </c>
      <c r="G322" s="822" t="s">
        <v>5319</v>
      </c>
      <c r="H322" s="831">
        <v>9</v>
      </c>
      <c r="I322" s="831">
        <v>2183.7600000000002</v>
      </c>
      <c r="J322" s="822"/>
      <c r="K322" s="822">
        <v>242.64000000000001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5368</v>
      </c>
      <c r="B323" s="822" t="s">
        <v>5369</v>
      </c>
      <c r="C323" s="822" t="s">
        <v>600</v>
      </c>
      <c r="D323" s="822" t="s">
        <v>2356</v>
      </c>
      <c r="E323" s="822" t="s">
        <v>5283</v>
      </c>
      <c r="F323" s="822" t="s">
        <v>5326</v>
      </c>
      <c r="G323" s="822" t="s">
        <v>5327</v>
      </c>
      <c r="H323" s="831">
        <v>1</v>
      </c>
      <c r="I323" s="831">
        <v>79</v>
      </c>
      <c r="J323" s="822"/>
      <c r="K323" s="822">
        <v>79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5368</v>
      </c>
      <c r="B324" s="822" t="s">
        <v>5369</v>
      </c>
      <c r="C324" s="822" t="s">
        <v>600</v>
      </c>
      <c r="D324" s="822" t="s">
        <v>2356</v>
      </c>
      <c r="E324" s="822" t="s">
        <v>5283</v>
      </c>
      <c r="F324" s="822" t="s">
        <v>5328</v>
      </c>
      <c r="G324" s="822" t="s">
        <v>5329</v>
      </c>
      <c r="H324" s="831">
        <v>234</v>
      </c>
      <c r="I324" s="831">
        <v>35334</v>
      </c>
      <c r="J324" s="822"/>
      <c r="K324" s="822">
        <v>151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5368</v>
      </c>
      <c r="B325" s="822" t="s">
        <v>5369</v>
      </c>
      <c r="C325" s="822" t="s">
        <v>600</v>
      </c>
      <c r="D325" s="822" t="s">
        <v>2356</v>
      </c>
      <c r="E325" s="822" t="s">
        <v>5283</v>
      </c>
      <c r="F325" s="822" t="s">
        <v>5330</v>
      </c>
      <c r="G325" s="822" t="s">
        <v>5331</v>
      </c>
      <c r="H325" s="831">
        <v>26</v>
      </c>
      <c r="I325" s="831">
        <v>988</v>
      </c>
      <c r="J325" s="822"/>
      <c r="K325" s="822">
        <v>38</v>
      </c>
      <c r="L325" s="831">
        <v>1</v>
      </c>
      <c r="M325" s="831">
        <v>38</v>
      </c>
      <c r="N325" s="822"/>
      <c r="O325" s="822">
        <v>38</v>
      </c>
      <c r="P325" s="831">
        <v>3</v>
      </c>
      <c r="Q325" s="831">
        <v>120</v>
      </c>
      <c r="R325" s="827"/>
      <c r="S325" s="832">
        <v>40</v>
      </c>
    </row>
    <row r="326" spans="1:19" ht="14.45" customHeight="1" x14ac:dyDescent="0.2">
      <c r="A326" s="821" t="s">
        <v>5368</v>
      </c>
      <c r="B326" s="822" t="s">
        <v>5369</v>
      </c>
      <c r="C326" s="822" t="s">
        <v>600</v>
      </c>
      <c r="D326" s="822" t="s">
        <v>2356</v>
      </c>
      <c r="E326" s="822" t="s">
        <v>5283</v>
      </c>
      <c r="F326" s="822" t="s">
        <v>5332</v>
      </c>
      <c r="G326" s="822" t="s">
        <v>5333</v>
      </c>
      <c r="H326" s="831">
        <v>6</v>
      </c>
      <c r="I326" s="831">
        <v>786</v>
      </c>
      <c r="J326" s="822"/>
      <c r="K326" s="822">
        <v>131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5368</v>
      </c>
      <c r="B327" s="822" t="s">
        <v>5369</v>
      </c>
      <c r="C327" s="822" t="s">
        <v>600</v>
      </c>
      <c r="D327" s="822" t="s">
        <v>2356</v>
      </c>
      <c r="E327" s="822" t="s">
        <v>5283</v>
      </c>
      <c r="F327" s="822" t="s">
        <v>5372</v>
      </c>
      <c r="G327" s="822" t="s">
        <v>5373</v>
      </c>
      <c r="H327" s="831"/>
      <c r="I327" s="831"/>
      <c r="J327" s="822"/>
      <c r="K327" s="822"/>
      <c r="L327" s="831"/>
      <c r="M327" s="831"/>
      <c r="N327" s="822"/>
      <c r="O327" s="822"/>
      <c r="P327" s="831">
        <v>1</v>
      </c>
      <c r="Q327" s="831">
        <v>275</v>
      </c>
      <c r="R327" s="827"/>
      <c r="S327" s="832">
        <v>275</v>
      </c>
    </row>
    <row r="328" spans="1:19" ht="14.45" customHeight="1" x14ac:dyDescent="0.2">
      <c r="A328" s="821" t="s">
        <v>5368</v>
      </c>
      <c r="B328" s="822" t="s">
        <v>5369</v>
      </c>
      <c r="C328" s="822" t="s">
        <v>600</v>
      </c>
      <c r="D328" s="822" t="s">
        <v>2356</v>
      </c>
      <c r="E328" s="822" t="s">
        <v>5283</v>
      </c>
      <c r="F328" s="822" t="s">
        <v>5334</v>
      </c>
      <c r="G328" s="822" t="s">
        <v>5335</v>
      </c>
      <c r="H328" s="831">
        <v>29</v>
      </c>
      <c r="I328" s="831">
        <v>20503</v>
      </c>
      <c r="J328" s="822"/>
      <c r="K328" s="822">
        <v>707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5368</v>
      </c>
      <c r="B329" s="822" t="s">
        <v>5369</v>
      </c>
      <c r="C329" s="822" t="s">
        <v>600</v>
      </c>
      <c r="D329" s="822" t="s">
        <v>2356</v>
      </c>
      <c r="E329" s="822" t="s">
        <v>5283</v>
      </c>
      <c r="F329" s="822" t="s">
        <v>5336</v>
      </c>
      <c r="G329" s="822" t="s">
        <v>5337</v>
      </c>
      <c r="H329" s="831">
        <v>3</v>
      </c>
      <c r="I329" s="831">
        <v>1074</v>
      </c>
      <c r="J329" s="822"/>
      <c r="K329" s="822">
        <v>358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5368</v>
      </c>
      <c r="B330" s="822" t="s">
        <v>5369</v>
      </c>
      <c r="C330" s="822" t="s">
        <v>600</v>
      </c>
      <c r="D330" s="822" t="s">
        <v>2356</v>
      </c>
      <c r="E330" s="822" t="s">
        <v>5283</v>
      </c>
      <c r="F330" s="822" t="s">
        <v>5338</v>
      </c>
      <c r="G330" s="822" t="s">
        <v>5339</v>
      </c>
      <c r="H330" s="831">
        <v>160</v>
      </c>
      <c r="I330" s="831">
        <v>5333.33</v>
      </c>
      <c r="J330" s="822"/>
      <c r="K330" s="822">
        <v>33.333312499999998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5368</v>
      </c>
      <c r="B331" s="822" t="s">
        <v>5369</v>
      </c>
      <c r="C331" s="822" t="s">
        <v>600</v>
      </c>
      <c r="D331" s="822" t="s">
        <v>2356</v>
      </c>
      <c r="E331" s="822" t="s">
        <v>5283</v>
      </c>
      <c r="F331" s="822" t="s">
        <v>5340</v>
      </c>
      <c r="G331" s="822" t="s">
        <v>5341</v>
      </c>
      <c r="H331" s="831">
        <v>456</v>
      </c>
      <c r="I331" s="831">
        <v>55632</v>
      </c>
      <c r="J331" s="822"/>
      <c r="K331" s="822">
        <v>122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5368</v>
      </c>
      <c r="B332" s="822" t="s">
        <v>5369</v>
      </c>
      <c r="C332" s="822" t="s">
        <v>600</v>
      </c>
      <c r="D332" s="822" t="s">
        <v>2356</v>
      </c>
      <c r="E332" s="822" t="s">
        <v>5283</v>
      </c>
      <c r="F332" s="822" t="s">
        <v>5342</v>
      </c>
      <c r="G332" s="822" t="s">
        <v>5343</v>
      </c>
      <c r="H332" s="831">
        <v>1</v>
      </c>
      <c r="I332" s="831">
        <v>33</v>
      </c>
      <c r="J332" s="822"/>
      <c r="K332" s="822">
        <v>33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5368</v>
      </c>
      <c r="B333" s="822" t="s">
        <v>5369</v>
      </c>
      <c r="C333" s="822" t="s">
        <v>600</v>
      </c>
      <c r="D333" s="822" t="s">
        <v>2356</v>
      </c>
      <c r="E333" s="822" t="s">
        <v>5283</v>
      </c>
      <c r="F333" s="822" t="s">
        <v>5344</v>
      </c>
      <c r="G333" s="822" t="s">
        <v>5345</v>
      </c>
      <c r="H333" s="831">
        <v>1</v>
      </c>
      <c r="I333" s="831">
        <v>75</v>
      </c>
      <c r="J333" s="822"/>
      <c r="K333" s="822">
        <v>75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5368</v>
      </c>
      <c r="B334" s="822" t="s">
        <v>5369</v>
      </c>
      <c r="C334" s="822" t="s">
        <v>600</v>
      </c>
      <c r="D334" s="822" t="s">
        <v>2356</v>
      </c>
      <c r="E334" s="822" t="s">
        <v>5283</v>
      </c>
      <c r="F334" s="822" t="s">
        <v>5348</v>
      </c>
      <c r="G334" s="822" t="s">
        <v>5349</v>
      </c>
      <c r="H334" s="831">
        <v>58</v>
      </c>
      <c r="I334" s="831">
        <v>4524</v>
      </c>
      <c r="J334" s="822"/>
      <c r="K334" s="822">
        <v>78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5368</v>
      </c>
      <c r="B335" s="822" t="s">
        <v>5369</v>
      </c>
      <c r="C335" s="822" t="s">
        <v>600</v>
      </c>
      <c r="D335" s="822" t="s">
        <v>2356</v>
      </c>
      <c r="E335" s="822" t="s">
        <v>5283</v>
      </c>
      <c r="F335" s="822" t="s">
        <v>5350</v>
      </c>
      <c r="G335" s="822" t="s">
        <v>5351</v>
      </c>
      <c r="H335" s="831">
        <v>16</v>
      </c>
      <c r="I335" s="831">
        <v>9952</v>
      </c>
      <c r="J335" s="822"/>
      <c r="K335" s="822">
        <v>622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5368</v>
      </c>
      <c r="B336" s="822" t="s">
        <v>5369</v>
      </c>
      <c r="C336" s="822" t="s">
        <v>600</v>
      </c>
      <c r="D336" s="822" t="s">
        <v>2356</v>
      </c>
      <c r="E336" s="822" t="s">
        <v>5283</v>
      </c>
      <c r="F336" s="822" t="s">
        <v>5354</v>
      </c>
      <c r="G336" s="822" t="s">
        <v>5355</v>
      </c>
      <c r="H336" s="831">
        <v>32</v>
      </c>
      <c r="I336" s="831">
        <v>12032</v>
      </c>
      <c r="J336" s="822"/>
      <c r="K336" s="822">
        <v>376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5368</v>
      </c>
      <c r="B337" s="822" t="s">
        <v>5369</v>
      </c>
      <c r="C337" s="822" t="s">
        <v>600</v>
      </c>
      <c r="D337" s="822" t="s">
        <v>2356</v>
      </c>
      <c r="E337" s="822" t="s">
        <v>5283</v>
      </c>
      <c r="F337" s="822" t="s">
        <v>5356</v>
      </c>
      <c r="G337" s="822" t="s">
        <v>5357</v>
      </c>
      <c r="H337" s="831">
        <v>178</v>
      </c>
      <c r="I337" s="831">
        <v>31862</v>
      </c>
      <c r="J337" s="822"/>
      <c r="K337" s="822">
        <v>179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5368</v>
      </c>
      <c r="B338" s="822" t="s">
        <v>5369</v>
      </c>
      <c r="C338" s="822" t="s">
        <v>600</v>
      </c>
      <c r="D338" s="822" t="s">
        <v>5237</v>
      </c>
      <c r="E338" s="822" t="s">
        <v>5283</v>
      </c>
      <c r="F338" s="822" t="s">
        <v>5372</v>
      </c>
      <c r="G338" s="822" t="s">
        <v>5373</v>
      </c>
      <c r="H338" s="831">
        <v>3</v>
      </c>
      <c r="I338" s="831">
        <v>762</v>
      </c>
      <c r="J338" s="822"/>
      <c r="K338" s="822">
        <v>254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5368</v>
      </c>
      <c r="B339" s="822" t="s">
        <v>5369</v>
      </c>
      <c r="C339" s="822" t="s">
        <v>600</v>
      </c>
      <c r="D339" s="822" t="s">
        <v>5239</v>
      </c>
      <c r="E339" s="822" t="s">
        <v>5287</v>
      </c>
      <c r="F339" s="822" t="s">
        <v>5289</v>
      </c>
      <c r="G339" s="822" t="s">
        <v>654</v>
      </c>
      <c r="H339" s="831">
        <v>2.1999999999999997</v>
      </c>
      <c r="I339" s="831">
        <v>153.34</v>
      </c>
      <c r="J339" s="822"/>
      <c r="K339" s="822">
        <v>69.700000000000017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5368</v>
      </c>
      <c r="B340" s="822" t="s">
        <v>5369</v>
      </c>
      <c r="C340" s="822" t="s">
        <v>600</v>
      </c>
      <c r="D340" s="822" t="s">
        <v>5239</v>
      </c>
      <c r="E340" s="822" t="s">
        <v>5287</v>
      </c>
      <c r="F340" s="822" t="s">
        <v>5290</v>
      </c>
      <c r="G340" s="822" t="s">
        <v>5291</v>
      </c>
      <c r="H340" s="831">
        <v>13</v>
      </c>
      <c r="I340" s="831">
        <v>3706.27</v>
      </c>
      <c r="J340" s="822"/>
      <c r="K340" s="822">
        <v>285.09769230769228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5368</v>
      </c>
      <c r="B341" s="822" t="s">
        <v>5369</v>
      </c>
      <c r="C341" s="822" t="s">
        <v>600</v>
      </c>
      <c r="D341" s="822" t="s">
        <v>5239</v>
      </c>
      <c r="E341" s="822" t="s">
        <v>5287</v>
      </c>
      <c r="F341" s="822" t="s">
        <v>5293</v>
      </c>
      <c r="G341" s="822" t="s">
        <v>663</v>
      </c>
      <c r="H341" s="831">
        <v>1</v>
      </c>
      <c r="I341" s="831">
        <v>13.37</v>
      </c>
      <c r="J341" s="822"/>
      <c r="K341" s="822">
        <v>13.37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5368</v>
      </c>
      <c r="B342" s="822" t="s">
        <v>5369</v>
      </c>
      <c r="C342" s="822" t="s">
        <v>600</v>
      </c>
      <c r="D342" s="822" t="s">
        <v>5239</v>
      </c>
      <c r="E342" s="822" t="s">
        <v>5287</v>
      </c>
      <c r="F342" s="822" t="s">
        <v>5370</v>
      </c>
      <c r="G342" s="822" t="s">
        <v>635</v>
      </c>
      <c r="H342" s="831">
        <v>0.1</v>
      </c>
      <c r="I342" s="831">
        <v>4.71</v>
      </c>
      <c r="J342" s="822"/>
      <c r="K342" s="822">
        <v>47.099999999999994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5368</v>
      </c>
      <c r="B343" s="822" t="s">
        <v>5369</v>
      </c>
      <c r="C343" s="822" t="s">
        <v>600</v>
      </c>
      <c r="D343" s="822" t="s">
        <v>5239</v>
      </c>
      <c r="E343" s="822" t="s">
        <v>5287</v>
      </c>
      <c r="F343" s="822" t="s">
        <v>5297</v>
      </c>
      <c r="G343" s="822" t="s">
        <v>643</v>
      </c>
      <c r="H343" s="831">
        <v>1.5</v>
      </c>
      <c r="I343" s="831">
        <v>90.259999999999991</v>
      </c>
      <c r="J343" s="822"/>
      <c r="K343" s="822">
        <v>60.173333333333325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5368</v>
      </c>
      <c r="B344" s="822" t="s">
        <v>5369</v>
      </c>
      <c r="C344" s="822" t="s">
        <v>600</v>
      </c>
      <c r="D344" s="822" t="s">
        <v>5239</v>
      </c>
      <c r="E344" s="822" t="s">
        <v>5287</v>
      </c>
      <c r="F344" s="822" t="s">
        <v>5300</v>
      </c>
      <c r="G344" s="822" t="s">
        <v>639</v>
      </c>
      <c r="H344" s="831">
        <v>5.4</v>
      </c>
      <c r="I344" s="831">
        <v>2892.51</v>
      </c>
      <c r="J344" s="822"/>
      <c r="K344" s="822">
        <v>535.65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5368</v>
      </c>
      <c r="B345" s="822" t="s">
        <v>5369</v>
      </c>
      <c r="C345" s="822" t="s">
        <v>600</v>
      </c>
      <c r="D345" s="822" t="s">
        <v>5239</v>
      </c>
      <c r="E345" s="822" t="s">
        <v>5287</v>
      </c>
      <c r="F345" s="822" t="s">
        <v>5305</v>
      </c>
      <c r="G345" s="822" t="s">
        <v>645</v>
      </c>
      <c r="H345" s="831">
        <v>4.8999999999999995</v>
      </c>
      <c r="I345" s="831">
        <v>1192.9199999999998</v>
      </c>
      <c r="J345" s="822"/>
      <c r="K345" s="822">
        <v>243.4530612244898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5368</v>
      </c>
      <c r="B346" s="822" t="s">
        <v>5369</v>
      </c>
      <c r="C346" s="822" t="s">
        <v>600</v>
      </c>
      <c r="D346" s="822" t="s">
        <v>5239</v>
      </c>
      <c r="E346" s="822" t="s">
        <v>5287</v>
      </c>
      <c r="F346" s="822" t="s">
        <v>5371</v>
      </c>
      <c r="G346" s="822" t="s">
        <v>1916</v>
      </c>
      <c r="H346" s="831">
        <v>2.7</v>
      </c>
      <c r="I346" s="831">
        <v>133.38</v>
      </c>
      <c r="J346" s="822"/>
      <c r="K346" s="822">
        <v>49.4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5368</v>
      </c>
      <c r="B347" s="822" t="s">
        <v>5369</v>
      </c>
      <c r="C347" s="822" t="s">
        <v>600</v>
      </c>
      <c r="D347" s="822" t="s">
        <v>5239</v>
      </c>
      <c r="E347" s="822" t="s">
        <v>5313</v>
      </c>
      <c r="F347" s="822" t="s">
        <v>5314</v>
      </c>
      <c r="G347" s="822" t="s">
        <v>5315</v>
      </c>
      <c r="H347" s="831">
        <v>3</v>
      </c>
      <c r="I347" s="831">
        <v>727.92</v>
      </c>
      <c r="J347" s="822"/>
      <c r="K347" s="822">
        <v>242.64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5368</v>
      </c>
      <c r="B348" s="822" t="s">
        <v>5369</v>
      </c>
      <c r="C348" s="822" t="s">
        <v>600</v>
      </c>
      <c r="D348" s="822" t="s">
        <v>5239</v>
      </c>
      <c r="E348" s="822" t="s">
        <v>5313</v>
      </c>
      <c r="F348" s="822" t="s">
        <v>5316</v>
      </c>
      <c r="G348" s="822" t="s">
        <v>5317</v>
      </c>
      <c r="H348" s="831">
        <v>8</v>
      </c>
      <c r="I348" s="831">
        <v>1941.12</v>
      </c>
      <c r="J348" s="822"/>
      <c r="K348" s="822">
        <v>242.64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5368</v>
      </c>
      <c r="B349" s="822" t="s">
        <v>5369</v>
      </c>
      <c r="C349" s="822" t="s">
        <v>600</v>
      </c>
      <c r="D349" s="822" t="s">
        <v>5239</v>
      </c>
      <c r="E349" s="822" t="s">
        <v>5313</v>
      </c>
      <c r="F349" s="822" t="s">
        <v>5322</v>
      </c>
      <c r="G349" s="822" t="s">
        <v>5321</v>
      </c>
      <c r="H349" s="831">
        <v>12</v>
      </c>
      <c r="I349" s="831">
        <v>5388</v>
      </c>
      <c r="J349" s="822"/>
      <c r="K349" s="822">
        <v>449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5368</v>
      </c>
      <c r="B350" s="822" t="s">
        <v>5369</v>
      </c>
      <c r="C350" s="822" t="s">
        <v>600</v>
      </c>
      <c r="D350" s="822" t="s">
        <v>5239</v>
      </c>
      <c r="E350" s="822" t="s">
        <v>5283</v>
      </c>
      <c r="F350" s="822" t="s">
        <v>5326</v>
      </c>
      <c r="G350" s="822" t="s">
        <v>5327</v>
      </c>
      <c r="H350" s="831">
        <v>5</v>
      </c>
      <c r="I350" s="831">
        <v>395</v>
      </c>
      <c r="J350" s="822"/>
      <c r="K350" s="822">
        <v>79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5368</v>
      </c>
      <c r="B351" s="822" t="s">
        <v>5369</v>
      </c>
      <c r="C351" s="822" t="s">
        <v>600</v>
      </c>
      <c r="D351" s="822" t="s">
        <v>5239</v>
      </c>
      <c r="E351" s="822" t="s">
        <v>5283</v>
      </c>
      <c r="F351" s="822" t="s">
        <v>5328</v>
      </c>
      <c r="G351" s="822" t="s">
        <v>5329</v>
      </c>
      <c r="H351" s="831">
        <v>281</v>
      </c>
      <c r="I351" s="831">
        <v>42431</v>
      </c>
      <c r="J351" s="822"/>
      <c r="K351" s="822">
        <v>151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5368</v>
      </c>
      <c r="B352" s="822" t="s">
        <v>5369</v>
      </c>
      <c r="C352" s="822" t="s">
        <v>600</v>
      </c>
      <c r="D352" s="822" t="s">
        <v>5239</v>
      </c>
      <c r="E352" s="822" t="s">
        <v>5283</v>
      </c>
      <c r="F352" s="822" t="s">
        <v>5330</v>
      </c>
      <c r="G352" s="822" t="s">
        <v>5331</v>
      </c>
      <c r="H352" s="831">
        <v>26</v>
      </c>
      <c r="I352" s="831">
        <v>988</v>
      </c>
      <c r="J352" s="822"/>
      <c r="K352" s="822">
        <v>38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5368</v>
      </c>
      <c r="B353" s="822" t="s">
        <v>5369</v>
      </c>
      <c r="C353" s="822" t="s">
        <v>600</v>
      </c>
      <c r="D353" s="822" t="s">
        <v>5239</v>
      </c>
      <c r="E353" s="822" t="s">
        <v>5283</v>
      </c>
      <c r="F353" s="822" t="s">
        <v>5332</v>
      </c>
      <c r="G353" s="822" t="s">
        <v>5333</v>
      </c>
      <c r="H353" s="831">
        <v>29</v>
      </c>
      <c r="I353" s="831">
        <v>3799</v>
      </c>
      <c r="J353" s="822"/>
      <c r="K353" s="822">
        <v>131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5368</v>
      </c>
      <c r="B354" s="822" t="s">
        <v>5369</v>
      </c>
      <c r="C354" s="822" t="s">
        <v>600</v>
      </c>
      <c r="D354" s="822" t="s">
        <v>5239</v>
      </c>
      <c r="E354" s="822" t="s">
        <v>5283</v>
      </c>
      <c r="F354" s="822" t="s">
        <v>5334</v>
      </c>
      <c r="G354" s="822" t="s">
        <v>5335</v>
      </c>
      <c r="H354" s="831">
        <v>7</v>
      </c>
      <c r="I354" s="831">
        <v>4949</v>
      </c>
      <c r="J354" s="822"/>
      <c r="K354" s="822">
        <v>707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5368</v>
      </c>
      <c r="B355" s="822" t="s">
        <v>5369</v>
      </c>
      <c r="C355" s="822" t="s">
        <v>600</v>
      </c>
      <c r="D355" s="822" t="s">
        <v>5239</v>
      </c>
      <c r="E355" s="822" t="s">
        <v>5283</v>
      </c>
      <c r="F355" s="822" t="s">
        <v>5336</v>
      </c>
      <c r="G355" s="822" t="s">
        <v>5337</v>
      </c>
      <c r="H355" s="831">
        <v>2</v>
      </c>
      <c r="I355" s="831">
        <v>716</v>
      </c>
      <c r="J355" s="822"/>
      <c r="K355" s="822">
        <v>358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5368</v>
      </c>
      <c r="B356" s="822" t="s">
        <v>5369</v>
      </c>
      <c r="C356" s="822" t="s">
        <v>600</v>
      </c>
      <c r="D356" s="822" t="s">
        <v>5239</v>
      </c>
      <c r="E356" s="822" t="s">
        <v>5283</v>
      </c>
      <c r="F356" s="822" t="s">
        <v>5338</v>
      </c>
      <c r="G356" s="822" t="s">
        <v>5339</v>
      </c>
      <c r="H356" s="831">
        <v>145</v>
      </c>
      <c r="I356" s="831">
        <v>4833.32</v>
      </c>
      <c r="J356" s="822"/>
      <c r="K356" s="822">
        <v>33.333241379310344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5368</v>
      </c>
      <c r="B357" s="822" t="s">
        <v>5369</v>
      </c>
      <c r="C357" s="822" t="s">
        <v>600</v>
      </c>
      <c r="D357" s="822" t="s">
        <v>5239</v>
      </c>
      <c r="E357" s="822" t="s">
        <v>5283</v>
      </c>
      <c r="F357" s="822" t="s">
        <v>5340</v>
      </c>
      <c r="G357" s="822" t="s">
        <v>5341</v>
      </c>
      <c r="H357" s="831">
        <v>546</v>
      </c>
      <c r="I357" s="831">
        <v>66612</v>
      </c>
      <c r="J357" s="822"/>
      <c r="K357" s="822">
        <v>122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5368</v>
      </c>
      <c r="B358" s="822" t="s">
        <v>5369</v>
      </c>
      <c r="C358" s="822" t="s">
        <v>600</v>
      </c>
      <c r="D358" s="822" t="s">
        <v>5239</v>
      </c>
      <c r="E358" s="822" t="s">
        <v>5283</v>
      </c>
      <c r="F358" s="822" t="s">
        <v>5344</v>
      </c>
      <c r="G358" s="822" t="s">
        <v>5345</v>
      </c>
      <c r="H358" s="831">
        <v>1</v>
      </c>
      <c r="I358" s="831">
        <v>75</v>
      </c>
      <c r="J358" s="822"/>
      <c r="K358" s="822">
        <v>75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5368</v>
      </c>
      <c r="B359" s="822" t="s">
        <v>5369</v>
      </c>
      <c r="C359" s="822" t="s">
        <v>600</v>
      </c>
      <c r="D359" s="822" t="s">
        <v>5239</v>
      </c>
      <c r="E359" s="822" t="s">
        <v>5283</v>
      </c>
      <c r="F359" s="822" t="s">
        <v>5348</v>
      </c>
      <c r="G359" s="822" t="s">
        <v>5349</v>
      </c>
      <c r="H359" s="831">
        <v>70</v>
      </c>
      <c r="I359" s="831">
        <v>5460</v>
      </c>
      <c r="J359" s="822"/>
      <c r="K359" s="822">
        <v>78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5368</v>
      </c>
      <c r="B360" s="822" t="s">
        <v>5369</v>
      </c>
      <c r="C360" s="822" t="s">
        <v>600</v>
      </c>
      <c r="D360" s="822" t="s">
        <v>5239</v>
      </c>
      <c r="E360" s="822" t="s">
        <v>5283</v>
      </c>
      <c r="F360" s="822" t="s">
        <v>5350</v>
      </c>
      <c r="G360" s="822" t="s">
        <v>5351</v>
      </c>
      <c r="H360" s="831">
        <v>27</v>
      </c>
      <c r="I360" s="831">
        <v>16794</v>
      </c>
      <c r="J360" s="822"/>
      <c r="K360" s="822">
        <v>622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5368</v>
      </c>
      <c r="B361" s="822" t="s">
        <v>5369</v>
      </c>
      <c r="C361" s="822" t="s">
        <v>600</v>
      </c>
      <c r="D361" s="822" t="s">
        <v>5239</v>
      </c>
      <c r="E361" s="822" t="s">
        <v>5283</v>
      </c>
      <c r="F361" s="822" t="s">
        <v>5354</v>
      </c>
      <c r="G361" s="822" t="s">
        <v>5355</v>
      </c>
      <c r="H361" s="831">
        <v>15</v>
      </c>
      <c r="I361" s="831">
        <v>5640</v>
      </c>
      <c r="J361" s="822"/>
      <c r="K361" s="822">
        <v>376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5368</v>
      </c>
      <c r="B362" s="822" t="s">
        <v>5369</v>
      </c>
      <c r="C362" s="822" t="s">
        <v>600</v>
      </c>
      <c r="D362" s="822" t="s">
        <v>5239</v>
      </c>
      <c r="E362" s="822" t="s">
        <v>5283</v>
      </c>
      <c r="F362" s="822" t="s">
        <v>5356</v>
      </c>
      <c r="G362" s="822" t="s">
        <v>5357</v>
      </c>
      <c r="H362" s="831">
        <v>137</v>
      </c>
      <c r="I362" s="831">
        <v>24523</v>
      </c>
      <c r="J362" s="822"/>
      <c r="K362" s="822">
        <v>179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5368</v>
      </c>
      <c r="B363" s="822" t="s">
        <v>5369</v>
      </c>
      <c r="C363" s="822" t="s">
        <v>600</v>
      </c>
      <c r="D363" s="822" t="s">
        <v>5239</v>
      </c>
      <c r="E363" s="822" t="s">
        <v>5283</v>
      </c>
      <c r="F363" s="822" t="s">
        <v>5358</v>
      </c>
      <c r="G363" s="822" t="s">
        <v>5359</v>
      </c>
      <c r="H363" s="831">
        <v>3</v>
      </c>
      <c r="I363" s="831">
        <v>3909</v>
      </c>
      <c r="J363" s="822"/>
      <c r="K363" s="822">
        <v>1303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5368</v>
      </c>
      <c r="B364" s="822" t="s">
        <v>5369</v>
      </c>
      <c r="C364" s="822" t="s">
        <v>600</v>
      </c>
      <c r="D364" s="822" t="s">
        <v>5233</v>
      </c>
      <c r="E364" s="822" t="s">
        <v>5287</v>
      </c>
      <c r="F364" s="822" t="s">
        <v>5288</v>
      </c>
      <c r="G364" s="822" t="s">
        <v>3174</v>
      </c>
      <c r="H364" s="831">
        <v>0.2</v>
      </c>
      <c r="I364" s="831">
        <v>10.88</v>
      </c>
      <c r="J364" s="822"/>
      <c r="K364" s="822">
        <v>54.4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5368</v>
      </c>
      <c r="B365" s="822" t="s">
        <v>5369</v>
      </c>
      <c r="C365" s="822" t="s">
        <v>600</v>
      </c>
      <c r="D365" s="822" t="s">
        <v>5233</v>
      </c>
      <c r="E365" s="822" t="s">
        <v>5287</v>
      </c>
      <c r="F365" s="822" t="s">
        <v>5289</v>
      </c>
      <c r="G365" s="822" t="s">
        <v>654</v>
      </c>
      <c r="H365" s="831">
        <v>0.2</v>
      </c>
      <c r="I365" s="831">
        <v>13.94</v>
      </c>
      <c r="J365" s="822"/>
      <c r="K365" s="822">
        <v>69.699999999999989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5368</v>
      </c>
      <c r="B366" s="822" t="s">
        <v>5369</v>
      </c>
      <c r="C366" s="822" t="s">
        <v>600</v>
      </c>
      <c r="D366" s="822" t="s">
        <v>5233</v>
      </c>
      <c r="E366" s="822" t="s">
        <v>5287</v>
      </c>
      <c r="F366" s="822" t="s">
        <v>5290</v>
      </c>
      <c r="G366" s="822" t="s">
        <v>5291</v>
      </c>
      <c r="H366" s="831">
        <v>0.4</v>
      </c>
      <c r="I366" s="831">
        <v>114.04</v>
      </c>
      <c r="J366" s="822"/>
      <c r="K366" s="822">
        <v>285.10000000000002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5368</v>
      </c>
      <c r="B367" s="822" t="s">
        <v>5369</v>
      </c>
      <c r="C367" s="822" t="s">
        <v>600</v>
      </c>
      <c r="D367" s="822" t="s">
        <v>5233</v>
      </c>
      <c r="E367" s="822" t="s">
        <v>5287</v>
      </c>
      <c r="F367" s="822" t="s">
        <v>5290</v>
      </c>
      <c r="G367" s="822"/>
      <c r="H367" s="831">
        <v>0.2</v>
      </c>
      <c r="I367" s="831">
        <v>57.02</v>
      </c>
      <c r="J367" s="822"/>
      <c r="K367" s="822">
        <v>285.10000000000002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5368</v>
      </c>
      <c r="B368" s="822" t="s">
        <v>5369</v>
      </c>
      <c r="C368" s="822" t="s">
        <v>600</v>
      </c>
      <c r="D368" s="822" t="s">
        <v>5233</v>
      </c>
      <c r="E368" s="822" t="s">
        <v>5287</v>
      </c>
      <c r="F368" s="822" t="s">
        <v>5292</v>
      </c>
      <c r="G368" s="822" t="s">
        <v>659</v>
      </c>
      <c r="H368" s="831">
        <v>0.1</v>
      </c>
      <c r="I368" s="831">
        <v>5.0599999999999996</v>
      </c>
      <c r="J368" s="822"/>
      <c r="K368" s="822">
        <v>50.599999999999994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5368</v>
      </c>
      <c r="B369" s="822" t="s">
        <v>5369</v>
      </c>
      <c r="C369" s="822" t="s">
        <v>600</v>
      </c>
      <c r="D369" s="822" t="s">
        <v>5233</v>
      </c>
      <c r="E369" s="822" t="s">
        <v>5287</v>
      </c>
      <c r="F369" s="822" t="s">
        <v>5296</v>
      </c>
      <c r="G369" s="822" t="s">
        <v>3665</v>
      </c>
      <c r="H369" s="831">
        <v>0.1</v>
      </c>
      <c r="I369" s="831">
        <v>17.7</v>
      </c>
      <c r="J369" s="822"/>
      <c r="K369" s="822">
        <v>176.99999999999997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5368</v>
      </c>
      <c r="B370" s="822" t="s">
        <v>5369</v>
      </c>
      <c r="C370" s="822" t="s">
        <v>600</v>
      </c>
      <c r="D370" s="822" t="s">
        <v>5233</v>
      </c>
      <c r="E370" s="822" t="s">
        <v>5287</v>
      </c>
      <c r="F370" s="822" t="s">
        <v>5370</v>
      </c>
      <c r="G370" s="822" t="s">
        <v>635</v>
      </c>
      <c r="H370" s="831">
        <v>0.1</v>
      </c>
      <c r="I370" s="831">
        <v>4.71</v>
      </c>
      <c r="J370" s="822"/>
      <c r="K370" s="822">
        <v>47.099999999999994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5368</v>
      </c>
      <c r="B371" s="822" t="s">
        <v>5369</v>
      </c>
      <c r="C371" s="822" t="s">
        <v>600</v>
      </c>
      <c r="D371" s="822" t="s">
        <v>5233</v>
      </c>
      <c r="E371" s="822" t="s">
        <v>5287</v>
      </c>
      <c r="F371" s="822" t="s">
        <v>5297</v>
      </c>
      <c r="G371" s="822" t="s">
        <v>643</v>
      </c>
      <c r="H371" s="831">
        <v>0.1</v>
      </c>
      <c r="I371" s="831">
        <v>6.01</v>
      </c>
      <c r="J371" s="822"/>
      <c r="K371" s="822">
        <v>60.099999999999994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5368</v>
      </c>
      <c r="B372" s="822" t="s">
        <v>5369</v>
      </c>
      <c r="C372" s="822" t="s">
        <v>600</v>
      </c>
      <c r="D372" s="822" t="s">
        <v>5233</v>
      </c>
      <c r="E372" s="822" t="s">
        <v>5287</v>
      </c>
      <c r="F372" s="822" t="s">
        <v>5300</v>
      </c>
      <c r="G372" s="822" t="s">
        <v>639</v>
      </c>
      <c r="H372" s="831">
        <v>0.4</v>
      </c>
      <c r="I372" s="831">
        <v>214.26</v>
      </c>
      <c r="J372" s="822"/>
      <c r="K372" s="822">
        <v>535.65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5368</v>
      </c>
      <c r="B373" s="822" t="s">
        <v>5369</v>
      </c>
      <c r="C373" s="822" t="s">
        <v>600</v>
      </c>
      <c r="D373" s="822" t="s">
        <v>5233</v>
      </c>
      <c r="E373" s="822" t="s">
        <v>5287</v>
      </c>
      <c r="F373" s="822" t="s">
        <v>5303</v>
      </c>
      <c r="G373" s="822" t="s">
        <v>645</v>
      </c>
      <c r="H373" s="831">
        <v>0.06</v>
      </c>
      <c r="I373" s="831">
        <v>7.3000000000000007</v>
      </c>
      <c r="J373" s="822"/>
      <c r="K373" s="822">
        <v>121.66666666666669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5368</v>
      </c>
      <c r="B374" s="822" t="s">
        <v>5369</v>
      </c>
      <c r="C374" s="822" t="s">
        <v>600</v>
      </c>
      <c r="D374" s="822" t="s">
        <v>5233</v>
      </c>
      <c r="E374" s="822" t="s">
        <v>5287</v>
      </c>
      <c r="F374" s="822" t="s">
        <v>5304</v>
      </c>
      <c r="G374" s="822" t="s">
        <v>645</v>
      </c>
      <c r="H374" s="831">
        <v>0.03</v>
      </c>
      <c r="I374" s="831">
        <v>6.02</v>
      </c>
      <c r="J374" s="822"/>
      <c r="K374" s="822">
        <v>200.66666666666666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5368</v>
      </c>
      <c r="B375" s="822" t="s">
        <v>5369</v>
      </c>
      <c r="C375" s="822" t="s">
        <v>600</v>
      </c>
      <c r="D375" s="822" t="s">
        <v>5233</v>
      </c>
      <c r="E375" s="822" t="s">
        <v>5287</v>
      </c>
      <c r="F375" s="822" t="s">
        <v>5305</v>
      </c>
      <c r="G375" s="822" t="s">
        <v>645</v>
      </c>
      <c r="H375" s="831">
        <v>0.15000000000000002</v>
      </c>
      <c r="I375" s="831">
        <v>36.51</v>
      </c>
      <c r="J375" s="822"/>
      <c r="K375" s="822">
        <v>243.39999999999995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5368</v>
      </c>
      <c r="B376" s="822" t="s">
        <v>5369</v>
      </c>
      <c r="C376" s="822" t="s">
        <v>600</v>
      </c>
      <c r="D376" s="822" t="s">
        <v>5233</v>
      </c>
      <c r="E376" s="822" t="s">
        <v>5287</v>
      </c>
      <c r="F376" s="822" t="s">
        <v>5371</v>
      </c>
      <c r="G376" s="822" t="s">
        <v>1916</v>
      </c>
      <c r="H376" s="831">
        <v>0.2</v>
      </c>
      <c r="I376" s="831">
        <v>9.879999999999999</v>
      </c>
      <c r="J376" s="822"/>
      <c r="K376" s="822">
        <v>49.399999999999991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5368</v>
      </c>
      <c r="B377" s="822" t="s">
        <v>5369</v>
      </c>
      <c r="C377" s="822" t="s">
        <v>600</v>
      </c>
      <c r="D377" s="822" t="s">
        <v>5233</v>
      </c>
      <c r="E377" s="822" t="s">
        <v>5283</v>
      </c>
      <c r="F377" s="822" t="s">
        <v>5328</v>
      </c>
      <c r="G377" s="822" t="s">
        <v>5329</v>
      </c>
      <c r="H377" s="831">
        <v>24</v>
      </c>
      <c r="I377" s="831">
        <v>3624</v>
      </c>
      <c r="J377" s="822"/>
      <c r="K377" s="822">
        <v>151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5368</v>
      </c>
      <c r="B378" s="822" t="s">
        <v>5369</v>
      </c>
      <c r="C378" s="822" t="s">
        <v>600</v>
      </c>
      <c r="D378" s="822" t="s">
        <v>5233</v>
      </c>
      <c r="E378" s="822" t="s">
        <v>5283</v>
      </c>
      <c r="F378" s="822" t="s">
        <v>5330</v>
      </c>
      <c r="G378" s="822" t="s">
        <v>5331</v>
      </c>
      <c r="H378" s="831">
        <v>1</v>
      </c>
      <c r="I378" s="831">
        <v>38</v>
      </c>
      <c r="J378" s="822"/>
      <c r="K378" s="822">
        <v>38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5368</v>
      </c>
      <c r="B379" s="822" t="s">
        <v>5369</v>
      </c>
      <c r="C379" s="822" t="s">
        <v>600</v>
      </c>
      <c r="D379" s="822" t="s">
        <v>5233</v>
      </c>
      <c r="E379" s="822" t="s">
        <v>5283</v>
      </c>
      <c r="F379" s="822" t="s">
        <v>5332</v>
      </c>
      <c r="G379" s="822" t="s">
        <v>5333</v>
      </c>
      <c r="H379" s="831">
        <v>1</v>
      </c>
      <c r="I379" s="831">
        <v>131</v>
      </c>
      <c r="J379" s="822"/>
      <c r="K379" s="822">
        <v>131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5368</v>
      </c>
      <c r="B380" s="822" t="s">
        <v>5369</v>
      </c>
      <c r="C380" s="822" t="s">
        <v>600</v>
      </c>
      <c r="D380" s="822" t="s">
        <v>5233</v>
      </c>
      <c r="E380" s="822" t="s">
        <v>5283</v>
      </c>
      <c r="F380" s="822" t="s">
        <v>5372</v>
      </c>
      <c r="G380" s="822" t="s">
        <v>5373</v>
      </c>
      <c r="H380" s="831">
        <v>91</v>
      </c>
      <c r="I380" s="831">
        <v>23114</v>
      </c>
      <c r="J380" s="822"/>
      <c r="K380" s="822">
        <v>254</v>
      </c>
      <c r="L380" s="831">
        <v>144</v>
      </c>
      <c r="M380" s="831">
        <v>36720</v>
      </c>
      <c r="N380" s="822"/>
      <c r="O380" s="822">
        <v>255</v>
      </c>
      <c r="P380" s="831">
        <v>69</v>
      </c>
      <c r="Q380" s="831">
        <v>18975</v>
      </c>
      <c r="R380" s="827"/>
      <c r="S380" s="832">
        <v>275</v>
      </c>
    </row>
    <row r="381" spans="1:19" ht="14.45" customHeight="1" x14ac:dyDescent="0.2">
      <c r="A381" s="821" t="s">
        <v>5368</v>
      </c>
      <c r="B381" s="822" t="s">
        <v>5369</v>
      </c>
      <c r="C381" s="822" t="s">
        <v>600</v>
      </c>
      <c r="D381" s="822" t="s">
        <v>5233</v>
      </c>
      <c r="E381" s="822" t="s">
        <v>5283</v>
      </c>
      <c r="F381" s="822" t="s">
        <v>5376</v>
      </c>
      <c r="G381" s="822" t="s">
        <v>5353</v>
      </c>
      <c r="H381" s="831"/>
      <c r="I381" s="831"/>
      <c r="J381" s="822"/>
      <c r="K381" s="822"/>
      <c r="L381" s="831">
        <v>1</v>
      </c>
      <c r="M381" s="831">
        <v>473</v>
      </c>
      <c r="N381" s="822"/>
      <c r="O381" s="822">
        <v>473</v>
      </c>
      <c r="P381" s="831"/>
      <c r="Q381" s="831"/>
      <c r="R381" s="827"/>
      <c r="S381" s="832"/>
    </row>
    <row r="382" spans="1:19" ht="14.45" customHeight="1" x14ac:dyDescent="0.2">
      <c r="A382" s="821" t="s">
        <v>5368</v>
      </c>
      <c r="B382" s="822" t="s">
        <v>5369</v>
      </c>
      <c r="C382" s="822" t="s">
        <v>600</v>
      </c>
      <c r="D382" s="822" t="s">
        <v>5233</v>
      </c>
      <c r="E382" s="822" t="s">
        <v>5283</v>
      </c>
      <c r="F382" s="822" t="s">
        <v>5377</v>
      </c>
      <c r="G382" s="822" t="s">
        <v>5378</v>
      </c>
      <c r="H382" s="831">
        <v>1</v>
      </c>
      <c r="I382" s="831">
        <v>723</v>
      </c>
      <c r="J382" s="822"/>
      <c r="K382" s="822">
        <v>723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5368</v>
      </c>
      <c r="B383" s="822" t="s">
        <v>5369</v>
      </c>
      <c r="C383" s="822" t="s">
        <v>600</v>
      </c>
      <c r="D383" s="822" t="s">
        <v>5233</v>
      </c>
      <c r="E383" s="822" t="s">
        <v>5283</v>
      </c>
      <c r="F383" s="822" t="s">
        <v>5338</v>
      </c>
      <c r="G383" s="822" t="s">
        <v>5339</v>
      </c>
      <c r="H383" s="831">
        <v>6</v>
      </c>
      <c r="I383" s="831">
        <v>200</v>
      </c>
      <c r="J383" s="822"/>
      <c r="K383" s="822">
        <v>33.333333333333336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5368</v>
      </c>
      <c r="B384" s="822" t="s">
        <v>5369</v>
      </c>
      <c r="C384" s="822" t="s">
        <v>600</v>
      </c>
      <c r="D384" s="822" t="s">
        <v>5233</v>
      </c>
      <c r="E384" s="822" t="s">
        <v>5283</v>
      </c>
      <c r="F384" s="822" t="s">
        <v>5379</v>
      </c>
      <c r="G384" s="822" t="s">
        <v>5380</v>
      </c>
      <c r="H384" s="831">
        <v>187</v>
      </c>
      <c r="I384" s="831">
        <v>21692</v>
      </c>
      <c r="J384" s="822"/>
      <c r="K384" s="822">
        <v>116</v>
      </c>
      <c r="L384" s="831">
        <v>166</v>
      </c>
      <c r="M384" s="831">
        <v>19422</v>
      </c>
      <c r="N384" s="822"/>
      <c r="O384" s="822">
        <v>117</v>
      </c>
      <c r="P384" s="831">
        <v>131</v>
      </c>
      <c r="Q384" s="831">
        <v>16637</v>
      </c>
      <c r="R384" s="827"/>
      <c r="S384" s="832">
        <v>127</v>
      </c>
    </row>
    <row r="385" spans="1:19" ht="14.45" customHeight="1" x14ac:dyDescent="0.2">
      <c r="A385" s="821" t="s">
        <v>5368</v>
      </c>
      <c r="B385" s="822" t="s">
        <v>5369</v>
      </c>
      <c r="C385" s="822" t="s">
        <v>600</v>
      </c>
      <c r="D385" s="822" t="s">
        <v>5233</v>
      </c>
      <c r="E385" s="822" t="s">
        <v>5283</v>
      </c>
      <c r="F385" s="822" t="s">
        <v>5340</v>
      </c>
      <c r="G385" s="822" t="s">
        <v>5341</v>
      </c>
      <c r="H385" s="831">
        <v>48</v>
      </c>
      <c r="I385" s="831">
        <v>5856</v>
      </c>
      <c r="J385" s="822"/>
      <c r="K385" s="822">
        <v>122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5368</v>
      </c>
      <c r="B386" s="822" t="s">
        <v>5369</v>
      </c>
      <c r="C386" s="822" t="s">
        <v>600</v>
      </c>
      <c r="D386" s="822" t="s">
        <v>5233</v>
      </c>
      <c r="E386" s="822" t="s">
        <v>5283</v>
      </c>
      <c r="F386" s="822" t="s">
        <v>5342</v>
      </c>
      <c r="G386" s="822" t="s">
        <v>5343</v>
      </c>
      <c r="H386" s="831"/>
      <c r="I386" s="831"/>
      <c r="J386" s="822"/>
      <c r="K386" s="822"/>
      <c r="L386" s="831">
        <v>1</v>
      </c>
      <c r="M386" s="831">
        <v>33</v>
      </c>
      <c r="N386" s="822"/>
      <c r="O386" s="822">
        <v>33</v>
      </c>
      <c r="P386" s="831"/>
      <c r="Q386" s="831"/>
      <c r="R386" s="827"/>
      <c r="S386" s="832"/>
    </row>
    <row r="387" spans="1:19" ht="14.45" customHeight="1" x14ac:dyDescent="0.2">
      <c r="A387" s="821" t="s">
        <v>5368</v>
      </c>
      <c r="B387" s="822" t="s">
        <v>5369</v>
      </c>
      <c r="C387" s="822" t="s">
        <v>600</v>
      </c>
      <c r="D387" s="822" t="s">
        <v>5233</v>
      </c>
      <c r="E387" s="822" t="s">
        <v>5283</v>
      </c>
      <c r="F387" s="822" t="s">
        <v>5348</v>
      </c>
      <c r="G387" s="822" t="s">
        <v>5349</v>
      </c>
      <c r="H387" s="831">
        <v>6</v>
      </c>
      <c r="I387" s="831">
        <v>468</v>
      </c>
      <c r="J387" s="822"/>
      <c r="K387" s="822">
        <v>78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5368</v>
      </c>
      <c r="B388" s="822" t="s">
        <v>5369</v>
      </c>
      <c r="C388" s="822" t="s">
        <v>600</v>
      </c>
      <c r="D388" s="822" t="s">
        <v>5233</v>
      </c>
      <c r="E388" s="822" t="s">
        <v>5283</v>
      </c>
      <c r="F388" s="822" t="s">
        <v>5350</v>
      </c>
      <c r="G388" s="822" t="s">
        <v>5351</v>
      </c>
      <c r="H388" s="831">
        <v>1</v>
      </c>
      <c r="I388" s="831">
        <v>622</v>
      </c>
      <c r="J388" s="822"/>
      <c r="K388" s="822">
        <v>622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5368</v>
      </c>
      <c r="B389" s="822" t="s">
        <v>5369</v>
      </c>
      <c r="C389" s="822" t="s">
        <v>600</v>
      </c>
      <c r="D389" s="822" t="s">
        <v>5233</v>
      </c>
      <c r="E389" s="822" t="s">
        <v>5283</v>
      </c>
      <c r="F389" s="822" t="s">
        <v>5356</v>
      </c>
      <c r="G389" s="822" t="s">
        <v>5357</v>
      </c>
      <c r="H389" s="831">
        <v>6</v>
      </c>
      <c r="I389" s="831">
        <v>1074</v>
      </c>
      <c r="J389" s="822"/>
      <c r="K389" s="822">
        <v>179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5368</v>
      </c>
      <c r="B390" s="822" t="s">
        <v>5369</v>
      </c>
      <c r="C390" s="822" t="s">
        <v>600</v>
      </c>
      <c r="D390" s="822" t="s">
        <v>5233</v>
      </c>
      <c r="E390" s="822" t="s">
        <v>5283</v>
      </c>
      <c r="F390" s="822" t="s">
        <v>5358</v>
      </c>
      <c r="G390" s="822" t="s">
        <v>5359</v>
      </c>
      <c r="H390" s="831">
        <v>1</v>
      </c>
      <c r="I390" s="831">
        <v>1303</v>
      </c>
      <c r="J390" s="822"/>
      <c r="K390" s="822">
        <v>1303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5368</v>
      </c>
      <c r="B391" s="822" t="s">
        <v>5369</v>
      </c>
      <c r="C391" s="822" t="s">
        <v>600</v>
      </c>
      <c r="D391" s="822" t="s">
        <v>5241</v>
      </c>
      <c r="E391" s="822" t="s">
        <v>5283</v>
      </c>
      <c r="F391" s="822" t="s">
        <v>5330</v>
      </c>
      <c r="G391" s="822" t="s">
        <v>5331</v>
      </c>
      <c r="H391" s="831">
        <v>1</v>
      </c>
      <c r="I391" s="831">
        <v>38</v>
      </c>
      <c r="J391" s="822"/>
      <c r="K391" s="822">
        <v>38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5368</v>
      </c>
      <c r="B392" s="822" t="s">
        <v>5369</v>
      </c>
      <c r="C392" s="822" t="s">
        <v>600</v>
      </c>
      <c r="D392" s="822" t="s">
        <v>5241</v>
      </c>
      <c r="E392" s="822" t="s">
        <v>5283</v>
      </c>
      <c r="F392" s="822" t="s">
        <v>5372</v>
      </c>
      <c r="G392" s="822" t="s">
        <v>5373</v>
      </c>
      <c r="H392" s="831">
        <v>353</v>
      </c>
      <c r="I392" s="831">
        <v>89662</v>
      </c>
      <c r="J392" s="822"/>
      <c r="K392" s="822">
        <v>254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5368</v>
      </c>
      <c r="B393" s="822" t="s">
        <v>5369</v>
      </c>
      <c r="C393" s="822" t="s">
        <v>600</v>
      </c>
      <c r="D393" s="822" t="s">
        <v>5242</v>
      </c>
      <c r="E393" s="822" t="s">
        <v>5283</v>
      </c>
      <c r="F393" s="822" t="s">
        <v>5372</v>
      </c>
      <c r="G393" s="822" t="s">
        <v>5373</v>
      </c>
      <c r="H393" s="831">
        <v>2</v>
      </c>
      <c r="I393" s="831">
        <v>508</v>
      </c>
      <c r="J393" s="822"/>
      <c r="K393" s="822">
        <v>254</v>
      </c>
      <c r="L393" s="831">
        <v>1</v>
      </c>
      <c r="M393" s="831">
        <v>255</v>
      </c>
      <c r="N393" s="822"/>
      <c r="O393" s="822">
        <v>255</v>
      </c>
      <c r="P393" s="831">
        <v>13</v>
      </c>
      <c r="Q393" s="831">
        <v>3575</v>
      </c>
      <c r="R393" s="827"/>
      <c r="S393" s="832">
        <v>275</v>
      </c>
    </row>
    <row r="394" spans="1:19" ht="14.45" customHeight="1" x14ac:dyDescent="0.2">
      <c r="A394" s="821" t="s">
        <v>5368</v>
      </c>
      <c r="B394" s="822" t="s">
        <v>5369</v>
      </c>
      <c r="C394" s="822" t="s">
        <v>600</v>
      </c>
      <c r="D394" s="822" t="s">
        <v>5242</v>
      </c>
      <c r="E394" s="822" t="s">
        <v>5283</v>
      </c>
      <c r="F394" s="822" t="s">
        <v>5374</v>
      </c>
      <c r="G394" s="822" t="s">
        <v>5375</v>
      </c>
      <c r="H394" s="831"/>
      <c r="I394" s="831"/>
      <c r="J394" s="822"/>
      <c r="K394" s="822"/>
      <c r="L394" s="831">
        <v>1</v>
      </c>
      <c r="M394" s="831">
        <v>127</v>
      </c>
      <c r="N394" s="822"/>
      <c r="O394" s="822">
        <v>127</v>
      </c>
      <c r="P394" s="831"/>
      <c r="Q394" s="831"/>
      <c r="R394" s="827"/>
      <c r="S394" s="832"/>
    </row>
    <row r="395" spans="1:19" ht="14.45" customHeight="1" x14ac:dyDescent="0.2">
      <c r="A395" s="821" t="s">
        <v>5368</v>
      </c>
      <c r="B395" s="822" t="s">
        <v>5369</v>
      </c>
      <c r="C395" s="822" t="s">
        <v>600</v>
      </c>
      <c r="D395" s="822" t="s">
        <v>5243</v>
      </c>
      <c r="E395" s="822" t="s">
        <v>5283</v>
      </c>
      <c r="F395" s="822" t="s">
        <v>5330</v>
      </c>
      <c r="G395" s="822" t="s">
        <v>5331</v>
      </c>
      <c r="H395" s="831">
        <v>2</v>
      </c>
      <c r="I395" s="831">
        <v>76</v>
      </c>
      <c r="J395" s="822"/>
      <c r="K395" s="822">
        <v>38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5368</v>
      </c>
      <c r="B396" s="822" t="s">
        <v>5369</v>
      </c>
      <c r="C396" s="822" t="s">
        <v>600</v>
      </c>
      <c r="D396" s="822" t="s">
        <v>5243</v>
      </c>
      <c r="E396" s="822" t="s">
        <v>5283</v>
      </c>
      <c r="F396" s="822" t="s">
        <v>5372</v>
      </c>
      <c r="G396" s="822" t="s">
        <v>5373</v>
      </c>
      <c r="H396" s="831">
        <v>20</v>
      </c>
      <c r="I396" s="831">
        <v>5080</v>
      </c>
      <c r="J396" s="822"/>
      <c r="K396" s="822">
        <v>254</v>
      </c>
      <c r="L396" s="831">
        <v>22</v>
      </c>
      <c r="M396" s="831">
        <v>5610</v>
      </c>
      <c r="N396" s="822"/>
      <c r="O396" s="822">
        <v>255</v>
      </c>
      <c r="P396" s="831">
        <v>2</v>
      </c>
      <c r="Q396" s="831">
        <v>550</v>
      </c>
      <c r="R396" s="827"/>
      <c r="S396" s="832">
        <v>275</v>
      </c>
    </row>
    <row r="397" spans="1:19" ht="14.45" customHeight="1" x14ac:dyDescent="0.2">
      <c r="A397" s="821" t="s">
        <v>5368</v>
      </c>
      <c r="B397" s="822" t="s">
        <v>5369</v>
      </c>
      <c r="C397" s="822" t="s">
        <v>600</v>
      </c>
      <c r="D397" s="822" t="s">
        <v>2364</v>
      </c>
      <c r="E397" s="822" t="s">
        <v>5287</v>
      </c>
      <c r="F397" s="822" t="s">
        <v>5289</v>
      </c>
      <c r="G397" s="822" t="s">
        <v>654</v>
      </c>
      <c r="H397" s="831">
        <v>0.1</v>
      </c>
      <c r="I397" s="831">
        <v>6.97</v>
      </c>
      <c r="J397" s="822"/>
      <c r="K397" s="822">
        <v>69.699999999999989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5368</v>
      </c>
      <c r="B398" s="822" t="s">
        <v>5369</v>
      </c>
      <c r="C398" s="822" t="s">
        <v>600</v>
      </c>
      <c r="D398" s="822" t="s">
        <v>2364</v>
      </c>
      <c r="E398" s="822" t="s">
        <v>5287</v>
      </c>
      <c r="F398" s="822" t="s">
        <v>5290</v>
      </c>
      <c r="G398" s="822" t="s">
        <v>5291</v>
      </c>
      <c r="H398" s="831">
        <v>0.2</v>
      </c>
      <c r="I398" s="831">
        <v>57.02</v>
      </c>
      <c r="J398" s="822"/>
      <c r="K398" s="822">
        <v>285.10000000000002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5368</v>
      </c>
      <c r="B399" s="822" t="s">
        <v>5369</v>
      </c>
      <c r="C399" s="822" t="s">
        <v>600</v>
      </c>
      <c r="D399" s="822" t="s">
        <v>2364</v>
      </c>
      <c r="E399" s="822" t="s">
        <v>5287</v>
      </c>
      <c r="F399" s="822" t="s">
        <v>5370</v>
      </c>
      <c r="G399" s="822" t="s">
        <v>635</v>
      </c>
      <c r="H399" s="831">
        <v>0.1</v>
      </c>
      <c r="I399" s="831">
        <v>4.7300000000000004</v>
      </c>
      <c r="J399" s="822"/>
      <c r="K399" s="822">
        <v>47.300000000000004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5368</v>
      </c>
      <c r="B400" s="822" t="s">
        <v>5369</v>
      </c>
      <c r="C400" s="822" t="s">
        <v>600</v>
      </c>
      <c r="D400" s="822" t="s">
        <v>2364</v>
      </c>
      <c r="E400" s="822" t="s">
        <v>5287</v>
      </c>
      <c r="F400" s="822" t="s">
        <v>5300</v>
      </c>
      <c r="G400" s="822" t="s">
        <v>639</v>
      </c>
      <c r="H400" s="831">
        <v>0.2</v>
      </c>
      <c r="I400" s="831">
        <v>107.13</v>
      </c>
      <c r="J400" s="822"/>
      <c r="K400" s="822">
        <v>535.65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5368</v>
      </c>
      <c r="B401" s="822" t="s">
        <v>5369</v>
      </c>
      <c r="C401" s="822" t="s">
        <v>600</v>
      </c>
      <c r="D401" s="822" t="s">
        <v>2364</v>
      </c>
      <c r="E401" s="822" t="s">
        <v>5287</v>
      </c>
      <c r="F401" s="822" t="s">
        <v>5305</v>
      </c>
      <c r="G401" s="822" t="s">
        <v>645</v>
      </c>
      <c r="H401" s="831">
        <v>0.05</v>
      </c>
      <c r="I401" s="831">
        <v>12.17</v>
      </c>
      <c r="J401" s="822"/>
      <c r="K401" s="822">
        <v>243.39999999999998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5368</v>
      </c>
      <c r="B402" s="822" t="s">
        <v>5369</v>
      </c>
      <c r="C402" s="822" t="s">
        <v>600</v>
      </c>
      <c r="D402" s="822" t="s">
        <v>2364</v>
      </c>
      <c r="E402" s="822" t="s">
        <v>5287</v>
      </c>
      <c r="F402" s="822" t="s">
        <v>5371</v>
      </c>
      <c r="G402" s="822" t="s">
        <v>1916</v>
      </c>
      <c r="H402" s="831">
        <v>0.1</v>
      </c>
      <c r="I402" s="831">
        <v>4.9399999999999995</v>
      </c>
      <c r="J402" s="822"/>
      <c r="K402" s="822">
        <v>49.399999999999991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5368</v>
      </c>
      <c r="B403" s="822" t="s">
        <v>5369</v>
      </c>
      <c r="C403" s="822" t="s">
        <v>600</v>
      </c>
      <c r="D403" s="822" t="s">
        <v>2364</v>
      </c>
      <c r="E403" s="822" t="s">
        <v>5283</v>
      </c>
      <c r="F403" s="822" t="s">
        <v>5328</v>
      </c>
      <c r="G403" s="822" t="s">
        <v>5329</v>
      </c>
      <c r="H403" s="831">
        <v>4</v>
      </c>
      <c r="I403" s="831">
        <v>604</v>
      </c>
      <c r="J403" s="822"/>
      <c r="K403" s="822">
        <v>151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5368</v>
      </c>
      <c r="B404" s="822" t="s">
        <v>5369</v>
      </c>
      <c r="C404" s="822" t="s">
        <v>600</v>
      </c>
      <c r="D404" s="822" t="s">
        <v>2364</v>
      </c>
      <c r="E404" s="822" t="s">
        <v>5283</v>
      </c>
      <c r="F404" s="822" t="s">
        <v>5330</v>
      </c>
      <c r="G404" s="822" t="s">
        <v>5331</v>
      </c>
      <c r="H404" s="831">
        <v>15</v>
      </c>
      <c r="I404" s="831">
        <v>570</v>
      </c>
      <c r="J404" s="822"/>
      <c r="K404" s="822">
        <v>38</v>
      </c>
      <c r="L404" s="831">
        <v>12</v>
      </c>
      <c r="M404" s="831">
        <v>456</v>
      </c>
      <c r="N404" s="822"/>
      <c r="O404" s="822">
        <v>38</v>
      </c>
      <c r="P404" s="831">
        <v>4</v>
      </c>
      <c r="Q404" s="831">
        <v>160</v>
      </c>
      <c r="R404" s="827"/>
      <c r="S404" s="832">
        <v>40</v>
      </c>
    </row>
    <row r="405" spans="1:19" ht="14.45" customHeight="1" x14ac:dyDescent="0.2">
      <c r="A405" s="821" t="s">
        <v>5368</v>
      </c>
      <c r="B405" s="822" t="s">
        <v>5369</v>
      </c>
      <c r="C405" s="822" t="s">
        <v>600</v>
      </c>
      <c r="D405" s="822" t="s">
        <v>2364</v>
      </c>
      <c r="E405" s="822" t="s">
        <v>5283</v>
      </c>
      <c r="F405" s="822" t="s">
        <v>5372</v>
      </c>
      <c r="G405" s="822" t="s">
        <v>5373</v>
      </c>
      <c r="H405" s="831">
        <v>14</v>
      </c>
      <c r="I405" s="831">
        <v>3556</v>
      </c>
      <c r="J405" s="822"/>
      <c r="K405" s="822">
        <v>254</v>
      </c>
      <c r="L405" s="831"/>
      <c r="M405" s="831"/>
      <c r="N405" s="822"/>
      <c r="O405" s="822"/>
      <c r="P405" s="831">
        <v>3</v>
      </c>
      <c r="Q405" s="831">
        <v>825</v>
      </c>
      <c r="R405" s="827"/>
      <c r="S405" s="832">
        <v>275</v>
      </c>
    </row>
    <row r="406" spans="1:19" ht="14.45" customHeight="1" x14ac:dyDescent="0.2">
      <c r="A406" s="821" t="s">
        <v>5368</v>
      </c>
      <c r="B406" s="822" t="s">
        <v>5369</v>
      </c>
      <c r="C406" s="822" t="s">
        <v>600</v>
      </c>
      <c r="D406" s="822" t="s">
        <v>2364</v>
      </c>
      <c r="E406" s="822" t="s">
        <v>5283</v>
      </c>
      <c r="F406" s="822" t="s">
        <v>5334</v>
      </c>
      <c r="G406" s="822" t="s">
        <v>5335</v>
      </c>
      <c r="H406" s="831">
        <v>7</v>
      </c>
      <c r="I406" s="831">
        <v>4949</v>
      </c>
      <c r="J406" s="822"/>
      <c r="K406" s="822">
        <v>707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5368</v>
      </c>
      <c r="B407" s="822" t="s">
        <v>5369</v>
      </c>
      <c r="C407" s="822" t="s">
        <v>600</v>
      </c>
      <c r="D407" s="822" t="s">
        <v>2364</v>
      </c>
      <c r="E407" s="822" t="s">
        <v>5283</v>
      </c>
      <c r="F407" s="822" t="s">
        <v>5338</v>
      </c>
      <c r="G407" s="822" t="s">
        <v>5339</v>
      </c>
      <c r="H407" s="831">
        <v>24</v>
      </c>
      <c r="I407" s="831">
        <v>800</v>
      </c>
      <c r="J407" s="822"/>
      <c r="K407" s="822">
        <v>33.333333333333336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5368</v>
      </c>
      <c r="B408" s="822" t="s">
        <v>5369</v>
      </c>
      <c r="C408" s="822" t="s">
        <v>600</v>
      </c>
      <c r="D408" s="822" t="s">
        <v>2364</v>
      </c>
      <c r="E408" s="822" t="s">
        <v>5283</v>
      </c>
      <c r="F408" s="822" t="s">
        <v>5340</v>
      </c>
      <c r="G408" s="822" t="s">
        <v>5341</v>
      </c>
      <c r="H408" s="831">
        <v>8</v>
      </c>
      <c r="I408" s="831">
        <v>976</v>
      </c>
      <c r="J408" s="822"/>
      <c r="K408" s="822">
        <v>122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5368</v>
      </c>
      <c r="B409" s="822" t="s">
        <v>5369</v>
      </c>
      <c r="C409" s="822" t="s">
        <v>600</v>
      </c>
      <c r="D409" s="822" t="s">
        <v>2364</v>
      </c>
      <c r="E409" s="822" t="s">
        <v>5283</v>
      </c>
      <c r="F409" s="822" t="s">
        <v>5342</v>
      </c>
      <c r="G409" s="822" t="s">
        <v>5343</v>
      </c>
      <c r="H409" s="831">
        <v>1</v>
      </c>
      <c r="I409" s="831">
        <v>33</v>
      </c>
      <c r="J409" s="822"/>
      <c r="K409" s="822">
        <v>33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5368</v>
      </c>
      <c r="B410" s="822" t="s">
        <v>5369</v>
      </c>
      <c r="C410" s="822" t="s">
        <v>600</v>
      </c>
      <c r="D410" s="822" t="s">
        <v>2364</v>
      </c>
      <c r="E410" s="822" t="s">
        <v>5283</v>
      </c>
      <c r="F410" s="822" t="s">
        <v>5348</v>
      </c>
      <c r="G410" s="822" t="s">
        <v>5349</v>
      </c>
      <c r="H410" s="831">
        <v>1</v>
      </c>
      <c r="I410" s="831">
        <v>78</v>
      </c>
      <c r="J410" s="822"/>
      <c r="K410" s="822">
        <v>78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5368</v>
      </c>
      <c r="B411" s="822" t="s">
        <v>5369</v>
      </c>
      <c r="C411" s="822" t="s">
        <v>600</v>
      </c>
      <c r="D411" s="822" t="s">
        <v>2364</v>
      </c>
      <c r="E411" s="822" t="s">
        <v>5283</v>
      </c>
      <c r="F411" s="822" t="s">
        <v>5350</v>
      </c>
      <c r="G411" s="822" t="s">
        <v>5351</v>
      </c>
      <c r="H411" s="831">
        <v>1</v>
      </c>
      <c r="I411" s="831">
        <v>622</v>
      </c>
      <c r="J411" s="822"/>
      <c r="K411" s="822">
        <v>622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5368</v>
      </c>
      <c r="B412" s="822" t="s">
        <v>5369</v>
      </c>
      <c r="C412" s="822" t="s">
        <v>600</v>
      </c>
      <c r="D412" s="822" t="s">
        <v>2364</v>
      </c>
      <c r="E412" s="822" t="s">
        <v>5283</v>
      </c>
      <c r="F412" s="822" t="s">
        <v>5356</v>
      </c>
      <c r="G412" s="822" t="s">
        <v>5357</v>
      </c>
      <c r="H412" s="831">
        <v>28</v>
      </c>
      <c r="I412" s="831">
        <v>5012</v>
      </c>
      <c r="J412" s="822"/>
      <c r="K412" s="822">
        <v>179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5368</v>
      </c>
      <c r="B413" s="822" t="s">
        <v>5369</v>
      </c>
      <c r="C413" s="822" t="s">
        <v>600</v>
      </c>
      <c r="D413" s="822" t="s">
        <v>2369</v>
      </c>
      <c r="E413" s="822" t="s">
        <v>5283</v>
      </c>
      <c r="F413" s="822" t="s">
        <v>5330</v>
      </c>
      <c r="G413" s="822" t="s">
        <v>5331</v>
      </c>
      <c r="H413" s="831">
        <v>2</v>
      </c>
      <c r="I413" s="831">
        <v>76</v>
      </c>
      <c r="J413" s="822"/>
      <c r="K413" s="822">
        <v>38</v>
      </c>
      <c r="L413" s="831"/>
      <c r="M413" s="831"/>
      <c r="N413" s="822"/>
      <c r="O413" s="822"/>
      <c r="P413" s="831">
        <v>3</v>
      </c>
      <c r="Q413" s="831">
        <v>120</v>
      </c>
      <c r="R413" s="827"/>
      <c r="S413" s="832">
        <v>40</v>
      </c>
    </row>
    <row r="414" spans="1:19" ht="14.45" customHeight="1" x14ac:dyDescent="0.2">
      <c r="A414" s="821" t="s">
        <v>5368</v>
      </c>
      <c r="B414" s="822" t="s">
        <v>5369</v>
      </c>
      <c r="C414" s="822" t="s">
        <v>600</v>
      </c>
      <c r="D414" s="822" t="s">
        <v>2369</v>
      </c>
      <c r="E414" s="822" t="s">
        <v>5283</v>
      </c>
      <c r="F414" s="822" t="s">
        <v>5372</v>
      </c>
      <c r="G414" s="822" t="s">
        <v>5373</v>
      </c>
      <c r="H414" s="831">
        <v>14</v>
      </c>
      <c r="I414" s="831">
        <v>3556</v>
      </c>
      <c r="J414" s="822"/>
      <c r="K414" s="822">
        <v>254</v>
      </c>
      <c r="L414" s="831">
        <v>21</v>
      </c>
      <c r="M414" s="831">
        <v>5355</v>
      </c>
      <c r="N414" s="822"/>
      <c r="O414" s="822">
        <v>255</v>
      </c>
      <c r="P414" s="831">
        <v>3</v>
      </c>
      <c r="Q414" s="831">
        <v>825</v>
      </c>
      <c r="R414" s="827"/>
      <c r="S414" s="832">
        <v>275</v>
      </c>
    </row>
    <row r="415" spans="1:19" ht="14.45" customHeight="1" x14ac:dyDescent="0.2">
      <c r="A415" s="821" t="s">
        <v>5368</v>
      </c>
      <c r="B415" s="822" t="s">
        <v>5369</v>
      </c>
      <c r="C415" s="822" t="s">
        <v>600</v>
      </c>
      <c r="D415" s="822" t="s">
        <v>2370</v>
      </c>
      <c r="E415" s="822" t="s">
        <v>5283</v>
      </c>
      <c r="F415" s="822" t="s">
        <v>5330</v>
      </c>
      <c r="G415" s="822" t="s">
        <v>5331</v>
      </c>
      <c r="H415" s="831">
        <v>12</v>
      </c>
      <c r="I415" s="831">
        <v>456</v>
      </c>
      <c r="J415" s="822"/>
      <c r="K415" s="822">
        <v>38</v>
      </c>
      <c r="L415" s="831">
        <v>1</v>
      </c>
      <c r="M415" s="831">
        <v>38</v>
      </c>
      <c r="N415" s="822"/>
      <c r="O415" s="822">
        <v>38</v>
      </c>
      <c r="P415" s="831"/>
      <c r="Q415" s="831"/>
      <c r="R415" s="827"/>
      <c r="S415" s="832"/>
    </row>
    <row r="416" spans="1:19" ht="14.45" customHeight="1" x14ac:dyDescent="0.2">
      <c r="A416" s="821" t="s">
        <v>5368</v>
      </c>
      <c r="B416" s="822" t="s">
        <v>5369</v>
      </c>
      <c r="C416" s="822" t="s">
        <v>600</v>
      </c>
      <c r="D416" s="822" t="s">
        <v>2370</v>
      </c>
      <c r="E416" s="822" t="s">
        <v>5283</v>
      </c>
      <c r="F416" s="822" t="s">
        <v>5372</v>
      </c>
      <c r="G416" s="822" t="s">
        <v>5373</v>
      </c>
      <c r="H416" s="831">
        <v>4</v>
      </c>
      <c r="I416" s="831">
        <v>1016</v>
      </c>
      <c r="J416" s="822"/>
      <c r="K416" s="822">
        <v>254</v>
      </c>
      <c r="L416" s="831">
        <v>3</v>
      </c>
      <c r="M416" s="831">
        <v>765</v>
      </c>
      <c r="N416" s="822"/>
      <c r="O416" s="822">
        <v>255</v>
      </c>
      <c r="P416" s="831">
        <v>6</v>
      </c>
      <c r="Q416" s="831">
        <v>1650</v>
      </c>
      <c r="R416" s="827"/>
      <c r="S416" s="832">
        <v>275</v>
      </c>
    </row>
    <row r="417" spans="1:19" ht="14.45" customHeight="1" x14ac:dyDescent="0.2">
      <c r="A417" s="821" t="s">
        <v>5368</v>
      </c>
      <c r="B417" s="822" t="s">
        <v>5369</v>
      </c>
      <c r="C417" s="822" t="s">
        <v>600</v>
      </c>
      <c r="D417" s="822" t="s">
        <v>2371</v>
      </c>
      <c r="E417" s="822" t="s">
        <v>5283</v>
      </c>
      <c r="F417" s="822" t="s">
        <v>5372</v>
      </c>
      <c r="G417" s="822" t="s">
        <v>5373</v>
      </c>
      <c r="H417" s="831">
        <v>90</v>
      </c>
      <c r="I417" s="831">
        <v>22860</v>
      </c>
      <c r="J417" s="822"/>
      <c r="K417" s="822">
        <v>254</v>
      </c>
      <c r="L417" s="831">
        <v>84</v>
      </c>
      <c r="M417" s="831">
        <v>21420</v>
      </c>
      <c r="N417" s="822"/>
      <c r="O417" s="822">
        <v>255</v>
      </c>
      <c r="P417" s="831">
        <v>41</v>
      </c>
      <c r="Q417" s="831">
        <v>11275</v>
      </c>
      <c r="R417" s="827"/>
      <c r="S417" s="832">
        <v>275</v>
      </c>
    </row>
    <row r="418" spans="1:19" ht="14.45" customHeight="1" x14ac:dyDescent="0.2">
      <c r="A418" s="821" t="s">
        <v>5368</v>
      </c>
      <c r="B418" s="822" t="s">
        <v>5369</v>
      </c>
      <c r="C418" s="822" t="s">
        <v>600</v>
      </c>
      <c r="D418" s="822" t="s">
        <v>2372</v>
      </c>
      <c r="E418" s="822" t="s">
        <v>5287</v>
      </c>
      <c r="F418" s="822" t="s">
        <v>5289</v>
      </c>
      <c r="G418" s="822" t="s">
        <v>654</v>
      </c>
      <c r="H418" s="831">
        <v>0.1</v>
      </c>
      <c r="I418" s="831">
        <v>6.97</v>
      </c>
      <c r="J418" s="822"/>
      <c r="K418" s="822">
        <v>69.699999999999989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5368</v>
      </c>
      <c r="B419" s="822" t="s">
        <v>5369</v>
      </c>
      <c r="C419" s="822" t="s">
        <v>600</v>
      </c>
      <c r="D419" s="822" t="s">
        <v>2372</v>
      </c>
      <c r="E419" s="822" t="s">
        <v>5287</v>
      </c>
      <c r="F419" s="822" t="s">
        <v>5290</v>
      </c>
      <c r="G419" s="822" t="s">
        <v>5291</v>
      </c>
      <c r="H419" s="831">
        <v>0.2</v>
      </c>
      <c r="I419" s="831">
        <v>57.02</v>
      </c>
      <c r="J419" s="822"/>
      <c r="K419" s="822">
        <v>285.10000000000002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5368</v>
      </c>
      <c r="B420" s="822" t="s">
        <v>5369</v>
      </c>
      <c r="C420" s="822" t="s">
        <v>600</v>
      </c>
      <c r="D420" s="822" t="s">
        <v>2372</v>
      </c>
      <c r="E420" s="822" t="s">
        <v>5287</v>
      </c>
      <c r="F420" s="822" t="s">
        <v>5290</v>
      </c>
      <c r="G420" s="822"/>
      <c r="H420" s="831">
        <v>0.2</v>
      </c>
      <c r="I420" s="831">
        <v>57.02</v>
      </c>
      <c r="J420" s="822"/>
      <c r="K420" s="822">
        <v>285.10000000000002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5368</v>
      </c>
      <c r="B421" s="822" t="s">
        <v>5369</v>
      </c>
      <c r="C421" s="822" t="s">
        <v>600</v>
      </c>
      <c r="D421" s="822" t="s">
        <v>2372</v>
      </c>
      <c r="E421" s="822" t="s">
        <v>5287</v>
      </c>
      <c r="F421" s="822" t="s">
        <v>5292</v>
      </c>
      <c r="G421" s="822" t="s">
        <v>659</v>
      </c>
      <c r="H421" s="831">
        <v>0.1</v>
      </c>
      <c r="I421" s="831">
        <v>5.0599999999999996</v>
      </c>
      <c r="J421" s="822"/>
      <c r="K421" s="822">
        <v>50.599999999999994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5368</v>
      </c>
      <c r="B422" s="822" t="s">
        <v>5369</v>
      </c>
      <c r="C422" s="822" t="s">
        <v>600</v>
      </c>
      <c r="D422" s="822" t="s">
        <v>2372</v>
      </c>
      <c r="E422" s="822" t="s">
        <v>5287</v>
      </c>
      <c r="F422" s="822" t="s">
        <v>5370</v>
      </c>
      <c r="G422" s="822" t="s">
        <v>635</v>
      </c>
      <c r="H422" s="831">
        <v>0.1</v>
      </c>
      <c r="I422" s="831">
        <v>4.71</v>
      </c>
      <c r="J422" s="822"/>
      <c r="K422" s="822">
        <v>47.099999999999994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5368</v>
      </c>
      <c r="B423" s="822" t="s">
        <v>5369</v>
      </c>
      <c r="C423" s="822" t="s">
        <v>600</v>
      </c>
      <c r="D423" s="822" t="s">
        <v>2372</v>
      </c>
      <c r="E423" s="822" t="s">
        <v>5287</v>
      </c>
      <c r="F423" s="822" t="s">
        <v>5297</v>
      </c>
      <c r="G423" s="822" t="s">
        <v>643</v>
      </c>
      <c r="H423" s="831">
        <v>0.2</v>
      </c>
      <c r="I423" s="831">
        <v>12.03</v>
      </c>
      <c r="J423" s="822"/>
      <c r="K423" s="822">
        <v>60.149999999999991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5368</v>
      </c>
      <c r="B424" s="822" t="s">
        <v>5369</v>
      </c>
      <c r="C424" s="822" t="s">
        <v>600</v>
      </c>
      <c r="D424" s="822" t="s">
        <v>2372</v>
      </c>
      <c r="E424" s="822" t="s">
        <v>5287</v>
      </c>
      <c r="F424" s="822" t="s">
        <v>5300</v>
      </c>
      <c r="G424" s="822" t="s">
        <v>639</v>
      </c>
      <c r="H424" s="831">
        <v>0.4</v>
      </c>
      <c r="I424" s="831">
        <v>213.89</v>
      </c>
      <c r="J424" s="822"/>
      <c r="K424" s="822">
        <v>534.72499999999991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5368</v>
      </c>
      <c r="B425" s="822" t="s">
        <v>5369</v>
      </c>
      <c r="C425" s="822" t="s">
        <v>600</v>
      </c>
      <c r="D425" s="822" t="s">
        <v>2372</v>
      </c>
      <c r="E425" s="822" t="s">
        <v>5287</v>
      </c>
      <c r="F425" s="822" t="s">
        <v>5303</v>
      </c>
      <c r="G425" s="822" t="s">
        <v>645</v>
      </c>
      <c r="H425" s="831">
        <v>0.04</v>
      </c>
      <c r="I425" s="831">
        <v>4.87</v>
      </c>
      <c r="J425" s="822"/>
      <c r="K425" s="822">
        <v>121.75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5368</v>
      </c>
      <c r="B426" s="822" t="s">
        <v>5369</v>
      </c>
      <c r="C426" s="822" t="s">
        <v>600</v>
      </c>
      <c r="D426" s="822" t="s">
        <v>2372</v>
      </c>
      <c r="E426" s="822" t="s">
        <v>5287</v>
      </c>
      <c r="F426" s="822" t="s">
        <v>5305</v>
      </c>
      <c r="G426" s="822" t="s">
        <v>645</v>
      </c>
      <c r="H426" s="831">
        <v>1.55</v>
      </c>
      <c r="I426" s="831">
        <v>377.46</v>
      </c>
      <c r="J426" s="822"/>
      <c r="K426" s="822">
        <v>243.52258064516127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5368</v>
      </c>
      <c r="B427" s="822" t="s">
        <v>5369</v>
      </c>
      <c r="C427" s="822" t="s">
        <v>600</v>
      </c>
      <c r="D427" s="822" t="s">
        <v>2372</v>
      </c>
      <c r="E427" s="822" t="s">
        <v>5287</v>
      </c>
      <c r="F427" s="822" t="s">
        <v>5307</v>
      </c>
      <c r="G427" s="822" t="s">
        <v>1928</v>
      </c>
      <c r="H427" s="831">
        <v>0.05</v>
      </c>
      <c r="I427" s="831">
        <v>13.7</v>
      </c>
      <c r="J427" s="822"/>
      <c r="K427" s="822">
        <v>273.99999999999994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5368</v>
      </c>
      <c r="B428" s="822" t="s">
        <v>5369</v>
      </c>
      <c r="C428" s="822" t="s">
        <v>600</v>
      </c>
      <c r="D428" s="822" t="s">
        <v>2372</v>
      </c>
      <c r="E428" s="822" t="s">
        <v>5287</v>
      </c>
      <c r="F428" s="822" t="s">
        <v>5371</v>
      </c>
      <c r="G428" s="822" t="s">
        <v>1916</v>
      </c>
      <c r="H428" s="831">
        <v>0.30000000000000004</v>
      </c>
      <c r="I428" s="831">
        <v>14.82</v>
      </c>
      <c r="J428" s="822"/>
      <c r="K428" s="822">
        <v>49.399999999999991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5368</v>
      </c>
      <c r="B429" s="822" t="s">
        <v>5369</v>
      </c>
      <c r="C429" s="822" t="s">
        <v>600</v>
      </c>
      <c r="D429" s="822" t="s">
        <v>2372</v>
      </c>
      <c r="E429" s="822" t="s">
        <v>5283</v>
      </c>
      <c r="F429" s="822" t="s">
        <v>5328</v>
      </c>
      <c r="G429" s="822" t="s">
        <v>5329</v>
      </c>
      <c r="H429" s="831">
        <v>12</v>
      </c>
      <c r="I429" s="831">
        <v>1812</v>
      </c>
      <c r="J429" s="822"/>
      <c r="K429" s="822">
        <v>151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5368</v>
      </c>
      <c r="B430" s="822" t="s">
        <v>5369</v>
      </c>
      <c r="C430" s="822" t="s">
        <v>600</v>
      </c>
      <c r="D430" s="822" t="s">
        <v>2372</v>
      </c>
      <c r="E430" s="822" t="s">
        <v>5283</v>
      </c>
      <c r="F430" s="822" t="s">
        <v>5330</v>
      </c>
      <c r="G430" s="822" t="s">
        <v>5331</v>
      </c>
      <c r="H430" s="831">
        <v>1</v>
      </c>
      <c r="I430" s="831">
        <v>38</v>
      </c>
      <c r="J430" s="822"/>
      <c r="K430" s="822">
        <v>38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5368</v>
      </c>
      <c r="B431" s="822" t="s">
        <v>5369</v>
      </c>
      <c r="C431" s="822" t="s">
        <v>600</v>
      </c>
      <c r="D431" s="822" t="s">
        <v>2372</v>
      </c>
      <c r="E431" s="822" t="s">
        <v>5283</v>
      </c>
      <c r="F431" s="822" t="s">
        <v>5334</v>
      </c>
      <c r="G431" s="822" t="s">
        <v>5335</v>
      </c>
      <c r="H431" s="831">
        <v>3</v>
      </c>
      <c r="I431" s="831">
        <v>2121</v>
      </c>
      <c r="J431" s="822"/>
      <c r="K431" s="822">
        <v>707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5368</v>
      </c>
      <c r="B432" s="822" t="s">
        <v>5369</v>
      </c>
      <c r="C432" s="822" t="s">
        <v>600</v>
      </c>
      <c r="D432" s="822" t="s">
        <v>2372</v>
      </c>
      <c r="E432" s="822" t="s">
        <v>5283</v>
      </c>
      <c r="F432" s="822" t="s">
        <v>5338</v>
      </c>
      <c r="G432" s="822" t="s">
        <v>5339</v>
      </c>
      <c r="H432" s="831">
        <v>15</v>
      </c>
      <c r="I432" s="831">
        <v>500.01</v>
      </c>
      <c r="J432" s="822"/>
      <c r="K432" s="822">
        <v>33.333999999999996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5368</v>
      </c>
      <c r="B433" s="822" t="s">
        <v>5369</v>
      </c>
      <c r="C433" s="822" t="s">
        <v>600</v>
      </c>
      <c r="D433" s="822" t="s">
        <v>2372</v>
      </c>
      <c r="E433" s="822" t="s">
        <v>5283</v>
      </c>
      <c r="F433" s="822" t="s">
        <v>5340</v>
      </c>
      <c r="G433" s="822" t="s">
        <v>5341</v>
      </c>
      <c r="H433" s="831">
        <v>24</v>
      </c>
      <c r="I433" s="831">
        <v>2928</v>
      </c>
      <c r="J433" s="822"/>
      <c r="K433" s="822">
        <v>122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5368</v>
      </c>
      <c r="B434" s="822" t="s">
        <v>5369</v>
      </c>
      <c r="C434" s="822" t="s">
        <v>600</v>
      </c>
      <c r="D434" s="822" t="s">
        <v>2372</v>
      </c>
      <c r="E434" s="822" t="s">
        <v>5283</v>
      </c>
      <c r="F434" s="822" t="s">
        <v>5348</v>
      </c>
      <c r="G434" s="822" t="s">
        <v>5349</v>
      </c>
      <c r="H434" s="831">
        <v>3</v>
      </c>
      <c r="I434" s="831">
        <v>234</v>
      </c>
      <c r="J434" s="822"/>
      <c r="K434" s="822">
        <v>78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5368</v>
      </c>
      <c r="B435" s="822" t="s">
        <v>5369</v>
      </c>
      <c r="C435" s="822" t="s">
        <v>600</v>
      </c>
      <c r="D435" s="822" t="s">
        <v>2372</v>
      </c>
      <c r="E435" s="822" t="s">
        <v>5283</v>
      </c>
      <c r="F435" s="822" t="s">
        <v>5350</v>
      </c>
      <c r="G435" s="822" t="s">
        <v>5351</v>
      </c>
      <c r="H435" s="831">
        <v>2</v>
      </c>
      <c r="I435" s="831">
        <v>1244</v>
      </c>
      <c r="J435" s="822"/>
      <c r="K435" s="822">
        <v>622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5368</v>
      </c>
      <c r="B436" s="822" t="s">
        <v>5369</v>
      </c>
      <c r="C436" s="822" t="s">
        <v>600</v>
      </c>
      <c r="D436" s="822" t="s">
        <v>2372</v>
      </c>
      <c r="E436" s="822" t="s">
        <v>5283</v>
      </c>
      <c r="F436" s="822" t="s">
        <v>5356</v>
      </c>
      <c r="G436" s="822" t="s">
        <v>5357</v>
      </c>
      <c r="H436" s="831">
        <v>15</v>
      </c>
      <c r="I436" s="831">
        <v>2685</v>
      </c>
      <c r="J436" s="822"/>
      <c r="K436" s="822">
        <v>179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5368</v>
      </c>
      <c r="B437" s="822" t="s">
        <v>5369</v>
      </c>
      <c r="C437" s="822" t="s">
        <v>600</v>
      </c>
      <c r="D437" s="822" t="s">
        <v>5245</v>
      </c>
      <c r="E437" s="822" t="s">
        <v>5283</v>
      </c>
      <c r="F437" s="822" t="s">
        <v>5372</v>
      </c>
      <c r="G437" s="822" t="s">
        <v>5373</v>
      </c>
      <c r="H437" s="831">
        <v>148</v>
      </c>
      <c r="I437" s="831">
        <v>37592</v>
      </c>
      <c r="J437" s="822"/>
      <c r="K437" s="822">
        <v>254</v>
      </c>
      <c r="L437" s="831">
        <v>133</v>
      </c>
      <c r="M437" s="831">
        <v>33915</v>
      </c>
      <c r="N437" s="822"/>
      <c r="O437" s="822">
        <v>255</v>
      </c>
      <c r="P437" s="831">
        <v>97</v>
      </c>
      <c r="Q437" s="831">
        <v>26675</v>
      </c>
      <c r="R437" s="827"/>
      <c r="S437" s="832">
        <v>275</v>
      </c>
    </row>
    <row r="438" spans="1:19" ht="14.45" customHeight="1" x14ac:dyDescent="0.2">
      <c r="A438" s="821" t="s">
        <v>5368</v>
      </c>
      <c r="B438" s="822" t="s">
        <v>5369</v>
      </c>
      <c r="C438" s="822" t="s">
        <v>600</v>
      </c>
      <c r="D438" s="822" t="s">
        <v>5246</v>
      </c>
      <c r="E438" s="822" t="s">
        <v>5283</v>
      </c>
      <c r="F438" s="822" t="s">
        <v>5372</v>
      </c>
      <c r="G438" s="822" t="s">
        <v>5373</v>
      </c>
      <c r="H438" s="831">
        <v>3</v>
      </c>
      <c r="I438" s="831">
        <v>762</v>
      </c>
      <c r="J438" s="822"/>
      <c r="K438" s="822">
        <v>254</v>
      </c>
      <c r="L438" s="831">
        <v>4</v>
      </c>
      <c r="M438" s="831">
        <v>1020</v>
      </c>
      <c r="N438" s="822"/>
      <c r="O438" s="822">
        <v>255</v>
      </c>
      <c r="P438" s="831">
        <v>3</v>
      </c>
      <c r="Q438" s="831">
        <v>825</v>
      </c>
      <c r="R438" s="827"/>
      <c r="S438" s="832">
        <v>275</v>
      </c>
    </row>
    <row r="439" spans="1:19" ht="14.45" customHeight="1" x14ac:dyDescent="0.2">
      <c r="A439" s="821" t="s">
        <v>5368</v>
      </c>
      <c r="B439" s="822" t="s">
        <v>5369</v>
      </c>
      <c r="C439" s="822" t="s">
        <v>600</v>
      </c>
      <c r="D439" s="822" t="s">
        <v>2377</v>
      </c>
      <c r="E439" s="822" t="s">
        <v>5287</v>
      </c>
      <c r="F439" s="822" t="s">
        <v>5292</v>
      </c>
      <c r="G439" s="822" t="s">
        <v>659</v>
      </c>
      <c r="H439" s="831">
        <v>0.1</v>
      </c>
      <c r="I439" s="831">
        <v>5.07</v>
      </c>
      <c r="J439" s="822"/>
      <c r="K439" s="822">
        <v>50.7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5368</v>
      </c>
      <c r="B440" s="822" t="s">
        <v>5369</v>
      </c>
      <c r="C440" s="822" t="s">
        <v>600</v>
      </c>
      <c r="D440" s="822" t="s">
        <v>2377</v>
      </c>
      <c r="E440" s="822" t="s">
        <v>5287</v>
      </c>
      <c r="F440" s="822" t="s">
        <v>5370</v>
      </c>
      <c r="G440" s="822" t="s">
        <v>635</v>
      </c>
      <c r="H440" s="831">
        <v>0.30000000000000004</v>
      </c>
      <c r="I440" s="831">
        <v>14.129999999999999</v>
      </c>
      <c r="J440" s="822"/>
      <c r="K440" s="822">
        <v>47.099999999999987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5368</v>
      </c>
      <c r="B441" s="822" t="s">
        <v>5369</v>
      </c>
      <c r="C441" s="822" t="s">
        <v>600</v>
      </c>
      <c r="D441" s="822" t="s">
        <v>2377</v>
      </c>
      <c r="E441" s="822" t="s">
        <v>5287</v>
      </c>
      <c r="F441" s="822" t="s">
        <v>5303</v>
      </c>
      <c r="G441" s="822" t="s">
        <v>645</v>
      </c>
      <c r="H441" s="831">
        <v>0.02</v>
      </c>
      <c r="I441" s="831">
        <v>2.4300000000000002</v>
      </c>
      <c r="J441" s="822"/>
      <c r="K441" s="822">
        <v>121.5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5368</v>
      </c>
      <c r="B442" s="822" t="s">
        <v>5369</v>
      </c>
      <c r="C442" s="822" t="s">
        <v>600</v>
      </c>
      <c r="D442" s="822" t="s">
        <v>2377</v>
      </c>
      <c r="E442" s="822" t="s">
        <v>5283</v>
      </c>
      <c r="F442" s="822" t="s">
        <v>5328</v>
      </c>
      <c r="G442" s="822" t="s">
        <v>5329</v>
      </c>
      <c r="H442" s="831">
        <v>6</v>
      </c>
      <c r="I442" s="831">
        <v>906</v>
      </c>
      <c r="J442" s="822"/>
      <c r="K442" s="822">
        <v>151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5368</v>
      </c>
      <c r="B443" s="822" t="s">
        <v>5369</v>
      </c>
      <c r="C443" s="822" t="s">
        <v>600</v>
      </c>
      <c r="D443" s="822" t="s">
        <v>2377</v>
      </c>
      <c r="E443" s="822" t="s">
        <v>5283</v>
      </c>
      <c r="F443" s="822" t="s">
        <v>5330</v>
      </c>
      <c r="G443" s="822" t="s">
        <v>5331</v>
      </c>
      <c r="H443" s="831">
        <v>60</v>
      </c>
      <c r="I443" s="831">
        <v>2280</v>
      </c>
      <c r="J443" s="822"/>
      <c r="K443" s="822">
        <v>38</v>
      </c>
      <c r="L443" s="831">
        <v>36</v>
      </c>
      <c r="M443" s="831">
        <v>1368</v>
      </c>
      <c r="N443" s="822"/>
      <c r="O443" s="822">
        <v>38</v>
      </c>
      <c r="P443" s="831">
        <v>3</v>
      </c>
      <c r="Q443" s="831">
        <v>120</v>
      </c>
      <c r="R443" s="827"/>
      <c r="S443" s="832">
        <v>40</v>
      </c>
    </row>
    <row r="444" spans="1:19" ht="14.45" customHeight="1" x14ac:dyDescent="0.2">
      <c r="A444" s="821" t="s">
        <v>5368</v>
      </c>
      <c r="B444" s="822" t="s">
        <v>5369</v>
      </c>
      <c r="C444" s="822" t="s">
        <v>600</v>
      </c>
      <c r="D444" s="822" t="s">
        <v>2377</v>
      </c>
      <c r="E444" s="822" t="s">
        <v>5283</v>
      </c>
      <c r="F444" s="822" t="s">
        <v>5372</v>
      </c>
      <c r="G444" s="822" t="s">
        <v>5373</v>
      </c>
      <c r="H444" s="831">
        <v>611</v>
      </c>
      <c r="I444" s="831">
        <v>155194</v>
      </c>
      <c r="J444" s="822"/>
      <c r="K444" s="822">
        <v>254</v>
      </c>
      <c r="L444" s="831">
        <v>511</v>
      </c>
      <c r="M444" s="831">
        <v>130305</v>
      </c>
      <c r="N444" s="822"/>
      <c r="O444" s="822">
        <v>255</v>
      </c>
      <c r="P444" s="831"/>
      <c r="Q444" s="831"/>
      <c r="R444" s="827"/>
      <c r="S444" s="832"/>
    </row>
    <row r="445" spans="1:19" ht="14.45" customHeight="1" x14ac:dyDescent="0.2">
      <c r="A445" s="821" t="s">
        <v>5368</v>
      </c>
      <c r="B445" s="822" t="s">
        <v>5369</v>
      </c>
      <c r="C445" s="822" t="s">
        <v>600</v>
      </c>
      <c r="D445" s="822" t="s">
        <v>2377</v>
      </c>
      <c r="E445" s="822" t="s">
        <v>5283</v>
      </c>
      <c r="F445" s="822" t="s">
        <v>5334</v>
      </c>
      <c r="G445" s="822" t="s">
        <v>5335</v>
      </c>
      <c r="H445" s="831">
        <v>27</v>
      </c>
      <c r="I445" s="831">
        <v>19089</v>
      </c>
      <c r="J445" s="822"/>
      <c r="K445" s="822">
        <v>707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5368</v>
      </c>
      <c r="B446" s="822" t="s">
        <v>5369</v>
      </c>
      <c r="C446" s="822" t="s">
        <v>600</v>
      </c>
      <c r="D446" s="822" t="s">
        <v>2377</v>
      </c>
      <c r="E446" s="822" t="s">
        <v>5283</v>
      </c>
      <c r="F446" s="822" t="s">
        <v>5338</v>
      </c>
      <c r="G446" s="822" t="s">
        <v>5339</v>
      </c>
      <c r="H446" s="831">
        <v>154</v>
      </c>
      <c r="I446" s="831">
        <v>5133.34</v>
      </c>
      <c r="J446" s="822"/>
      <c r="K446" s="822">
        <v>33.333376623376623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5368</v>
      </c>
      <c r="B447" s="822" t="s">
        <v>5369</v>
      </c>
      <c r="C447" s="822" t="s">
        <v>600</v>
      </c>
      <c r="D447" s="822" t="s">
        <v>2377</v>
      </c>
      <c r="E447" s="822" t="s">
        <v>5283</v>
      </c>
      <c r="F447" s="822" t="s">
        <v>5340</v>
      </c>
      <c r="G447" s="822" t="s">
        <v>5341</v>
      </c>
      <c r="H447" s="831">
        <v>12</v>
      </c>
      <c r="I447" s="831">
        <v>1464</v>
      </c>
      <c r="J447" s="822"/>
      <c r="K447" s="822">
        <v>122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5368</v>
      </c>
      <c r="B448" s="822" t="s">
        <v>5369</v>
      </c>
      <c r="C448" s="822" t="s">
        <v>600</v>
      </c>
      <c r="D448" s="822" t="s">
        <v>2377</v>
      </c>
      <c r="E448" s="822" t="s">
        <v>5283</v>
      </c>
      <c r="F448" s="822" t="s">
        <v>5342</v>
      </c>
      <c r="G448" s="822" t="s">
        <v>5343</v>
      </c>
      <c r="H448" s="831">
        <v>3</v>
      </c>
      <c r="I448" s="831">
        <v>99</v>
      </c>
      <c r="J448" s="822"/>
      <c r="K448" s="822">
        <v>33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5368</v>
      </c>
      <c r="B449" s="822" t="s">
        <v>5369</v>
      </c>
      <c r="C449" s="822" t="s">
        <v>600</v>
      </c>
      <c r="D449" s="822" t="s">
        <v>2377</v>
      </c>
      <c r="E449" s="822" t="s">
        <v>5283</v>
      </c>
      <c r="F449" s="822" t="s">
        <v>5344</v>
      </c>
      <c r="G449" s="822" t="s">
        <v>5345</v>
      </c>
      <c r="H449" s="831">
        <v>3</v>
      </c>
      <c r="I449" s="831">
        <v>225</v>
      </c>
      <c r="J449" s="822"/>
      <c r="K449" s="822">
        <v>75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5368</v>
      </c>
      <c r="B450" s="822" t="s">
        <v>5369</v>
      </c>
      <c r="C450" s="822" t="s">
        <v>600</v>
      </c>
      <c r="D450" s="822" t="s">
        <v>2377</v>
      </c>
      <c r="E450" s="822" t="s">
        <v>5283</v>
      </c>
      <c r="F450" s="822" t="s">
        <v>5348</v>
      </c>
      <c r="G450" s="822" t="s">
        <v>5349</v>
      </c>
      <c r="H450" s="831">
        <v>2</v>
      </c>
      <c r="I450" s="831">
        <v>156</v>
      </c>
      <c r="J450" s="822"/>
      <c r="K450" s="822">
        <v>78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5368</v>
      </c>
      <c r="B451" s="822" t="s">
        <v>5369</v>
      </c>
      <c r="C451" s="822" t="s">
        <v>600</v>
      </c>
      <c r="D451" s="822" t="s">
        <v>2377</v>
      </c>
      <c r="E451" s="822" t="s">
        <v>5283</v>
      </c>
      <c r="F451" s="822" t="s">
        <v>5356</v>
      </c>
      <c r="G451" s="822" t="s">
        <v>5357</v>
      </c>
      <c r="H451" s="831">
        <v>143</v>
      </c>
      <c r="I451" s="831">
        <v>25597</v>
      </c>
      <c r="J451" s="822"/>
      <c r="K451" s="822">
        <v>179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5368</v>
      </c>
      <c r="B452" s="822" t="s">
        <v>5369</v>
      </c>
      <c r="C452" s="822" t="s">
        <v>600</v>
      </c>
      <c r="D452" s="822" t="s">
        <v>2381</v>
      </c>
      <c r="E452" s="822" t="s">
        <v>5287</v>
      </c>
      <c r="F452" s="822" t="s">
        <v>5288</v>
      </c>
      <c r="G452" s="822" t="s">
        <v>3174</v>
      </c>
      <c r="H452" s="831">
        <v>0.2</v>
      </c>
      <c r="I452" s="831">
        <v>10.88</v>
      </c>
      <c r="J452" s="822"/>
      <c r="K452" s="822">
        <v>54.4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5368</v>
      </c>
      <c r="B453" s="822" t="s">
        <v>5369</v>
      </c>
      <c r="C453" s="822" t="s">
        <v>600</v>
      </c>
      <c r="D453" s="822" t="s">
        <v>2381</v>
      </c>
      <c r="E453" s="822" t="s">
        <v>5287</v>
      </c>
      <c r="F453" s="822" t="s">
        <v>5289</v>
      </c>
      <c r="G453" s="822" t="s">
        <v>654</v>
      </c>
      <c r="H453" s="831">
        <v>1.8</v>
      </c>
      <c r="I453" s="831">
        <v>125.46</v>
      </c>
      <c r="J453" s="822"/>
      <c r="K453" s="822">
        <v>69.699999999999989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5368</v>
      </c>
      <c r="B454" s="822" t="s">
        <v>5369</v>
      </c>
      <c r="C454" s="822" t="s">
        <v>600</v>
      </c>
      <c r="D454" s="822" t="s">
        <v>2381</v>
      </c>
      <c r="E454" s="822" t="s">
        <v>5287</v>
      </c>
      <c r="F454" s="822" t="s">
        <v>5290</v>
      </c>
      <c r="G454" s="822" t="s">
        <v>5291</v>
      </c>
      <c r="H454" s="831">
        <v>9.2000000000000011</v>
      </c>
      <c r="I454" s="831">
        <v>2622.8999999999996</v>
      </c>
      <c r="J454" s="822"/>
      <c r="K454" s="822">
        <v>285.09782608695645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5368</v>
      </c>
      <c r="B455" s="822" t="s">
        <v>5369</v>
      </c>
      <c r="C455" s="822" t="s">
        <v>600</v>
      </c>
      <c r="D455" s="822" t="s">
        <v>2381</v>
      </c>
      <c r="E455" s="822" t="s">
        <v>5287</v>
      </c>
      <c r="F455" s="822" t="s">
        <v>5290</v>
      </c>
      <c r="G455" s="822"/>
      <c r="H455" s="831">
        <v>4.4000000000000004</v>
      </c>
      <c r="I455" s="831">
        <v>1254.44</v>
      </c>
      <c r="J455" s="822"/>
      <c r="K455" s="822">
        <v>285.09999999999997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5368</v>
      </c>
      <c r="B456" s="822" t="s">
        <v>5369</v>
      </c>
      <c r="C456" s="822" t="s">
        <v>600</v>
      </c>
      <c r="D456" s="822" t="s">
        <v>2381</v>
      </c>
      <c r="E456" s="822" t="s">
        <v>5287</v>
      </c>
      <c r="F456" s="822" t="s">
        <v>5293</v>
      </c>
      <c r="G456" s="822" t="s">
        <v>663</v>
      </c>
      <c r="H456" s="831">
        <v>1</v>
      </c>
      <c r="I456" s="831">
        <v>13.37</v>
      </c>
      <c r="J456" s="822"/>
      <c r="K456" s="822">
        <v>13.37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5368</v>
      </c>
      <c r="B457" s="822" t="s">
        <v>5369</v>
      </c>
      <c r="C457" s="822" t="s">
        <v>600</v>
      </c>
      <c r="D457" s="822" t="s">
        <v>2381</v>
      </c>
      <c r="E457" s="822" t="s">
        <v>5287</v>
      </c>
      <c r="F457" s="822" t="s">
        <v>5370</v>
      </c>
      <c r="G457" s="822" t="s">
        <v>635</v>
      </c>
      <c r="H457" s="831">
        <v>0.2</v>
      </c>
      <c r="I457" s="831">
        <v>9.42</v>
      </c>
      <c r="J457" s="822"/>
      <c r="K457" s="822">
        <v>47.099999999999994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5368</v>
      </c>
      <c r="B458" s="822" t="s">
        <v>5369</v>
      </c>
      <c r="C458" s="822" t="s">
        <v>600</v>
      </c>
      <c r="D458" s="822" t="s">
        <v>2381</v>
      </c>
      <c r="E458" s="822" t="s">
        <v>5287</v>
      </c>
      <c r="F458" s="822" t="s">
        <v>5297</v>
      </c>
      <c r="G458" s="822" t="s">
        <v>643</v>
      </c>
      <c r="H458" s="831">
        <v>2</v>
      </c>
      <c r="I458" s="831">
        <v>120.32</v>
      </c>
      <c r="J458" s="822"/>
      <c r="K458" s="822">
        <v>60.16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5368</v>
      </c>
      <c r="B459" s="822" t="s">
        <v>5369</v>
      </c>
      <c r="C459" s="822" t="s">
        <v>600</v>
      </c>
      <c r="D459" s="822" t="s">
        <v>2381</v>
      </c>
      <c r="E459" s="822" t="s">
        <v>5287</v>
      </c>
      <c r="F459" s="822" t="s">
        <v>5300</v>
      </c>
      <c r="G459" s="822" t="s">
        <v>639</v>
      </c>
      <c r="H459" s="831">
        <v>5</v>
      </c>
      <c r="I459" s="831">
        <v>2675.2899999999995</v>
      </c>
      <c r="J459" s="822"/>
      <c r="K459" s="822">
        <v>535.05799999999988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5368</v>
      </c>
      <c r="B460" s="822" t="s">
        <v>5369</v>
      </c>
      <c r="C460" s="822" t="s">
        <v>600</v>
      </c>
      <c r="D460" s="822" t="s">
        <v>2381</v>
      </c>
      <c r="E460" s="822" t="s">
        <v>5287</v>
      </c>
      <c r="F460" s="822" t="s">
        <v>5304</v>
      </c>
      <c r="G460" s="822" t="s">
        <v>645</v>
      </c>
      <c r="H460" s="831">
        <v>7.0000000000000007E-2</v>
      </c>
      <c r="I460" s="831">
        <v>12.05</v>
      </c>
      <c r="J460" s="822"/>
      <c r="K460" s="822">
        <v>172.14285714285714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5368</v>
      </c>
      <c r="B461" s="822" t="s">
        <v>5369</v>
      </c>
      <c r="C461" s="822" t="s">
        <v>600</v>
      </c>
      <c r="D461" s="822" t="s">
        <v>2381</v>
      </c>
      <c r="E461" s="822" t="s">
        <v>5287</v>
      </c>
      <c r="F461" s="822" t="s">
        <v>5305</v>
      </c>
      <c r="G461" s="822" t="s">
        <v>645</v>
      </c>
      <c r="H461" s="831">
        <v>4.05</v>
      </c>
      <c r="I461" s="831">
        <v>985.9</v>
      </c>
      <c r="J461" s="822"/>
      <c r="K461" s="822">
        <v>243.4320987654321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5368</v>
      </c>
      <c r="B462" s="822" t="s">
        <v>5369</v>
      </c>
      <c r="C462" s="822" t="s">
        <v>600</v>
      </c>
      <c r="D462" s="822" t="s">
        <v>2381</v>
      </c>
      <c r="E462" s="822" t="s">
        <v>5287</v>
      </c>
      <c r="F462" s="822" t="s">
        <v>5308</v>
      </c>
      <c r="G462" s="822" t="s">
        <v>5309</v>
      </c>
      <c r="H462" s="831">
        <v>0.2</v>
      </c>
      <c r="I462" s="831">
        <v>6.04</v>
      </c>
      <c r="J462" s="822"/>
      <c r="K462" s="822">
        <v>30.2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5368</v>
      </c>
      <c r="B463" s="822" t="s">
        <v>5369</v>
      </c>
      <c r="C463" s="822" t="s">
        <v>600</v>
      </c>
      <c r="D463" s="822" t="s">
        <v>2381</v>
      </c>
      <c r="E463" s="822" t="s">
        <v>5287</v>
      </c>
      <c r="F463" s="822" t="s">
        <v>5371</v>
      </c>
      <c r="G463" s="822" t="s">
        <v>1916</v>
      </c>
      <c r="H463" s="831">
        <v>2.5999999999999996</v>
      </c>
      <c r="I463" s="831">
        <v>128.44</v>
      </c>
      <c r="J463" s="822"/>
      <c r="K463" s="822">
        <v>49.400000000000006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5368</v>
      </c>
      <c r="B464" s="822" t="s">
        <v>5369</v>
      </c>
      <c r="C464" s="822" t="s">
        <v>600</v>
      </c>
      <c r="D464" s="822" t="s">
        <v>2381</v>
      </c>
      <c r="E464" s="822" t="s">
        <v>5313</v>
      </c>
      <c r="F464" s="822" t="s">
        <v>5316</v>
      </c>
      <c r="G464" s="822" t="s">
        <v>5317</v>
      </c>
      <c r="H464" s="831">
        <v>10</v>
      </c>
      <c r="I464" s="831">
        <v>2426.4</v>
      </c>
      <c r="J464" s="822"/>
      <c r="K464" s="822">
        <v>242.64000000000001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5368</v>
      </c>
      <c r="B465" s="822" t="s">
        <v>5369</v>
      </c>
      <c r="C465" s="822" t="s">
        <v>600</v>
      </c>
      <c r="D465" s="822" t="s">
        <v>2381</v>
      </c>
      <c r="E465" s="822" t="s">
        <v>5313</v>
      </c>
      <c r="F465" s="822" t="s">
        <v>5318</v>
      </c>
      <c r="G465" s="822" t="s">
        <v>5319</v>
      </c>
      <c r="H465" s="831">
        <v>6</v>
      </c>
      <c r="I465" s="831">
        <v>1455.84</v>
      </c>
      <c r="J465" s="822"/>
      <c r="K465" s="822">
        <v>242.64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5368</v>
      </c>
      <c r="B466" s="822" t="s">
        <v>5369</v>
      </c>
      <c r="C466" s="822" t="s">
        <v>600</v>
      </c>
      <c r="D466" s="822" t="s">
        <v>2381</v>
      </c>
      <c r="E466" s="822" t="s">
        <v>5283</v>
      </c>
      <c r="F466" s="822" t="s">
        <v>5326</v>
      </c>
      <c r="G466" s="822" t="s">
        <v>5327</v>
      </c>
      <c r="H466" s="831">
        <v>4</v>
      </c>
      <c r="I466" s="831">
        <v>316</v>
      </c>
      <c r="J466" s="822"/>
      <c r="K466" s="822">
        <v>79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5368</v>
      </c>
      <c r="B467" s="822" t="s">
        <v>5369</v>
      </c>
      <c r="C467" s="822" t="s">
        <v>600</v>
      </c>
      <c r="D467" s="822" t="s">
        <v>2381</v>
      </c>
      <c r="E467" s="822" t="s">
        <v>5283</v>
      </c>
      <c r="F467" s="822" t="s">
        <v>5328</v>
      </c>
      <c r="G467" s="822" t="s">
        <v>5329</v>
      </c>
      <c r="H467" s="831">
        <v>256</v>
      </c>
      <c r="I467" s="831">
        <v>38656</v>
      </c>
      <c r="J467" s="822"/>
      <c r="K467" s="822">
        <v>151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5368</v>
      </c>
      <c r="B468" s="822" t="s">
        <v>5369</v>
      </c>
      <c r="C468" s="822" t="s">
        <v>600</v>
      </c>
      <c r="D468" s="822" t="s">
        <v>2381</v>
      </c>
      <c r="E468" s="822" t="s">
        <v>5283</v>
      </c>
      <c r="F468" s="822" t="s">
        <v>5330</v>
      </c>
      <c r="G468" s="822" t="s">
        <v>5331</v>
      </c>
      <c r="H468" s="831">
        <v>52</v>
      </c>
      <c r="I468" s="831">
        <v>1976</v>
      </c>
      <c r="J468" s="822"/>
      <c r="K468" s="822">
        <v>38</v>
      </c>
      <c r="L468" s="831">
        <v>2</v>
      </c>
      <c r="M468" s="831">
        <v>76</v>
      </c>
      <c r="N468" s="822"/>
      <c r="O468" s="822">
        <v>38</v>
      </c>
      <c r="P468" s="831"/>
      <c r="Q468" s="831"/>
      <c r="R468" s="827"/>
      <c r="S468" s="832"/>
    </row>
    <row r="469" spans="1:19" ht="14.45" customHeight="1" x14ac:dyDescent="0.2">
      <c r="A469" s="821" t="s">
        <v>5368</v>
      </c>
      <c r="B469" s="822" t="s">
        <v>5369</v>
      </c>
      <c r="C469" s="822" t="s">
        <v>600</v>
      </c>
      <c r="D469" s="822" t="s">
        <v>2381</v>
      </c>
      <c r="E469" s="822" t="s">
        <v>5283</v>
      </c>
      <c r="F469" s="822" t="s">
        <v>5332</v>
      </c>
      <c r="G469" s="822" t="s">
        <v>5333</v>
      </c>
      <c r="H469" s="831">
        <v>24</v>
      </c>
      <c r="I469" s="831">
        <v>3144</v>
      </c>
      <c r="J469" s="822"/>
      <c r="K469" s="822">
        <v>131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5368</v>
      </c>
      <c r="B470" s="822" t="s">
        <v>5369</v>
      </c>
      <c r="C470" s="822" t="s">
        <v>600</v>
      </c>
      <c r="D470" s="822" t="s">
        <v>2381</v>
      </c>
      <c r="E470" s="822" t="s">
        <v>5283</v>
      </c>
      <c r="F470" s="822" t="s">
        <v>5372</v>
      </c>
      <c r="G470" s="822" t="s">
        <v>5373</v>
      </c>
      <c r="H470" s="831">
        <v>23</v>
      </c>
      <c r="I470" s="831">
        <v>5842</v>
      </c>
      <c r="J470" s="822"/>
      <c r="K470" s="822">
        <v>254</v>
      </c>
      <c r="L470" s="831">
        <v>6</v>
      </c>
      <c r="M470" s="831">
        <v>1530</v>
      </c>
      <c r="N470" s="822"/>
      <c r="O470" s="822">
        <v>255</v>
      </c>
      <c r="P470" s="831">
        <v>7</v>
      </c>
      <c r="Q470" s="831">
        <v>1925</v>
      </c>
      <c r="R470" s="827"/>
      <c r="S470" s="832">
        <v>275</v>
      </c>
    </row>
    <row r="471" spans="1:19" ht="14.45" customHeight="1" x14ac:dyDescent="0.2">
      <c r="A471" s="821" t="s">
        <v>5368</v>
      </c>
      <c r="B471" s="822" t="s">
        <v>5369</v>
      </c>
      <c r="C471" s="822" t="s">
        <v>600</v>
      </c>
      <c r="D471" s="822" t="s">
        <v>2381</v>
      </c>
      <c r="E471" s="822" t="s">
        <v>5283</v>
      </c>
      <c r="F471" s="822" t="s">
        <v>5334</v>
      </c>
      <c r="G471" s="822" t="s">
        <v>5335</v>
      </c>
      <c r="H471" s="831">
        <v>29</v>
      </c>
      <c r="I471" s="831">
        <v>20503</v>
      </c>
      <c r="J471" s="822"/>
      <c r="K471" s="822">
        <v>707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5368</v>
      </c>
      <c r="B472" s="822" t="s">
        <v>5369</v>
      </c>
      <c r="C472" s="822" t="s">
        <v>600</v>
      </c>
      <c r="D472" s="822" t="s">
        <v>2381</v>
      </c>
      <c r="E472" s="822" t="s">
        <v>5283</v>
      </c>
      <c r="F472" s="822" t="s">
        <v>5336</v>
      </c>
      <c r="G472" s="822" t="s">
        <v>5337</v>
      </c>
      <c r="H472" s="831">
        <v>2</v>
      </c>
      <c r="I472" s="831">
        <v>716</v>
      </c>
      <c r="J472" s="822"/>
      <c r="K472" s="822">
        <v>358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5368</v>
      </c>
      <c r="B473" s="822" t="s">
        <v>5369</v>
      </c>
      <c r="C473" s="822" t="s">
        <v>600</v>
      </c>
      <c r="D473" s="822" t="s">
        <v>2381</v>
      </c>
      <c r="E473" s="822" t="s">
        <v>5283</v>
      </c>
      <c r="F473" s="822" t="s">
        <v>5377</v>
      </c>
      <c r="G473" s="822" t="s">
        <v>5378</v>
      </c>
      <c r="H473" s="831"/>
      <c r="I473" s="831"/>
      <c r="J473" s="822"/>
      <c r="K473" s="822"/>
      <c r="L473" s="831">
        <v>1</v>
      </c>
      <c r="M473" s="831">
        <v>725</v>
      </c>
      <c r="N473" s="822"/>
      <c r="O473" s="822">
        <v>725</v>
      </c>
      <c r="P473" s="831"/>
      <c r="Q473" s="831"/>
      <c r="R473" s="827"/>
      <c r="S473" s="832"/>
    </row>
    <row r="474" spans="1:19" ht="14.45" customHeight="1" x14ac:dyDescent="0.2">
      <c r="A474" s="821" t="s">
        <v>5368</v>
      </c>
      <c r="B474" s="822" t="s">
        <v>5369</v>
      </c>
      <c r="C474" s="822" t="s">
        <v>600</v>
      </c>
      <c r="D474" s="822" t="s">
        <v>2381</v>
      </c>
      <c r="E474" s="822" t="s">
        <v>5283</v>
      </c>
      <c r="F474" s="822" t="s">
        <v>5338</v>
      </c>
      <c r="G474" s="822" t="s">
        <v>5339</v>
      </c>
      <c r="H474" s="831">
        <v>145</v>
      </c>
      <c r="I474" s="831">
        <v>4833.34</v>
      </c>
      <c r="J474" s="822"/>
      <c r="K474" s="822">
        <v>33.333379310344831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5368</v>
      </c>
      <c r="B475" s="822" t="s">
        <v>5369</v>
      </c>
      <c r="C475" s="822" t="s">
        <v>600</v>
      </c>
      <c r="D475" s="822" t="s">
        <v>2381</v>
      </c>
      <c r="E475" s="822" t="s">
        <v>5283</v>
      </c>
      <c r="F475" s="822" t="s">
        <v>5340</v>
      </c>
      <c r="G475" s="822" t="s">
        <v>5341</v>
      </c>
      <c r="H475" s="831">
        <v>513</v>
      </c>
      <c r="I475" s="831">
        <v>62586</v>
      </c>
      <c r="J475" s="822"/>
      <c r="K475" s="822">
        <v>122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5368</v>
      </c>
      <c r="B476" s="822" t="s">
        <v>5369</v>
      </c>
      <c r="C476" s="822" t="s">
        <v>600</v>
      </c>
      <c r="D476" s="822" t="s">
        <v>2381</v>
      </c>
      <c r="E476" s="822" t="s">
        <v>5283</v>
      </c>
      <c r="F476" s="822" t="s">
        <v>5348</v>
      </c>
      <c r="G476" s="822" t="s">
        <v>5349</v>
      </c>
      <c r="H476" s="831">
        <v>64</v>
      </c>
      <c r="I476" s="831">
        <v>4992</v>
      </c>
      <c r="J476" s="822"/>
      <c r="K476" s="822">
        <v>78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5368</v>
      </c>
      <c r="B477" s="822" t="s">
        <v>5369</v>
      </c>
      <c r="C477" s="822" t="s">
        <v>600</v>
      </c>
      <c r="D477" s="822" t="s">
        <v>2381</v>
      </c>
      <c r="E477" s="822" t="s">
        <v>5283</v>
      </c>
      <c r="F477" s="822" t="s">
        <v>5350</v>
      </c>
      <c r="G477" s="822" t="s">
        <v>5351</v>
      </c>
      <c r="H477" s="831">
        <v>26</v>
      </c>
      <c r="I477" s="831">
        <v>16172</v>
      </c>
      <c r="J477" s="822"/>
      <c r="K477" s="822">
        <v>622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5368</v>
      </c>
      <c r="B478" s="822" t="s">
        <v>5369</v>
      </c>
      <c r="C478" s="822" t="s">
        <v>600</v>
      </c>
      <c r="D478" s="822" t="s">
        <v>2381</v>
      </c>
      <c r="E478" s="822" t="s">
        <v>5283</v>
      </c>
      <c r="F478" s="822" t="s">
        <v>5354</v>
      </c>
      <c r="G478" s="822" t="s">
        <v>5355</v>
      </c>
      <c r="H478" s="831">
        <v>14</v>
      </c>
      <c r="I478" s="831">
        <v>5264</v>
      </c>
      <c r="J478" s="822"/>
      <c r="K478" s="822">
        <v>376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5368</v>
      </c>
      <c r="B479" s="822" t="s">
        <v>5369</v>
      </c>
      <c r="C479" s="822" t="s">
        <v>600</v>
      </c>
      <c r="D479" s="822" t="s">
        <v>2381</v>
      </c>
      <c r="E479" s="822" t="s">
        <v>5283</v>
      </c>
      <c r="F479" s="822" t="s">
        <v>5356</v>
      </c>
      <c r="G479" s="822" t="s">
        <v>5357</v>
      </c>
      <c r="H479" s="831">
        <v>169</v>
      </c>
      <c r="I479" s="831">
        <v>30251</v>
      </c>
      <c r="J479" s="822"/>
      <c r="K479" s="822">
        <v>179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5368</v>
      </c>
      <c r="B480" s="822" t="s">
        <v>5369</v>
      </c>
      <c r="C480" s="822" t="s">
        <v>600</v>
      </c>
      <c r="D480" s="822" t="s">
        <v>2382</v>
      </c>
      <c r="E480" s="822" t="s">
        <v>5283</v>
      </c>
      <c r="F480" s="822" t="s">
        <v>5330</v>
      </c>
      <c r="G480" s="822" t="s">
        <v>5331</v>
      </c>
      <c r="H480" s="831">
        <v>13</v>
      </c>
      <c r="I480" s="831">
        <v>494</v>
      </c>
      <c r="J480" s="822"/>
      <c r="K480" s="822">
        <v>38</v>
      </c>
      <c r="L480" s="831">
        <v>10</v>
      </c>
      <c r="M480" s="831">
        <v>380</v>
      </c>
      <c r="N480" s="822"/>
      <c r="O480" s="822">
        <v>38</v>
      </c>
      <c r="P480" s="831">
        <v>19</v>
      </c>
      <c r="Q480" s="831">
        <v>760</v>
      </c>
      <c r="R480" s="827"/>
      <c r="S480" s="832">
        <v>40</v>
      </c>
    </row>
    <row r="481" spans="1:19" ht="14.45" customHeight="1" x14ac:dyDescent="0.2">
      <c r="A481" s="821" t="s">
        <v>5368</v>
      </c>
      <c r="B481" s="822" t="s">
        <v>5369</v>
      </c>
      <c r="C481" s="822" t="s">
        <v>600</v>
      </c>
      <c r="D481" s="822" t="s">
        <v>2382</v>
      </c>
      <c r="E481" s="822" t="s">
        <v>5283</v>
      </c>
      <c r="F481" s="822" t="s">
        <v>5372</v>
      </c>
      <c r="G481" s="822" t="s">
        <v>5373</v>
      </c>
      <c r="H481" s="831">
        <v>235</v>
      </c>
      <c r="I481" s="831">
        <v>59690</v>
      </c>
      <c r="J481" s="822"/>
      <c r="K481" s="822">
        <v>254</v>
      </c>
      <c r="L481" s="831">
        <v>133</v>
      </c>
      <c r="M481" s="831">
        <v>33915</v>
      </c>
      <c r="N481" s="822"/>
      <c r="O481" s="822">
        <v>255</v>
      </c>
      <c r="P481" s="831">
        <v>592</v>
      </c>
      <c r="Q481" s="831">
        <v>162800</v>
      </c>
      <c r="R481" s="827"/>
      <c r="S481" s="832">
        <v>275</v>
      </c>
    </row>
    <row r="482" spans="1:19" ht="14.45" customHeight="1" x14ac:dyDescent="0.2">
      <c r="A482" s="821" t="s">
        <v>5368</v>
      </c>
      <c r="B482" s="822" t="s">
        <v>5369</v>
      </c>
      <c r="C482" s="822" t="s">
        <v>600</v>
      </c>
      <c r="D482" s="822" t="s">
        <v>2382</v>
      </c>
      <c r="E482" s="822" t="s">
        <v>5283</v>
      </c>
      <c r="F482" s="822" t="s">
        <v>5374</v>
      </c>
      <c r="G482" s="822" t="s">
        <v>5375</v>
      </c>
      <c r="H482" s="831"/>
      <c r="I482" s="831"/>
      <c r="J482" s="822"/>
      <c r="K482" s="822"/>
      <c r="L482" s="831"/>
      <c r="M482" s="831"/>
      <c r="N482" s="822"/>
      <c r="O482" s="822"/>
      <c r="P482" s="831">
        <v>1</v>
      </c>
      <c r="Q482" s="831">
        <v>137</v>
      </c>
      <c r="R482" s="827"/>
      <c r="S482" s="832">
        <v>137</v>
      </c>
    </row>
    <row r="483" spans="1:19" ht="14.45" customHeight="1" x14ac:dyDescent="0.2">
      <c r="A483" s="821" t="s">
        <v>5368</v>
      </c>
      <c r="B483" s="822" t="s">
        <v>5369</v>
      </c>
      <c r="C483" s="822" t="s">
        <v>600</v>
      </c>
      <c r="D483" s="822" t="s">
        <v>2388</v>
      </c>
      <c r="E483" s="822" t="s">
        <v>5287</v>
      </c>
      <c r="F483" s="822" t="s">
        <v>5288</v>
      </c>
      <c r="G483" s="822" t="s">
        <v>3174</v>
      </c>
      <c r="H483" s="831">
        <v>0.2</v>
      </c>
      <c r="I483" s="831">
        <v>10.82</v>
      </c>
      <c r="J483" s="822"/>
      <c r="K483" s="822">
        <v>54.1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5368</v>
      </c>
      <c r="B484" s="822" t="s">
        <v>5369</v>
      </c>
      <c r="C484" s="822" t="s">
        <v>600</v>
      </c>
      <c r="D484" s="822" t="s">
        <v>2388</v>
      </c>
      <c r="E484" s="822" t="s">
        <v>5287</v>
      </c>
      <c r="F484" s="822" t="s">
        <v>5289</v>
      </c>
      <c r="G484" s="822" t="s">
        <v>654</v>
      </c>
      <c r="H484" s="831">
        <v>1.7000000000000002</v>
      </c>
      <c r="I484" s="831">
        <v>118.49000000000001</v>
      </c>
      <c r="J484" s="822"/>
      <c r="K484" s="822">
        <v>69.7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5368</v>
      </c>
      <c r="B485" s="822" t="s">
        <v>5369</v>
      </c>
      <c r="C485" s="822" t="s">
        <v>600</v>
      </c>
      <c r="D485" s="822" t="s">
        <v>2388</v>
      </c>
      <c r="E485" s="822" t="s">
        <v>5287</v>
      </c>
      <c r="F485" s="822" t="s">
        <v>5290</v>
      </c>
      <c r="G485" s="822" t="s">
        <v>5291</v>
      </c>
      <c r="H485" s="831">
        <v>8.7999999999999989</v>
      </c>
      <c r="I485" s="831">
        <v>2508.8799999999997</v>
      </c>
      <c r="J485" s="822"/>
      <c r="K485" s="822">
        <v>285.10000000000002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5368</v>
      </c>
      <c r="B486" s="822" t="s">
        <v>5369</v>
      </c>
      <c r="C486" s="822" t="s">
        <v>600</v>
      </c>
      <c r="D486" s="822" t="s">
        <v>2388</v>
      </c>
      <c r="E486" s="822" t="s">
        <v>5287</v>
      </c>
      <c r="F486" s="822" t="s">
        <v>5290</v>
      </c>
      <c r="G486" s="822"/>
      <c r="H486" s="831">
        <v>2.8000000000000003</v>
      </c>
      <c r="I486" s="831">
        <v>798.27</v>
      </c>
      <c r="J486" s="822"/>
      <c r="K486" s="822">
        <v>285.09642857142853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5368</v>
      </c>
      <c r="B487" s="822" t="s">
        <v>5369</v>
      </c>
      <c r="C487" s="822" t="s">
        <v>600</v>
      </c>
      <c r="D487" s="822" t="s">
        <v>2388</v>
      </c>
      <c r="E487" s="822" t="s">
        <v>5287</v>
      </c>
      <c r="F487" s="822" t="s">
        <v>5292</v>
      </c>
      <c r="G487" s="822" t="s">
        <v>659</v>
      </c>
      <c r="H487" s="831">
        <v>0.5</v>
      </c>
      <c r="I487" s="831">
        <v>25.32</v>
      </c>
      <c r="J487" s="822"/>
      <c r="K487" s="822">
        <v>50.64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5368</v>
      </c>
      <c r="B488" s="822" t="s">
        <v>5369</v>
      </c>
      <c r="C488" s="822" t="s">
        <v>600</v>
      </c>
      <c r="D488" s="822" t="s">
        <v>2388</v>
      </c>
      <c r="E488" s="822" t="s">
        <v>5287</v>
      </c>
      <c r="F488" s="822" t="s">
        <v>5296</v>
      </c>
      <c r="G488" s="822" t="s">
        <v>3665</v>
      </c>
      <c r="H488" s="831">
        <v>0.1</v>
      </c>
      <c r="I488" s="831">
        <v>17.7</v>
      </c>
      <c r="J488" s="822"/>
      <c r="K488" s="822">
        <v>176.99999999999997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5368</v>
      </c>
      <c r="B489" s="822" t="s">
        <v>5369</v>
      </c>
      <c r="C489" s="822" t="s">
        <v>600</v>
      </c>
      <c r="D489" s="822" t="s">
        <v>2388</v>
      </c>
      <c r="E489" s="822" t="s">
        <v>5287</v>
      </c>
      <c r="F489" s="822" t="s">
        <v>5370</v>
      </c>
      <c r="G489" s="822" t="s">
        <v>635</v>
      </c>
      <c r="H489" s="831">
        <v>1.2</v>
      </c>
      <c r="I489" s="831">
        <v>56.56</v>
      </c>
      <c r="J489" s="822"/>
      <c r="K489" s="822">
        <v>47.13333333333334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5368</v>
      </c>
      <c r="B490" s="822" t="s">
        <v>5369</v>
      </c>
      <c r="C490" s="822" t="s">
        <v>600</v>
      </c>
      <c r="D490" s="822" t="s">
        <v>2388</v>
      </c>
      <c r="E490" s="822" t="s">
        <v>5287</v>
      </c>
      <c r="F490" s="822" t="s">
        <v>5297</v>
      </c>
      <c r="G490" s="822" t="s">
        <v>643</v>
      </c>
      <c r="H490" s="831">
        <v>1.1000000000000001</v>
      </c>
      <c r="I490" s="831">
        <v>66.240000000000009</v>
      </c>
      <c r="J490" s="822"/>
      <c r="K490" s="822">
        <v>60.218181818181819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5368</v>
      </c>
      <c r="B491" s="822" t="s">
        <v>5369</v>
      </c>
      <c r="C491" s="822" t="s">
        <v>600</v>
      </c>
      <c r="D491" s="822" t="s">
        <v>2388</v>
      </c>
      <c r="E491" s="822" t="s">
        <v>5287</v>
      </c>
      <c r="F491" s="822" t="s">
        <v>5300</v>
      </c>
      <c r="G491" s="822" t="s">
        <v>639</v>
      </c>
      <c r="H491" s="831">
        <v>4.2</v>
      </c>
      <c r="I491" s="831">
        <v>2248.9900000000002</v>
      </c>
      <c r="J491" s="822"/>
      <c r="K491" s="822">
        <v>535.47380952380956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5368</v>
      </c>
      <c r="B492" s="822" t="s">
        <v>5369</v>
      </c>
      <c r="C492" s="822" t="s">
        <v>600</v>
      </c>
      <c r="D492" s="822" t="s">
        <v>2388</v>
      </c>
      <c r="E492" s="822" t="s">
        <v>5287</v>
      </c>
      <c r="F492" s="822" t="s">
        <v>5303</v>
      </c>
      <c r="G492" s="822" t="s">
        <v>645</v>
      </c>
      <c r="H492" s="831">
        <v>0.02</v>
      </c>
      <c r="I492" s="831">
        <v>2.4300000000000002</v>
      </c>
      <c r="J492" s="822"/>
      <c r="K492" s="822">
        <v>121.5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5368</v>
      </c>
      <c r="B493" s="822" t="s">
        <v>5369</v>
      </c>
      <c r="C493" s="822" t="s">
        <v>600</v>
      </c>
      <c r="D493" s="822" t="s">
        <v>2388</v>
      </c>
      <c r="E493" s="822" t="s">
        <v>5287</v>
      </c>
      <c r="F493" s="822" t="s">
        <v>5304</v>
      </c>
      <c r="G493" s="822" t="s">
        <v>645</v>
      </c>
      <c r="H493" s="831">
        <v>0.03</v>
      </c>
      <c r="I493" s="831">
        <v>6.02</v>
      </c>
      <c r="J493" s="822"/>
      <c r="K493" s="822">
        <v>200.66666666666666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5368</v>
      </c>
      <c r="B494" s="822" t="s">
        <v>5369</v>
      </c>
      <c r="C494" s="822" t="s">
        <v>600</v>
      </c>
      <c r="D494" s="822" t="s">
        <v>2388</v>
      </c>
      <c r="E494" s="822" t="s">
        <v>5287</v>
      </c>
      <c r="F494" s="822" t="s">
        <v>5305</v>
      </c>
      <c r="G494" s="822" t="s">
        <v>645</v>
      </c>
      <c r="H494" s="831">
        <v>5.3999999999999995</v>
      </c>
      <c r="I494" s="831">
        <v>1314.75</v>
      </c>
      <c r="J494" s="822"/>
      <c r="K494" s="822">
        <v>243.47222222222226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5368</v>
      </c>
      <c r="B495" s="822" t="s">
        <v>5369</v>
      </c>
      <c r="C495" s="822" t="s">
        <v>600</v>
      </c>
      <c r="D495" s="822" t="s">
        <v>2388</v>
      </c>
      <c r="E495" s="822" t="s">
        <v>5287</v>
      </c>
      <c r="F495" s="822" t="s">
        <v>5308</v>
      </c>
      <c r="G495" s="822" t="s">
        <v>5309</v>
      </c>
      <c r="H495" s="831">
        <v>1.4</v>
      </c>
      <c r="I495" s="831">
        <v>38.97</v>
      </c>
      <c r="J495" s="822"/>
      <c r="K495" s="822">
        <v>27.835714285714285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5368</v>
      </c>
      <c r="B496" s="822" t="s">
        <v>5369</v>
      </c>
      <c r="C496" s="822" t="s">
        <v>600</v>
      </c>
      <c r="D496" s="822" t="s">
        <v>2388</v>
      </c>
      <c r="E496" s="822" t="s">
        <v>5287</v>
      </c>
      <c r="F496" s="822" t="s">
        <v>5371</v>
      </c>
      <c r="G496" s="822" t="s">
        <v>1916</v>
      </c>
      <c r="H496" s="831">
        <v>2.1</v>
      </c>
      <c r="I496" s="831">
        <v>103.74</v>
      </c>
      <c r="J496" s="822"/>
      <c r="K496" s="822">
        <v>49.4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5368</v>
      </c>
      <c r="B497" s="822" t="s">
        <v>5369</v>
      </c>
      <c r="C497" s="822" t="s">
        <v>600</v>
      </c>
      <c r="D497" s="822" t="s">
        <v>2388</v>
      </c>
      <c r="E497" s="822" t="s">
        <v>5313</v>
      </c>
      <c r="F497" s="822" t="s">
        <v>5316</v>
      </c>
      <c r="G497" s="822" t="s">
        <v>5317</v>
      </c>
      <c r="H497" s="831">
        <v>4</v>
      </c>
      <c r="I497" s="831">
        <v>970.56</v>
      </c>
      <c r="J497" s="822"/>
      <c r="K497" s="822">
        <v>242.64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5368</v>
      </c>
      <c r="B498" s="822" t="s">
        <v>5369</v>
      </c>
      <c r="C498" s="822" t="s">
        <v>600</v>
      </c>
      <c r="D498" s="822" t="s">
        <v>2388</v>
      </c>
      <c r="E498" s="822" t="s">
        <v>5313</v>
      </c>
      <c r="F498" s="822" t="s">
        <v>5318</v>
      </c>
      <c r="G498" s="822" t="s">
        <v>5319</v>
      </c>
      <c r="H498" s="831">
        <v>2</v>
      </c>
      <c r="I498" s="831">
        <v>485.28</v>
      </c>
      <c r="J498" s="822"/>
      <c r="K498" s="822">
        <v>242.64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5368</v>
      </c>
      <c r="B499" s="822" t="s">
        <v>5369</v>
      </c>
      <c r="C499" s="822" t="s">
        <v>600</v>
      </c>
      <c r="D499" s="822" t="s">
        <v>2388</v>
      </c>
      <c r="E499" s="822" t="s">
        <v>5283</v>
      </c>
      <c r="F499" s="822" t="s">
        <v>5326</v>
      </c>
      <c r="G499" s="822" t="s">
        <v>5327</v>
      </c>
      <c r="H499" s="831">
        <v>6</v>
      </c>
      <c r="I499" s="831">
        <v>474</v>
      </c>
      <c r="J499" s="822"/>
      <c r="K499" s="822">
        <v>79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5368</v>
      </c>
      <c r="B500" s="822" t="s">
        <v>5369</v>
      </c>
      <c r="C500" s="822" t="s">
        <v>600</v>
      </c>
      <c r="D500" s="822" t="s">
        <v>2388</v>
      </c>
      <c r="E500" s="822" t="s">
        <v>5283</v>
      </c>
      <c r="F500" s="822" t="s">
        <v>5328</v>
      </c>
      <c r="G500" s="822" t="s">
        <v>5329</v>
      </c>
      <c r="H500" s="831">
        <v>209</v>
      </c>
      <c r="I500" s="831">
        <v>31559</v>
      </c>
      <c r="J500" s="822"/>
      <c r="K500" s="822">
        <v>151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5368</v>
      </c>
      <c r="B501" s="822" t="s">
        <v>5369</v>
      </c>
      <c r="C501" s="822" t="s">
        <v>600</v>
      </c>
      <c r="D501" s="822" t="s">
        <v>2388</v>
      </c>
      <c r="E501" s="822" t="s">
        <v>5283</v>
      </c>
      <c r="F501" s="822" t="s">
        <v>5330</v>
      </c>
      <c r="G501" s="822" t="s">
        <v>5331</v>
      </c>
      <c r="H501" s="831">
        <v>68</v>
      </c>
      <c r="I501" s="831">
        <v>2584</v>
      </c>
      <c r="J501" s="822"/>
      <c r="K501" s="822">
        <v>38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5368</v>
      </c>
      <c r="B502" s="822" t="s">
        <v>5369</v>
      </c>
      <c r="C502" s="822" t="s">
        <v>600</v>
      </c>
      <c r="D502" s="822" t="s">
        <v>2388</v>
      </c>
      <c r="E502" s="822" t="s">
        <v>5283</v>
      </c>
      <c r="F502" s="822" t="s">
        <v>5332</v>
      </c>
      <c r="G502" s="822" t="s">
        <v>5333</v>
      </c>
      <c r="H502" s="831">
        <v>23</v>
      </c>
      <c r="I502" s="831">
        <v>3013</v>
      </c>
      <c r="J502" s="822"/>
      <c r="K502" s="822">
        <v>131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5368</v>
      </c>
      <c r="B503" s="822" t="s">
        <v>5369</v>
      </c>
      <c r="C503" s="822" t="s">
        <v>600</v>
      </c>
      <c r="D503" s="822" t="s">
        <v>2388</v>
      </c>
      <c r="E503" s="822" t="s">
        <v>5283</v>
      </c>
      <c r="F503" s="822" t="s">
        <v>5372</v>
      </c>
      <c r="G503" s="822" t="s">
        <v>5373</v>
      </c>
      <c r="H503" s="831">
        <v>22</v>
      </c>
      <c r="I503" s="831">
        <v>5588</v>
      </c>
      <c r="J503" s="822"/>
      <c r="K503" s="822">
        <v>254</v>
      </c>
      <c r="L503" s="831">
        <v>16</v>
      </c>
      <c r="M503" s="831">
        <v>4080</v>
      </c>
      <c r="N503" s="822"/>
      <c r="O503" s="822">
        <v>255</v>
      </c>
      <c r="P503" s="831">
        <v>8</v>
      </c>
      <c r="Q503" s="831">
        <v>2200</v>
      </c>
      <c r="R503" s="827"/>
      <c r="S503" s="832">
        <v>275</v>
      </c>
    </row>
    <row r="504" spans="1:19" ht="14.45" customHeight="1" x14ac:dyDescent="0.2">
      <c r="A504" s="821" t="s">
        <v>5368</v>
      </c>
      <c r="B504" s="822" t="s">
        <v>5369</v>
      </c>
      <c r="C504" s="822" t="s">
        <v>600</v>
      </c>
      <c r="D504" s="822" t="s">
        <v>2388</v>
      </c>
      <c r="E504" s="822" t="s">
        <v>5283</v>
      </c>
      <c r="F504" s="822" t="s">
        <v>5334</v>
      </c>
      <c r="G504" s="822" t="s">
        <v>5335</v>
      </c>
      <c r="H504" s="831">
        <v>31</v>
      </c>
      <c r="I504" s="831">
        <v>21917</v>
      </c>
      <c r="J504" s="822"/>
      <c r="K504" s="822">
        <v>707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5368</v>
      </c>
      <c r="B505" s="822" t="s">
        <v>5369</v>
      </c>
      <c r="C505" s="822" t="s">
        <v>600</v>
      </c>
      <c r="D505" s="822" t="s">
        <v>2388</v>
      </c>
      <c r="E505" s="822" t="s">
        <v>5283</v>
      </c>
      <c r="F505" s="822" t="s">
        <v>5338</v>
      </c>
      <c r="G505" s="822" t="s">
        <v>5339</v>
      </c>
      <c r="H505" s="831">
        <v>206</v>
      </c>
      <c r="I505" s="831">
        <v>6866.66</v>
      </c>
      <c r="J505" s="822"/>
      <c r="K505" s="822">
        <v>33.333300970873786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5368</v>
      </c>
      <c r="B506" s="822" t="s">
        <v>5369</v>
      </c>
      <c r="C506" s="822" t="s">
        <v>600</v>
      </c>
      <c r="D506" s="822" t="s">
        <v>2388</v>
      </c>
      <c r="E506" s="822" t="s">
        <v>5283</v>
      </c>
      <c r="F506" s="822" t="s">
        <v>5340</v>
      </c>
      <c r="G506" s="822" t="s">
        <v>5341</v>
      </c>
      <c r="H506" s="831">
        <v>418</v>
      </c>
      <c r="I506" s="831">
        <v>50996</v>
      </c>
      <c r="J506" s="822"/>
      <c r="K506" s="822">
        <v>122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5368</v>
      </c>
      <c r="B507" s="822" t="s">
        <v>5369</v>
      </c>
      <c r="C507" s="822" t="s">
        <v>600</v>
      </c>
      <c r="D507" s="822" t="s">
        <v>2388</v>
      </c>
      <c r="E507" s="822" t="s">
        <v>5283</v>
      </c>
      <c r="F507" s="822" t="s">
        <v>5342</v>
      </c>
      <c r="G507" s="822" t="s">
        <v>5343</v>
      </c>
      <c r="H507" s="831">
        <v>24</v>
      </c>
      <c r="I507" s="831">
        <v>792</v>
      </c>
      <c r="J507" s="822"/>
      <c r="K507" s="822">
        <v>33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5368</v>
      </c>
      <c r="B508" s="822" t="s">
        <v>5369</v>
      </c>
      <c r="C508" s="822" t="s">
        <v>600</v>
      </c>
      <c r="D508" s="822" t="s">
        <v>2388</v>
      </c>
      <c r="E508" s="822" t="s">
        <v>5283</v>
      </c>
      <c r="F508" s="822" t="s">
        <v>5344</v>
      </c>
      <c r="G508" s="822" t="s">
        <v>5345</v>
      </c>
      <c r="H508" s="831">
        <v>6</v>
      </c>
      <c r="I508" s="831">
        <v>450</v>
      </c>
      <c r="J508" s="822"/>
      <c r="K508" s="822">
        <v>75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5368</v>
      </c>
      <c r="B509" s="822" t="s">
        <v>5369</v>
      </c>
      <c r="C509" s="822" t="s">
        <v>600</v>
      </c>
      <c r="D509" s="822" t="s">
        <v>2388</v>
      </c>
      <c r="E509" s="822" t="s">
        <v>5283</v>
      </c>
      <c r="F509" s="822" t="s">
        <v>5348</v>
      </c>
      <c r="G509" s="822" t="s">
        <v>5349</v>
      </c>
      <c r="H509" s="831">
        <v>54</v>
      </c>
      <c r="I509" s="831">
        <v>4212</v>
      </c>
      <c r="J509" s="822"/>
      <c r="K509" s="822">
        <v>78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5368</v>
      </c>
      <c r="B510" s="822" t="s">
        <v>5369</v>
      </c>
      <c r="C510" s="822" t="s">
        <v>600</v>
      </c>
      <c r="D510" s="822" t="s">
        <v>2388</v>
      </c>
      <c r="E510" s="822" t="s">
        <v>5283</v>
      </c>
      <c r="F510" s="822" t="s">
        <v>5350</v>
      </c>
      <c r="G510" s="822" t="s">
        <v>5351</v>
      </c>
      <c r="H510" s="831">
        <v>21</v>
      </c>
      <c r="I510" s="831">
        <v>13062</v>
      </c>
      <c r="J510" s="822"/>
      <c r="K510" s="822">
        <v>622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5368</v>
      </c>
      <c r="B511" s="822" t="s">
        <v>5369</v>
      </c>
      <c r="C511" s="822" t="s">
        <v>600</v>
      </c>
      <c r="D511" s="822" t="s">
        <v>2388</v>
      </c>
      <c r="E511" s="822" t="s">
        <v>5283</v>
      </c>
      <c r="F511" s="822" t="s">
        <v>5354</v>
      </c>
      <c r="G511" s="822" t="s">
        <v>5355</v>
      </c>
      <c r="H511" s="831">
        <v>7</v>
      </c>
      <c r="I511" s="831">
        <v>2632</v>
      </c>
      <c r="J511" s="822"/>
      <c r="K511" s="822">
        <v>376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5368</v>
      </c>
      <c r="B512" s="822" t="s">
        <v>5369</v>
      </c>
      <c r="C512" s="822" t="s">
        <v>600</v>
      </c>
      <c r="D512" s="822" t="s">
        <v>2388</v>
      </c>
      <c r="E512" s="822" t="s">
        <v>5283</v>
      </c>
      <c r="F512" s="822" t="s">
        <v>5356</v>
      </c>
      <c r="G512" s="822" t="s">
        <v>5357</v>
      </c>
      <c r="H512" s="831">
        <v>221</v>
      </c>
      <c r="I512" s="831">
        <v>39559</v>
      </c>
      <c r="J512" s="822"/>
      <c r="K512" s="822">
        <v>179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5368</v>
      </c>
      <c r="B513" s="822" t="s">
        <v>5369</v>
      </c>
      <c r="C513" s="822" t="s">
        <v>600</v>
      </c>
      <c r="D513" s="822" t="s">
        <v>2390</v>
      </c>
      <c r="E513" s="822" t="s">
        <v>5283</v>
      </c>
      <c r="F513" s="822" t="s">
        <v>5330</v>
      </c>
      <c r="G513" s="822" t="s">
        <v>5331</v>
      </c>
      <c r="H513" s="831"/>
      <c r="I513" s="831"/>
      <c r="J513" s="822"/>
      <c r="K513" s="822"/>
      <c r="L513" s="831">
        <v>4</v>
      </c>
      <c r="M513" s="831">
        <v>152</v>
      </c>
      <c r="N513" s="822"/>
      <c r="O513" s="822">
        <v>38</v>
      </c>
      <c r="P513" s="831">
        <v>1</v>
      </c>
      <c r="Q513" s="831">
        <v>40</v>
      </c>
      <c r="R513" s="827"/>
      <c r="S513" s="832">
        <v>40</v>
      </c>
    </row>
    <row r="514" spans="1:19" ht="14.45" customHeight="1" x14ac:dyDescent="0.2">
      <c r="A514" s="821" t="s">
        <v>5368</v>
      </c>
      <c r="B514" s="822" t="s">
        <v>5369</v>
      </c>
      <c r="C514" s="822" t="s">
        <v>600</v>
      </c>
      <c r="D514" s="822" t="s">
        <v>2390</v>
      </c>
      <c r="E514" s="822" t="s">
        <v>5283</v>
      </c>
      <c r="F514" s="822" t="s">
        <v>5372</v>
      </c>
      <c r="G514" s="822" t="s">
        <v>5373</v>
      </c>
      <c r="H514" s="831">
        <v>14</v>
      </c>
      <c r="I514" s="831">
        <v>3556</v>
      </c>
      <c r="J514" s="822"/>
      <c r="K514" s="822">
        <v>254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5368</v>
      </c>
      <c r="B515" s="822" t="s">
        <v>5369</v>
      </c>
      <c r="C515" s="822" t="s">
        <v>600</v>
      </c>
      <c r="D515" s="822" t="s">
        <v>5251</v>
      </c>
      <c r="E515" s="822" t="s">
        <v>5283</v>
      </c>
      <c r="F515" s="822" t="s">
        <v>5372</v>
      </c>
      <c r="G515" s="822" t="s">
        <v>5373</v>
      </c>
      <c r="H515" s="831">
        <v>1</v>
      </c>
      <c r="I515" s="831">
        <v>254</v>
      </c>
      <c r="J515" s="822"/>
      <c r="K515" s="822">
        <v>254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5368</v>
      </c>
      <c r="B516" s="822" t="s">
        <v>5369</v>
      </c>
      <c r="C516" s="822" t="s">
        <v>600</v>
      </c>
      <c r="D516" s="822" t="s">
        <v>2395</v>
      </c>
      <c r="E516" s="822" t="s">
        <v>5283</v>
      </c>
      <c r="F516" s="822" t="s">
        <v>5330</v>
      </c>
      <c r="G516" s="822" t="s">
        <v>5331</v>
      </c>
      <c r="H516" s="831">
        <v>4</v>
      </c>
      <c r="I516" s="831">
        <v>152</v>
      </c>
      <c r="J516" s="822"/>
      <c r="K516" s="822">
        <v>38</v>
      </c>
      <c r="L516" s="831">
        <v>1</v>
      </c>
      <c r="M516" s="831">
        <v>38</v>
      </c>
      <c r="N516" s="822"/>
      <c r="O516" s="822">
        <v>38</v>
      </c>
      <c r="P516" s="831"/>
      <c r="Q516" s="831"/>
      <c r="R516" s="827"/>
      <c r="S516" s="832"/>
    </row>
    <row r="517" spans="1:19" ht="14.45" customHeight="1" x14ac:dyDescent="0.2">
      <c r="A517" s="821" t="s">
        <v>5368</v>
      </c>
      <c r="B517" s="822" t="s">
        <v>5369</v>
      </c>
      <c r="C517" s="822" t="s">
        <v>600</v>
      </c>
      <c r="D517" s="822" t="s">
        <v>2395</v>
      </c>
      <c r="E517" s="822" t="s">
        <v>5283</v>
      </c>
      <c r="F517" s="822" t="s">
        <v>5372</v>
      </c>
      <c r="G517" s="822" t="s">
        <v>5373</v>
      </c>
      <c r="H517" s="831">
        <v>2</v>
      </c>
      <c r="I517" s="831">
        <v>508</v>
      </c>
      <c r="J517" s="822"/>
      <c r="K517" s="822">
        <v>254</v>
      </c>
      <c r="L517" s="831">
        <v>1</v>
      </c>
      <c r="M517" s="831">
        <v>255</v>
      </c>
      <c r="N517" s="822"/>
      <c r="O517" s="822">
        <v>255</v>
      </c>
      <c r="P517" s="831">
        <v>2</v>
      </c>
      <c r="Q517" s="831">
        <v>550</v>
      </c>
      <c r="R517" s="827"/>
      <c r="S517" s="832">
        <v>275</v>
      </c>
    </row>
    <row r="518" spans="1:19" ht="14.45" customHeight="1" x14ac:dyDescent="0.2">
      <c r="A518" s="821" t="s">
        <v>5368</v>
      </c>
      <c r="B518" s="822" t="s">
        <v>5369</v>
      </c>
      <c r="C518" s="822" t="s">
        <v>600</v>
      </c>
      <c r="D518" s="822" t="s">
        <v>2396</v>
      </c>
      <c r="E518" s="822" t="s">
        <v>5283</v>
      </c>
      <c r="F518" s="822" t="s">
        <v>5372</v>
      </c>
      <c r="G518" s="822" t="s">
        <v>5373</v>
      </c>
      <c r="H518" s="831">
        <v>40</v>
      </c>
      <c r="I518" s="831">
        <v>10160</v>
      </c>
      <c r="J518" s="822"/>
      <c r="K518" s="822">
        <v>254</v>
      </c>
      <c r="L518" s="831">
        <v>83</v>
      </c>
      <c r="M518" s="831">
        <v>21165</v>
      </c>
      <c r="N518" s="822"/>
      <c r="O518" s="822">
        <v>255</v>
      </c>
      <c r="P518" s="831">
        <v>74</v>
      </c>
      <c r="Q518" s="831">
        <v>20350</v>
      </c>
      <c r="R518" s="827"/>
      <c r="S518" s="832">
        <v>275</v>
      </c>
    </row>
    <row r="519" spans="1:19" ht="14.45" customHeight="1" x14ac:dyDescent="0.2">
      <c r="A519" s="821" t="s">
        <v>5368</v>
      </c>
      <c r="B519" s="822" t="s">
        <v>5369</v>
      </c>
      <c r="C519" s="822" t="s">
        <v>600</v>
      </c>
      <c r="D519" s="822" t="s">
        <v>5252</v>
      </c>
      <c r="E519" s="822" t="s">
        <v>5283</v>
      </c>
      <c r="F519" s="822" t="s">
        <v>5372</v>
      </c>
      <c r="G519" s="822" t="s">
        <v>5373</v>
      </c>
      <c r="H519" s="831">
        <v>2</v>
      </c>
      <c r="I519" s="831">
        <v>508</v>
      </c>
      <c r="J519" s="822"/>
      <c r="K519" s="822">
        <v>254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5368</v>
      </c>
      <c r="B520" s="822" t="s">
        <v>5369</v>
      </c>
      <c r="C520" s="822" t="s">
        <v>600</v>
      </c>
      <c r="D520" s="822" t="s">
        <v>2398</v>
      </c>
      <c r="E520" s="822" t="s">
        <v>5283</v>
      </c>
      <c r="F520" s="822" t="s">
        <v>5372</v>
      </c>
      <c r="G520" s="822" t="s">
        <v>5373</v>
      </c>
      <c r="H520" s="831">
        <v>18</v>
      </c>
      <c r="I520" s="831">
        <v>4572</v>
      </c>
      <c r="J520" s="822"/>
      <c r="K520" s="822">
        <v>254</v>
      </c>
      <c r="L520" s="831">
        <v>14</v>
      </c>
      <c r="M520" s="831">
        <v>3570</v>
      </c>
      <c r="N520" s="822"/>
      <c r="O520" s="822">
        <v>255</v>
      </c>
      <c r="P520" s="831"/>
      <c r="Q520" s="831"/>
      <c r="R520" s="827"/>
      <c r="S520" s="832"/>
    </row>
    <row r="521" spans="1:19" ht="14.45" customHeight="1" x14ac:dyDescent="0.2">
      <c r="A521" s="821" t="s">
        <v>5368</v>
      </c>
      <c r="B521" s="822" t="s">
        <v>5369</v>
      </c>
      <c r="C521" s="822" t="s">
        <v>600</v>
      </c>
      <c r="D521" s="822" t="s">
        <v>5256</v>
      </c>
      <c r="E521" s="822" t="s">
        <v>5283</v>
      </c>
      <c r="F521" s="822" t="s">
        <v>5330</v>
      </c>
      <c r="G521" s="822" t="s">
        <v>5331</v>
      </c>
      <c r="H521" s="831">
        <v>1</v>
      </c>
      <c r="I521" s="831">
        <v>38</v>
      </c>
      <c r="J521" s="822"/>
      <c r="K521" s="822">
        <v>38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5368</v>
      </c>
      <c r="B522" s="822" t="s">
        <v>5369</v>
      </c>
      <c r="C522" s="822" t="s">
        <v>600</v>
      </c>
      <c r="D522" s="822" t="s">
        <v>5256</v>
      </c>
      <c r="E522" s="822" t="s">
        <v>5283</v>
      </c>
      <c r="F522" s="822" t="s">
        <v>5372</v>
      </c>
      <c r="G522" s="822" t="s">
        <v>5373</v>
      </c>
      <c r="H522" s="831">
        <v>2</v>
      </c>
      <c r="I522" s="831">
        <v>508</v>
      </c>
      <c r="J522" s="822"/>
      <c r="K522" s="822">
        <v>254</v>
      </c>
      <c r="L522" s="831">
        <v>11</v>
      </c>
      <c r="M522" s="831">
        <v>2805</v>
      </c>
      <c r="N522" s="822"/>
      <c r="O522" s="822">
        <v>255</v>
      </c>
      <c r="P522" s="831">
        <v>14</v>
      </c>
      <c r="Q522" s="831">
        <v>3850</v>
      </c>
      <c r="R522" s="827"/>
      <c r="S522" s="832">
        <v>275</v>
      </c>
    </row>
    <row r="523" spans="1:19" ht="14.45" customHeight="1" x14ac:dyDescent="0.2">
      <c r="A523" s="821" t="s">
        <v>5368</v>
      </c>
      <c r="B523" s="822" t="s">
        <v>5369</v>
      </c>
      <c r="C523" s="822" t="s">
        <v>600</v>
      </c>
      <c r="D523" s="822" t="s">
        <v>2405</v>
      </c>
      <c r="E523" s="822" t="s">
        <v>5287</v>
      </c>
      <c r="F523" s="822" t="s">
        <v>5289</v>
      </c>
      <c r="G523" s="822" t="s">
        <v>654</v>
      </c>
      <c r="H523" s="831">
        <v>2.9</v>
      </c>
      <c r="I523" s="831">
        <v>202.13</v>
      </c>
      <c r="J523" s="822"/>
      <c r="K523" s="822">
        <v>69.7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5368</v>
      </c>
      <c r="B524" s="822" t="s">
        <v>5369</v>
      </c>
      <c r="C524" s="822" t="s">
        <v>600</v>
      </c>
      <c r="D524" s="822" t="s">
        <v>2405</v>
      </c>
      <c r="E524" s="822" t="s">
        <v>5287</v>
      </c>
      <c r="F524" s="822" t="s">
        <v>5290</v>
      </c>
      <c r="G524" s="822" t="s">
        <v>5291</v>
      </c>
      <c r="H524" s="831">
        <v>6.6</v>
      </c>
      <c r="I524" s="831">
        <v>1881.65</v>
      </c>
      <c r="J524" s="822"/>
      <c r="K524" s="822">
        <v>285.09848484848487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5368</v>
      </c>
      <c r="B525" s="822" t="s">
        <v>5369</v>
      </c>
      <c r="C525" s="822" t="s">
        <v>600</v>
      </c>
      <c r="D525" s="822" t="s">
        <v>2405</v>
      </c>
      <c r="E525" s="822" t="s">
        <v>5287</v>
      </c>
      <c r="F525" s="822" t="s">
        <v>5290</v>
      </c>
      <c r="G525" s="822"/>
      <c r="H525" s="831">
        <v>6</v>
      </c>
      <c r="I525" s="831">
        <v>1710.6</v>
      </c>
      <c r="J525" s="822"/>
      <c r="K525" s="822">
        <v>285.09999999999997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5368</v>
      </c>
      <c r="B526" s="822" t="s">
        <v>5369</v>
      </c>
      <c r="C526" s="822" t="s">
        <v>600</v>
      </c>
      <c r="D526" s="822" t="s">
        <v>2405</v>
      </c>
      <c r="E526" s="822" t="s">
        <v>5287</v>
      </c>
      <c r="F526" s="822" t="s">
        <v>5297</v>
      </c>
      <c r="G526" s="822" t="s">
        <v>643</v>
      </c>
      <c r="H526" s="831">
        <v>1.1000000000000001</v>
      </c>
      <c r="I526" s="831">
        <v>66.14</v>
      </c>
      <c r="J526" s="822"/>
      <c r="K526" s="822">
        <v>60.127272727272725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5368</v>
      </c>
      <c r="B527" s="822" t="s">
        <v>5369</v>
      </c>
      <c r="C527" s="822" t="s">
        <v>600</v>
      </c>
      <c r="D527" s="822" t="s">
        <v>2405</v>
      </c>
      <c r="E527" s="822" t="s">
        <v>5287</v>
      </c>
      <c r="F527" s="822" t="s">
        <v>5300</v>
      </c>
      <c r="G527" s="822" t="s">
        <v>639</v>
      </c>
      <c r="H527" s="831">
        <v>7</v>
      </c>
      <c r="I527" s="831">
        <v>3746.96</v>
      </c>
      <c r="J527" s="822"/>
      <c r="K527" s="822">
        <v>535.28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5368</v>
      </c>
      <c r="B528" s="822" t="s">
        <v>5369</v>
      </c>
      <c r="C528" s="822" t="s">
        <v>600</v>
      </c>
      <c r="D528" s="822" t="s">
        <v>2405</v>
      </c>
      <c r="E528" s="822" t="s">
        <v>5287</v>
      </c>
      <c r="F528" s="822" t="s">
        <v>5305</v>
      </c>
      <c r="G528" s="822" t="s">
        <v>645</v>
      </c>
      <c r="H528" s="831">
        <v>3.9499999999999997</v>
      </c>
      <c r="I528" s="831">
        <v>961.56</v>
      </c>
      <c r="J528" s="822"/>
      <c r="K528" s="822">
        <v>243.43291139240506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5368</v>
      </c>
      <c r="B529" s="822" t="s">
        <v>5369</v>
      </c>
      <c r="C529" s="822" t="s">
        <v>600</v>
      </c>
      <c r="D529" s="822" t="s">
        <v>2405</v>
      </c>
      <c r="E529" s="822" t="s">
        <v>5287</v>
      </c>
      <c r="F529" s="822" t="s">
        <v>5371</v>
      </c>
      <c r="G529" s="822" t="s">
        <v>1916</v>
      </c>
      <c r="H529" s="831">
        <v>3.5</v>
      </c>
      <c r="I529" s="831">
        <v>172.89999999999998</v>
      </c>
      <c r="J529" s="822"/>
      <c r="K529" s="822">
        <v>49.399999999999991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5368</v>
      </c>
      <c r="B530" s="822" t="s">
        <v>5369</v>
      </c>
      <c r="C530" s="822" t="s">
        <v>600</v>
      </c>
      <c r="D530" s="822" t="s">
        <v>2405</v>
      </c>
      <c r="E530" s="822" t="s">
        <v>5313</v>
      </c>
      <c r="F530" s="822" t="s">
        <v>5316</v>
      </c>
      <c r="G530" s="822" t="s">
        <v>5317</v>
      </c>
      <c r="H530" s="831">
        <v>3</v>
      </c>
      <c r="I530" s="831">
        <v>727.92</v>
      </c>
      <c r="J530" s="822"/>
      <c r="K530" s="822">
        <v>242.64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5368</v>
      </c>
      <c r="B531" s="822" t="s">
        <v>5369</v>
      </c>
      <c r="C531" s="822" t="s">
        <v>600</v>
      </c>
      <c r="D531" s="822" t="s">
        <v>2405</v>
      </c>
      <c r="E531" s="822" t="s">
        <v>5313</v>
      </c>
      <c r="F531" s="822" t="s">
        <v>5318</v>
      </c>
      <c r="G531" s="822" t="s">
        <v>5319</v>
      </c>
      <c r="H531" s="831">
        <v>2</v>
      </c>
      <c r="I531" s="831">
        <v>485.28</v>
      </c>
      <c r="J531" s="822"/>
      <c r="K531" s="822">
        <v>242.64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5368</v>
      </c>
      <c r="B532" s="822" t="s">
        <v>5369</v>
      </c>
      <c r="C532" s="822" t="s">
        <v>600</v>
      </c>
      <c r="D532" s="822" t="s">
        <v>2405</v>
      </c>
      <c r="E532" s="822" t="s">
        <v>5283</v>
      </c>
      <c r="F532" s="822" t="s">
        <v>5326</v>
      </c>
      <c r="G532" s="822" t="s">
        <v>5327</v>
      </c>
      <c r="H532" s="831">
        <v>3</v>
      </c>
      <c r="I532" s="831">
        <v>237</v>
      </c>
      <c r="J532" s="822"/>
      <c r="K532" s="822">
        <v>79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5368</v>
      </c>
      <c r="B533" s="822" t="s">
        <v>5369</v>
      </c>
      <c r="C533" s="822" t="s">
        <v>600</v>
      </c>
      <c r="D533" s="822" t="s">
        <v>2405</v>
      </c>
      <c r="E533" s="822" t="s">
        <v>5283</v>
      </c>
      <c r="F533" s="822" t="s">
        <v>5328</v>
      </c>
      <c r="G533" s="822" t="s">
        <v>5329</v>
      </c>
      <c r="H533" s="831">
        <v>233</v>
      </c>
      <c r="I533" s="831">
        <v>35183</v>
      </c>
      <c r="J533" s="822"/>
      <c r="K533" s="822">
        <v>151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5368</v>
      </c>
      <c r="B534" s="822" t="s">
        <v>5369</v>
      </c>
      <c r="C534" s="822" t="s">
        <v>600</v>
      </c>
      <c r="D534" s="822" t="s">
        <v>2405</v>
      </c>
      <c r="E534" s="822" t="s">
        <v>5283</v>
      </c>
      <c r="F534" s="822" t="s">
        <v>5330</v>
      </c>
      <c r="G534" s="822" t="s">
        <v>5331</v>
      </c>
      <c r="H534" s="831">
        <v>19</v>
      </c>
      <c r="I534" s="831">
        <v>722</v>
      </c>
      <c r="J534" s="822"/>
      <c r="K534" s="822">
        <v>38</v>
      </c>
      <c r="L534" s="831">
        <v>9</v>
      </c>
      <c r="M534" s="831">
        <v>342</v>
      </c>
      <c r="N534" s="822"/>
      <c r="O534" s="822">
        <v>38</v>
      </c>
      <c r="P534" s="831">
        <v>1</v>
      </c>
      <c r="Q534" s="831">
        <v>40</v>
      </c>
      <c r="R534" s="827"/>
      <c r="S534" s="832">
        <v>40</v>
      </c>
    </row>
    <row r="535" spans="1:19" ht="14.45" customHeight="1" x14ac:dyDescent="0.2">
      <c r="A535" s="821" t="s">
        <v>5368</v>
      </c>
      <c r="B535" s="822" t="s">
        <v>5369</v>
      </c>
      <c r="C535" s="822" t="s">
        <v>600</v>
      </c>
      <c r="D535" s="822" t="s">
        <v>2405</v>
      </c>
      <c r="E535" s="822" t="s">
        <v>5283</v>
      </c>
      <c r="F535" s="822" t="s">
        <v>5332</v>
      </c>
      <c r="G535" s="822" t="s">
        <v>5333</v>
      </c>
      <c r="H535" s="831">
        <v>21</v>
      </c>
      <c r="I535" s="831">
        <v>2751</v>
      </c>
      <c r="J535" s="822"/>
      <c r="K535" s="822">
        <v>131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5368</v>
      </c>
      <c r="B536" s="822" t="s">
        <v>5369</v>
      </c>
      <c r="C536" s="822" t="s">
        <v>600</v>
      </c>
      <c r="D536" s="822" t="s">
        <v>2405</v>
      </c>
      <c r="E536" s="822" t="s">
        <v>5283</v>
      </c>
      <c r="F536" s="822" t="s">
        <v>5372</v>
      </c>
      <c r="G536" s="822" t="s">
        <v>5373</v>
      </c>
      <c r="H536" s="831">
        <v>31</v>
      </c>
      <c r="I536" s="831">
        <v>7874</v>
      </c>
      <c r="J536" s="822"/>
      <c r="K536" s="822">
        <v>254</v>
      </c>
      <c r="L536" s="831"/>
      <c r="M536" s="831"/>
      <c r="N536" s="822"/>
      <c r="O536" s="822"/>
      <c r="P536" s="831">
        <v>5</v>
      </c>
      <c r="Q536" s="831">
        <v>1375</v>
      </c>
      <c r="R536" s="827"/>
      <c r="S536" s="832">
        <v>275</v>
      </c>
    </row>
    <row r="537" spans="1:19" ht="14.45" customHeight="1" x14ac:dyDescent="0.2">
      <c r="A537" s="821" t="s">
        <v>5368</v>
      </c>
      <c r="B537" s="822" t="s">
        <v>5369</v>
      </c>
      <c r="C537" s="822" t="s">
        <v>600</v>
      </c>
      <c r="D537" s="822" t="s">
        <v>2405</v>
      </c>
      <c r="E537" s="822" t="s">
        <v>5283</v>
      </c>
      <c r="F537" s="822" t="s">
        <v>5334</v>
      </c>
      <c r="G537" s="822" t="s">
        <v>5335</v>
      </c>
      <c r="H537" s="831">
        <v>25</v>
      </c>
      <c r="I537" s="831">
        <v>17675</v>
      </c>
      <c r="J537" s="822"/>
      <c r="K537" s="822">
        <v>707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5368</v>
      </c>
      <c r="B538" s="822" t="s">
        <v>5369</v>
      </c>
      <c r="C538" s="822" t="s">
        <v>600</v>
      </c>
      <c r="D538" s="822" t="s">
        <v>2405</v>
      </c>
      <c r="E538" s="822" t="s">
        <v>5283</v>
      </c>
      <c r="F538" s="822" t="s">
        <v>5336</v>
      </c>
      <c r="G538" s="822" t="s">
        <v>5337</v>
      </c>
      <c r="H538" s="831">
        <v>1</v>
      </c>
      <c r="I538" s="831">
        <v>358</v>
      </c>
      <c r="J538" s="822"/>
      <c r="K538" s="822">
        <v>358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5368</v>
      </c>
      <c r="B539" s="822" t="s">
        <v>5369</v>
      </c>
      <c r="C539" s="822" t="s">
        <v>600</v>
      </c>
      <c r="D539" s="822" t="s">
        <v>2405</v>
      </c>
      <c r="E539" s="822" t="s">
        <v>5283</v>
      </c>
      <c r="F539" s="822" t="s">
        <v>5338</v>
      </c>
      <c r="G539" s="822" t="s">
        <v>5339</v>
      </c>
      <c r="H539" s="831">
        <v>141</v>
      </c>
      <c r="I539" s="831">
        <v>4699.99</v>
      </c>
      <c r="J539" s="822"/>
      <c r="K539" s="822">
        <v>33.333262411347519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5368</v>
      </c>
      <c r="B540" s="822" t="s">
        <v>5369</v>
      </c>
      <c r="C540" s="822" t="s">
        <v>600</v>
      </c>
      <c r="D540" s="822" t="s">
        <v>2405</v>
      </c>
      <c r="E540" s="822" t="s">
        <v>5283</v>
      </c>
      <c r="F540" s="822" t="s">
        <v>5340</v>
      </c>
      <c r="G540" s="822" t="s">
        <v>5341</v>
      </c>
      <c r="H540" s="831">
        <v>464</v>
      </c>
      <c r="I540" s="831">
        <v>56608</v>
      </c>
      <c r="J540" s="822"/>
      <c r="K540" s="822">
        <v>122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5368</v>
      </c>
      <c r="B541" s="822" t="s">
        <v>5369</v>
      </c>
      <c r="C541" s="822" t="s">
        <v>600</v>
      </c>
      <c r="D541" s="822" t="s">
        <v>2405</v>
      </c>
      <c r="E541" s="822" t="s">
        <v>5283</v>
      </c>
      <c r="F541" s="822" t="s">
        <v>5344</v>
      </c>
      <c r="G541" s="822" t="s">
        <v>5345</v>
      </c>
      <c r="H541" s="831">
        <v>1</v>
      </c>
      <c r="I541" s="831">
        <v>75</v>
      </c>
      <c r="J541" s="822"/>
      <c r="K541" s="822">
        <v>75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5368</v>
      </c>
      <c r="B542" s="822" t="s">
        <v>5369</v>
      </c>
      <c r="C542" s="822" t="s">
        <v>600</v>
      </c>
      <c r="D542" s="822" t="s">
        <v>2405</v>
      </c>
      <c r="E542" s="822" t="s">
        <v>5283</v>
      </c>
      <c r="F542" s="822" t="s">
        <v>5348</v>
      </c>
      <c r="G542" s="822" t="s">
        <v>5349</v>
      </c>
      <c r="H542" s="831">
        <v>60</v>
      </c>
      <c r="I542" s="831">
        <v>4680</v>
      </c>
      <c r="J542" s="822"/>
      <c r="K542" s="822">
        <v>78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5368</v>
      </c>
      <c r="B543" s="822" t="s">
        <v>5369</v>
      </c>
      <c r="C543" s="822" t="s">
        <v>600</v>
      </c>
      <c r="D543" s="822" t="s">
        <v>2405</v>
      </c>
      <c r="E543" s="822" t="s">
        <v>5283</v>
      </c>
      <c r="F543" s="822" t="s">
        <v>5350</v>
      </c>
      <c r="G543" s="822" t="s">
        <v>5351</v>
      </c>
      <c r="H543" s="831">
        <v>36</v>
      </c>
      <c r="I543" s="831">
        <v>22392</v>
      </c>
      <c r="J543" s="822"/>
      <c r="K543" s="822">
        <v>622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5368</v>
      </c>
      <c r="B544" s="822" t="s">
        <v>5369</v>
      </c>
      <c r="C544" s="822" t="s">
        <v>600</v>
      </c>
      <c r="D544" s="822" t="s">
        <v>2405</v>
      </c>
      <c r="E544" s="822" t="s">
        <v>5283</v>
      </c>
      <c r="F544" s="822" t="s">
        <v>5354</v>
      </c>
      <c r="G544" s="822" t="s">
        <v>5355</v>
      </c>
      <c r="H544" s="831">
        <v>4</v>
      </c>
      <c r="I544" s="831">
        <v>1504</v>
      </c>
      <c r="J544" s="822"/>
      <c r="K544" s="822">
        <v>376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5368</v>
      </c>
      <c r="B545" s="822" t="s">
        <v>5369</v>
      </c>
      <c r="C545" s="822" t="s">
        <v>600</v>
      </c>
      <c r="D545" s="822" t="s">
        <v>2405</v>
      </c>
      <c r="E545" s="822" t="s">
        <v>5283</v>
      </c>
      <c r="F545" s="822" t="s">
        <v>5356</v>
      </c>
      <c r="G545" s="822" t="s">
        <v>5357</v>
      </c>
      <c r="H545" s="831">
        <v>163</v>
      </c>
      <c r="I545" s="831">
        <v>29177</v>
      </c>
      <c r="J545" s="822"/>
      <c r="K545" s="822">
        <v>179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5368</v>
      </c>
      <c r="B546" s="822" t="s">
        <v>5369</v>
      </c>
      <c r="C546" s="822" t="s">
        <v>600</v>
      </c>
      <c r="D546" s="822" t="s">
        <v>2407</v>
      </c>
      <c r="E546" s="822" t="s">
        <v>5283</v>
      </c>
      <c r="F546" s="822" t="s">
        <v>5330</v>
      </c>
      <c r="G546" s="822" t="s">
        <v>5331</v>
      </c>
      <c r="H546" s="831">
        <v>6</v>
      </c>
      <c r="I546" s="831">
        <v>228</v>
      </c>
      <c r="J546" s="822"/>
      <c r="K546" s="822">
        <v>38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5368</v>
      </c>
      <c r="B547" s="822" t="s">
        <v>5369</v>
      </c>
      <c r="C547" s="822" t="s">
        <v>600</v>
      </c>
      <c r="D547" s="822" t="s">
        <v>2407</v>
      </c>
      <c r="E547" s="822" t="s">
        <v>5283</v>
      </c>
      <c r="F547" s="822" t="s">
        <v>5334</v>
      </c>
      <c r="G547" s="822" t="s">
        <v>5335</v>
      </c>
      <c r="H547" s="831">
        <v>11</v>
      </c>
      <c r="I547" s="831">
        <v>7777</v>
      </c>
      <c r="J547" s="822"/>
      <c r="K547" s="822">
        <v>707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5368</v>
      </c>
      <c r="B548" s="822" t="s">
        <v>5369</v>
      </c>
      <c r="C548" s="822" t="s">
        <v>600</v>
      </c>
      <c r="D548" s="822" t="s">
        <v>2407</v>
      </c>
      <c r="E548" s="822" t="s">
        <v>5283</v>
      </c>
      <c r="F548" s="822" t="s">
        <v>5336</v>
      </c>
      <c r="G548" s="822" t="s">
        <v>5337</v>
      </c>
      <c r="H548" s="831">
        <v>1</v>
      </c>
      <c r="I548" s="831">
        <v>358</v>
      </c>
      <c r="J548" s="822"/>
      <c r="K548" s="822">
        <v>358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5368</v>
      </c>
      <c r="B549" s="822" t="s">
        <v>5369</v>
      </c>
      <c r="C549" s="822" t="s">
        <v>600</v>
      </c>
      <c r="D549" s="822" t="s">
        <v>2407</v>
      </c>
      <c r="E549" s="822" t="s">
        <v>5283</v>
      </c>
      <c r="F549" s="822" t="s">
        <v>5338</v>
      </c>
      <c r="G549" s="822" t="s">
        <v>5339</v>
      </c>
      <c r="H549" s="831">
        <v>62</v>
      </c>
      <c r="I549" s="831">
        <v>2066.66</v>
      </c>
      <c r="J549" s="822"/>
      <c r="K549" s="822">
        <v>33.333225806451608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5368</v>
      </c>
      <c r="B550" s="822" t="s">
        <v>5369</v>
      </c>
      <c r="C550" s="822" t="s">
        <v>600</v>
      </c>
      <c r="D550" s="822" t="s">
        <v>2407</v>
      </c>
      <c r="E550" s="822" t="s">
        <v>5283</v>
      </c>
      <c r="F550" s="822" t="s">
        <v>5356</v>
      </c>
      <c r="G550" s="822" t="s">
        <v>5357</v>
      </c>
      <c r="H550" s="831">
        <v>64</v>
      </c>
      <c r="I550" s="831">
        <v>11456</v>
      </c>
      <c r="J550" s="822"/>
      <c r="K550" s="822">
        <v>179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5368</v>
      </c>
      <c r="B551" s="822" t="s">
        <v>5369</v>
      </c>
      <c r="C551" s="822" t="s">
        <v>600</v>
      </c>
      <c r="D551" s="822" t="s">
        <v>5261</v>
      </c>
      <c r="E551" s="822" t="s">
        <v>5283</v>
      </c>
      <c r="F551" s="822" t="s">
        <v>5330</v>
      </c>
      <c r="G551" s="822" t="s">
        <v>5331</v>
      </c>
      <c r="H551" s="831"/>
      <c r="I551" s="831"/>
      <c r="J551" s="822"/>
      <c r="K551" s="822"/>
      <c r="L551" s="831">
        <v>2</v>
      </c>
      <c r="M551" s="831">
        <v>76</v>
      </c>
      <c r="N551" s="822"/>
      <c r="O551" s="822">
        <v>38</v>
      </c>
      <c r="P551" s="831">
        <v>1</v>
      </c>
      <c r="Q551" s="831">
        <v>40</v>
      </c>
      <c r="R551" s="827"/>
      <c r="S551" s="832">
        <v>40</v>
      </c>
    </row>
    <row r="552" spans="1:19" ht="14.45" customHeight="1" x14ac:dyDescent="0.2">
      <c r="A552" s="821" t="s">
        <v>5368</v>
      </c>
      <c r="B552" s="822" t="s">
        <v>5369</v>
      </c>
      <c r="C552" s="822" t="s">
        <v>600</v>
      </c>
      <c r="D552" s="822" t="s">
        <v>5261</v>
      </c>
      <c r="E552" s="822" t="s">
        <v>5283</v>
      </c>
      <c r="F552" s="822" t="s">
        <v>5372</v>
      </c>
      <c r="G552" s="822" t="s">
        <v>5373</v>
      </c>
      <c r="H552" s="831">
        <v>34</v>
      </c>
      <c r="I552" s="831">
        <v>8636</v>
      </c>
      <c r="J552" s="822"/>
      <c r="K552" s="822">
        <v>254</v>
      </c>
      <c r="L552" s="831">
        <v>5</v>
      </c>
      <c r="M552" s="831">
        <v>1275</v>
      </c>
      <c r="N552" s="822"/>
      <c r="O552" s="822">
        <v>255</v>
      </c>
      <c r="P552" s="831">
        <v>6</v>
      </c>
      <c r="Q552" s="831">
        <v>1650</v>
      </c>
      <c r="R552" s="827"/>
      <c r="S552" s="832">
        <v>275</v>
      </c>
    </row>
    <row r="553" spans="1:19" ht="14.45" customHeight="1" x14ac:dyDescent="0.2">
      <c r="A553" s="821" t="s">
        <v>5368</v>
      </c>
      <c r="B553" s="822" t="s">
        <v>5369</v>
      </c>
      <c r="C553" s="822" t="s">
        <v>600</v>
      </c>
      <c r="D553" s="822" t="s">
        <v>2411</v>
      </c>
      <c r="E553" s="822" t="s">
        <v>5283</v>
      </c>
      <c r="F553" s="822" t="s">
        <v>5330</v>
      </c>
      <c r="G553" s="822" t="s">
        <v>5331</v>
      </c>
      <c r="H553" s="831">
        <v>2</v>
      </c>
      <c r="I553" s="831">
        <v>76</v>
      </c>
      <c r="J553" s="822"/>
      <c r="K553" s="822">
        <v>38</v>
      </c>
      <c r="L553" s="831"/>
      <c r="M553" s="831"/>
      <c r="N553" s="822"/>
      <c r="O553" s="822"/>
      <c r="P553" s="831">
        <v>1</v>
      </c>
      <c r="Q553" s="831">
        <v>40</v>
      </c>
      <c r="R553" s="827"/>
      <c r="S553" s="832">
        <v>40</v>
      </c>
    </row>
    <row r="554" spans="1:19" ht="14.45" customHeight="1" x14ac:dyDescent="0.2">
      <c r="A554" s="821" t="s">
        <v>5368</v>
      </c>
      <c r="B554" s="822" t="s">
        <v>5369</v>
      </c>
      <c r="C554" s="822" t="s">
        <v>600</v>
      </c>
      <c r="D554" s="822" t="s">
        <v>2411</v>
      </c>
      <c r="E554" s="822" t="s">
        <v>5283</v>
      </c>
      <c r="F554" s="822" t="s">
        <v>5372</v>
      </c>
      <c r="G554" s="822" t="s">
        <v>5373</v>
      </c>
      <c r="H554" s="831">
        <v>104</v>
      </c>
      <c r="I554" s="831">
        <v>26416</v>
      </c>
      <c r="J554" s="822"/>
      <c r="K554" s="822">
        <v>254</v>
      </c>
      <c r="L554" s="831">
        <v>67</v>
      </c>
      <c r="M554" s="831">
        <v>17085</v>
      </c>
      <c r="N554" s="822"/>
      <c r="O554" s="822">
        <v>255</v>
      </c>
      <c r="P554" s="831">
        <v>38</v>
      </c>
      <c r="Q554" s="831">
        <v>10450</v>
      </c>
      <c r="R554" s="827"/>
      <c r="S554" s="832">
        <v>275</v>
      </c>
    </row>
    <row r="555" spans="1:19" ht="14.45" customHeight="1" x14ac:dyDescent="0.2">
      <c r="A555" s="821" t="s">
        <v>5368</v>
      </c>
      <c r="B555" s="822" t="s">
        <v>5369</v>
      </c>
      <c r="C555" s="822" t="s">
        <v>600</v>
      </c>
      <c r="D555" s="822" t="s">
        <v>2411</v>
      </c>
      <c r="E555" s="822" t="s">
        <v>5283</v>
      </c>
      <c r="F555" s="822" t="s">
        <v>5377</v>
      </c>
      <c r="G555" s="822" t="s">
        <v>5378</v>
      </c>
      <c r="H555" s="831"/>
      <c r="I555" s="831"/>
      <c r="J555" s="822"/>
      <c r="K555" s="822"/>
      <c r="L555" s="831">
        <v>1</v>
      </c>
      <c r="M555" s="831">
        <v>725</v>
      </c>
      <c r="N555" s="822"/>
      <c r="O555" s="822">
        <v>725</v>
      </c>
      <c r="P555" s="831"/>
      <c r="Q555" s="831"/>
      <c r="R555" s="827"/>
      <c r="S555" s="832"/>
    </row>
    <row r="556" spans="1:19" ht="14.45" customHeight="1" x14ac:dyDescent="0.2">
      <c r="A556" s="821" t="s">
        <v>5368</v>
      </c>
      <c r="B556" s="822" t="s">
        <v>5369</v>
      </c>
      <c r="C556" s="822" t="s">
        <v>600</v>
      </c>
      <c r="D556" s="822" t="s">
        <v>5262</v>
      </c>
      <c r="E556" s="822" t="s">
        <v>5283</v>
      </c>
      <c r="F556" s="822" t="s">
        <v>5330</v>
      </c>
      <c r="G556" s="822" t="s">
        <v>5331</v>
      </c>
      <c r="H556" s="831"/>
      <c r="I556" s="831"/>
      <c r="J556" s="822"/>
      <c r="K556" s="822"/>
      <c r="L556" s="831">
        <v>1</v>
      </c>
      <c r="M556" s="831">
        <v>38</v>
      </c>
      <c r="N556" s="822"/>
      <c r="O556" s="822">
        <v>38</v>
      </c>
      <c r="P556" s="831"/>
      <c r="Q556" s="831"/>
      <c r="R556" s="827"/>
      <c r="S556" s="832"/>
    </row>
    <row r="557" spans="1:19" ht="14.45" customHeight="1" x14ac:dyDescent="0.2">
      <c r="A557" s="821" t="s">
        <v>5368</v>
      </c>
      <c r="B557" s="822" t="s">
        <v>5369</v>
      </c>
      <c r="C557" s="822" t="s">
        <v>600</v>
      </c>
      <c r="D557" s="822" t="s">
        <v>5262</v>
      </c>
      <c r="E557" s="822" t="s">
        <v>5283</v>
      </c>
      <c r="F557" s="822" t="s">
        <v>5372</v>
      </c>
      <c r="G557" s="822" t="s">
        <v>5373</v>
      </c>
      <c r="H557" s="831">
        <v>52</v>
      </c>
      <c r="I557" s="831">
        <v>13208</v>
      </c>
      <c r="J557" s="822"/>
      <c r="K557" s="822">
        <v>254</v>
      </c>
      <c r="L557" s="831">
        <v>25</v>
      </c>
      <c r="M557" s="831">
        <v>6375</v>
      </c>
      <c r="N557" s="822"/>
      <c r="O557" s="822">
        <v>255</v>
      </c>
      <c r="P557" s="831">
        <v>57</v>
      </c>
      <c r="Q557" s="831">
        <v>15675</v>
      </c>
      <c r="R557" s="827"/>
      <c r="S557" s="832">
        <v>275</v>
      </c>
    </row>
    <row r="558" spans="1:19" ht="14.45" customHeight="1" x14ac:dyDescent="0.2">
      <c r="A558" s="821" t="s">
        <v>5368</v>
      </c>
      <c r="B558" s="822" t="s">
        <v>5369</v>
      </c>
      <c r="C558" s="822" t="s">
        <v>600</v>
      </c>
      <c r="D558" s="822" t="s">
        <v>5263</v>
      </c>
      <c r="E558" s="822" t="s">
        <v>5283</v>
      </c>
      <c r="F558" s="822" t="s">
        <v>5372</v>
      </c>
      <c r="G558" s="822" t="s">
        <v>5373</v>
      </c>
      <c r="H558" s="831">
        <v>43</v>
      </c>
      <c r="I558" s="831">
        <v>10922</v>
      </c>
      <c r="J558" s="822"/>
      <c r="K558" s="822">
        <v>254</v>
      </c>
      <c r="L558" s="831">
        <v>14</v>
      </c>
      <c r="M558" s="831">
        <v>3570</v>
      </c>
      <c r="N558" s="822"/>
      <c r="O558" s="822">
        <v>255</v>
      </c>
      <c r="P558" s="831">
        <v>49</v>
      </c>
      <c r="Q558" s="831">
        <v>13475</v>
      </c>
      <c r="R558" s="827"/>
      <c r="S558" s="832">
        <v>275</v>
      </c>
    </row>
    <row r="559" spans="1:19" ht="14.45" customHeight="1" x14ac:dyDescent="0.2">
      <c r="A559" s="821" t="s">
        <v>5368</v>
      </c>
      <c r="B559" s="822" t="s">
        <v>5369</v>
      </c>
      <c r="C559" s="822" t="s">
        <v>600</v>
      </c>
      <c r="D559" s="822" t="s">
        <v>2412</v>
      </c>
      <c r="E559" s="822" t="s">
        <v>5283</v>
      </c>
      <c r="F559" s="822" t="s">
        <v>5372</v>
      </c>
      <c r="G559" s="822" t="s">
        <v>5373</v>
      </c>
      <c r="H559" s="831">
        <v>2</v>
      </c>
      <c r="I559" s="831">
        <v>508</v>
      </c>
      <c r="J559" s="822"/>
      <c r="K559" s="822">
        <v>254</v>
      </c>
      <c r="L559" s="831">
        <v>8</v>
      </c>
      <c r="M559" s="831">
        <v>2040</v>
      </c>
      <c r="N559" s="822"/>
      <c r="O559" s="822">
        <v>255</v>
      </c>
      <c r="P559" s="831">
        <v>1</v>
      </c>
      <c r="Q559" s="831">
        <v>275</v>
      </c>
      <c r="R559" s="827"/>
      <c r="S559" s="832">
        <v>275</v>
      </c>
    </row>
    <row r="560" spans="1:19" ht="14.45" customHeight="1" x14ac:dyDescent="0.2">
      <c r="A560" s="821" t="s">
        <v>5368</v>
      </c>
      <c r="B560" s="822" t="s">
        <v>5369</v>
      </c>
      <c r="C560" s="822" t="s">
        <v>600</v>
      </c>
      <c r="D560" s="822" t="s">
        <v>2413</v>
      </c>
      <c r="E560" s="822" t="s">
        <v>5283</v>
      </c>
      <c r="F560" s="822" t="s">
        <v>5330</v>
      </c>
      <c r="G560" s="822" t="s">
        <v>5331</v>
      </c>
      <c r="H560" s="831"/>
      <c r="I560" s="831"/>
      <c r="J560" s="822"/>
      <c r="K560" s="822"/>
      <c r="L560" s="831">
        <v>3</v>
      </c>
      <c r="M560" s="831">
        <v>114</v>
      </c>
      <c r="N560" s="822"/>
      <c r="O560" s="822">
        <v>38</v>
      </c>
      <c r="P560" s="831">
        <v>17</v>
      </c>
      <c r="Q560" s="831">
        <v>680</v>
      </c>
      <c r="R560" s="827"/>
      <c r="S560" s="832">
        <v>40</v>
      </c>
    </row>
    <row r="561" spans="1:19" ht="14.45" customHeight="1" x14ac:dyDescent="0.2">
      <c r="A561" s="821" t="s">
        <v>5368</v>
      </c>
      <c r="B561" s="822" t="s">
        <v>5369</v>
      </c>
      <c r="C561" s="822" t="s">
        <v>600</v>
      </c>
      <c r="D561" s="822" t="s">
        <v>2413</v>
      </c>
      <c r="E561" s="822" t="s">
        <v>5283</v>
      </c>
      <c r="F561" s="822" t="s">
        <v>5372</v>
      </c>
      <c r="G561" s="822" t="s">
        <v>5373</v>
      </c>
      <c r="H561" s="831">
        <v>202</v>
      </c>
      <c r="I561" s="831">
        <v>51308</v>
      </c>
      <c r="J561" s="822"/>
      <c r="K561" s="822">
        <v>254</v>
      </c>
      <c r="L561" s="831">
        <v>75</v>
      </c>
      <c r="M561" s="831">
        <v>19125</v>
      </c>
      <c r="N561" s="822"/>
      <c r="O561" s="822">
        <v>255</v>
      </c>
      <c r="P561" s="831">
        <v>63</v>
      </c>
      <c r="Q561" s="831">
        <v>17325</v>
      </c>
      <c r="R561" s="827"/>
      <c r="S561" s="832">
        <v>275</v>
      </c>
    </row>
    <row r="562" spans="1:19" ht="14.45" customHeight="1" x14ac:dyDescent="0.2">
      <c r="A562" s="821" t="s">
        <v>5368</v>
      </c>
      <c r="B562" s="822" t="s">
        <v>5369</v>
      </c>
      <c r="C562" s="822" t="s">
        <v>600</v>
      </c>
      <c r="D562" s="822" t="s">
        <v>2414</v>
      </c>
      <c r="E562" s="822" t="s">
        <v>5287</v>
      </c>
      <c r="F562" s="822" t="s">
        <v>5289</v>
      </c>
      <c r="G562" s="822" t="s">
        <v>654</v>
      </c>
      <c r="H562" s="831">
        <v>6.4999999999999991</v>
      </c>
      <c r="I562" s="831">
        <v>453.05</v>
      </c>
      <c r="J562" s="822"/>
      <c r="K562" s="822">
        <v>69.700000000000017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5368</v>
      </c>
      <c r="B563" s="822" t="s">
        <v>5369</v>
      </c>
      <c r="C563" s="822" t="s">
        <v>600</v>
      </c>
      <c r="D563" s="822" t="s">
        <v>2414</v>
      </c>
      <c r="E563" s="822" t="s">
        <v>5287</v>
      </c>
      <c r="F563" s="822" t="s">
        <v>5290</v>
      </c>
      <c r="G563" s="822" t="s">
        <v>5291</v>
      </c>
      <c r="H563" s="831">
        <v>11.799999999999999</v>
      </c>
      <c r="I563" s="831">
        <v>3364.1800000000003</v>
      </c>
      <c r="J563" s="822"/>
      <c r="K563" s="822">
        <v>285.10000000000002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5368</v>
      </c>
      <c r="B564" s="822" t="s">
        <v>5369</v>
      </c>
      <c r="C564" s="822" t="s">
        <v>600</v>
      </c>
      <c r="D564" s="822" t="s">
        <v>2414</v>
      </c>
      <c r="E564" s="822" t="s">
        <v>5287</v>
      </c>
      <c r="F564" s="822" t="s">
        <v>5290</v>
      </c>
      <c r="G564" s="822"/>
      <c r="H564" s="831">
        <v>6.4</v>
      </c>
      <c r="I564" s="831">
        <v>1824.6399999999999</v>
      </c>
      <c r="J564" s="822"/>
      <c r="K564" s="822">
        <v>285.09999999999997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5368</v>
      </c>
      <c r="B565" s="822" t="s">
        <v>5369</v>
      </c>
      <c r="C565" s="822" t="s">
        <v>600</v>
      </c>
      <c r="D565" s="822" t="s">
        <v>2414</v>
      </c>
      <c r="E565" s="822" t="s">
        <v>5287</v>
      </c>
      <c r="F565" s="822" t="s">
        <v>5292</v>
      </c>
      <c r="G565" s="822" t="s">
        <v>659</v>
      </c>
      <c r="H565" s="831">
        <v>0.1</v>
      </c>
      <c r="I565" s="831">
        <v>5.0599999999999996</v>
      </c>
      <c r="J565" s="822"/>
      <c r="K565" s="822">
        <v>50.599999999999994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5368</v>
      </c>
      <c r="B566" s="822" t="s">
        <v>5369</v>
      </c>
      <c r="C566" s="822" t="s">
        <v>600</v>
      </c>
      <c r="D566" s="822" t="s">
        <v>2414</v>
      </c>
      <c r="E566" s="822" t="s">
        <v>5287</v>
      </c>
      <c r="F566" s="822" t="s">
        <v>5293</v>
      </c>
      <c r="G566" s="822" t="s">
        <v>663</v>
      </c>
      <c r="H566" s="831">
        <v>7</v>
      </c>
      <c r="I566" s="831">
        <v>93.589999999999989</v>
      </c>
      <c r="J566" s="822"/>
      <c r="K566" s="822">
        <v>13.37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5368</v>
      </c>
      <c r="B567" s="822" t="s">
        <v>5369</v>
      </c>
      <c r="C567" s="822" t="s">
        <v>600</v>
      </c>
      <c r="D567" s="822" t="s">
        <v>2414</v>
      </c>
      <c r="E567" s="822" t="s">
        <v>5287</v>
      </c>
      <c r="F567" s="822" t="s">
        <v>5297</v>
      </c>
      <c r="G567" s="822" t="s">
        <v>643</v>
      </c>
      <c r="H567" s="831">
        <v>5.3000000000000007</v>
      </c>
      <c r="I567" s="831">
        <v>318.89999999999998</v>
      </c>
      <c r="J567" s="822"/>
      <c r="K567" s="822">
        <v>60.169811320754704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5368</v>
      </c>
      <c r="B568" s="822" t="s">
        <v>5369</v>
      </c>
      <c r="C568" s="822" t="s">
        <v>600</v>
      </c>
      <c r="D568" s="822" t="s">
        <v>2414</v>
      </c>
      <c r="E568" s="822" t="s">
        <v>5287</v>
      </c>
      <c r="F568" s="822" t="s">
        <v>5298</v>
      </c>
      <c r="G568" s="822" t="s">
        <v>5299</v>
      </c>
      <c r="H568" s="831">
        <v>0.5</v>
      </c>
      <c r="I568" s="831">
        <v>25.89</v>
      </c>
      <c r="J568" s="822"/>
      <c r="K568" s="822">
        <v>51.78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5368</v>
      </c>
      <c r="B569" s="822" t="s">
        <v>5369</v>
      </c>
      <c r="C569" s="822" t="s">
        <v>600</v>
      </c>
      <c r="D569" s="822" t="s">
        <v>2414</v>
      </c>
      <c r="E569" s="822" t="s">
        <v>5287</v>
      </c>
      <c r="F569" s="822" t="s">
        <v>5300</v>
      </c>
      <c r="G569" s="822" t="s">
        <v>639</v>
      </c>
      <c r="H569" s="831">
        <v>3.8000000000000003</v>
      </c>
      <c r="I569" s="831">
        <v>2033.25</v>
      </c>
      <c r="J569" s="822"/>
      <c r="K569" s="822">
        <v>535.06578947368416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5368</v>
      </c>
      <c r="B570" s="822" t="s">
        <v>5369</v>
      </c>
      <c r="C570" s="822" t="s">
        <v>600</v>
      </c>
      <c r="D570" s="822" t="s">
        <v>2414</v>
      </c>
      <c r="E570" s="822" t="s">
        <v>5287</v>
      </c>
      <c r="F570" s="822" t="s">
        <v>5301</v>
      </c>
      <c r="G570" s="822" t="s">
        <v>5302</v>
      </c>
      <c r="H570" s="831">
        <v>16</v>
      </c>
      <c r="I570" s="831">
        <v>268.8</v>
      </c>
      <c r="J570" s="822"/>
      <c r="K570" s="822">
        <v>16.8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5368</v>
      </c>
      <c r="B571" s="822" t="s">
        <v>5369</v>
      </c>
      <c r="C571" s="822" t="s">
        <v>600</v>
      </c>
      <c r="D571" s="822" t="s">
        <v>2414</v>
      </c>
      <c r="E571" s="822" t="s">
        <v>5287</v>
      </c>
      <c r="F571" s="822" t="s">
        <v>5303</v>
      </c>
      <c r="G571" s="822" t="s">
        <v>645</v>
      </c>
      <c r="H571" s="831">
        <v>0.02</v>
      </c>
      <c r="I571" s="831">
        <v>2.4300000000000002</v>
      </c>
      <c r="J571" s="822"/>
      <c r="K571" s="822">
        <v>121.5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5368</v>
      </c>
      <c r="B572" s="822" t="s">
        <v>5369</v>
      </c>
      <c r="C572" s="822" t="s">
        <v>600</v>
      </c>
      <c r="D572" s="822" t="s">
        <v>2414</v>
      </c>
      <c r="E572" s="822" t="s">
        <v>5287</v>
      </c>
      <c r="F572" s="822" t="s">
        <v>5304</v>
      </c>
      <c r="G572" s="822" t="s">
        <v>645</v>
      </c>
      <c r="H572" s="831">
        <v>0.18</v>
      </c>
      <c r="I572" s="831">
        <v>36.119999999999997</v>
      </c>
      <c r="J572" s="822"/>
      <c r="K572" s="822">
        <v>200.66666666666666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5368</v>
      </c>
      <c r="B573" s="822" t="s">
        <v>5369</v>
      </c>
      <c r="C573" s="822" t="s">
        <v>600</v>
      </c>
      <c r="D573" s="822" t="s">
        <v>2414</v>
      </c>
      <c r="E573" s="822" t="s">
        <v>5287</v>
      </c>
      <c r="F573" s="822" t="s">
        <v>5305</v>
      </c>
      <c r="G573" s="822" t="s">
        <v>645</v>
      </c>
      <c r="H573" s="831">
        <v>9.5</v>
      </c>
      <c r="I573" s="831">
        <v>2312.83</v>
      </c>
      <c r="J573" s="822"/>
      <c r="K573" s="822">
        <v>243.45578947368421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5368</v>
      </c>
      <c r="B574" s="822" t="s">
        <v>5369</v>
      </c>
      <c r="C574" s="822" t="s">
        <v>600</v>
      </c>
      <c r="D574" s="822" t="s">
        <v>2414</v>
      </c>
      <c r="E574" s="822" t="s">
        <v>5287</v>
      </c>
      <c r="F574" s="822" t="s">
        <v>5308</v>
      </c>
      <c r="G574" s="822" t="s">
        <v>5309</v>
      </c>
      <c r="H574" s="831">
        <v>0.2</v>
      </c>
      <c r="I574" s="831">
        <v>6.04</v>
      </c>
      <c r="J574" s="822"/>
      <c r="K574" s="822">
        <v>30.2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5368</v>
      </c>
      <c r="B575" s="822" t="s">
        <v>5369</v>
      </c>
      <c r="C575" s="822" t="s">
        <v>600</v>
      </c>
      <c r="D575" s="822" t="s">
        <v>2414</v>
      </c>
      <c r="E575" s="822" t="s">
        <v>5287</v>
      </c>
      <c r="F575" s="822" t="s">
        <v>5371</v>
      </c>
      <c r="G575" s="822" t="s">
        <v>1916</v>
      </c>
      <c r="H575" s="831">
        <v>2</v>
      </c>
      <c r="I575" s="831">
        <v>98.8</v>
      </c>
      <c r="J575" s="822"/>
      <c r="K575" s="822">
        <v>49.4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5368</v>
      </c>
      <c r="B576" s="822" t="s">
        <v>5369</v>
      </c>
      <c r="C576" s="822" t="s">
        <v>600</v>
      </c>
      <c r="D576" s="822" t="s">
        <v>2414</v>
      </c>
      <c r="E576" s="822" t="s">
        <v>5313</v>
      </c>
      <c r="F576" s="822" t="s">
        <v>5314</v>
      </c>
      <c r="G576" s="822" t="s">
        <v>5315</v>
      </c>
      <c r="H576" s="831">
        <v>2</v>
      </c>
      <c r="I576" s="831">
        <v>485.28</v>
      </c>
      <c r="J576" s="822"/>
      <c r="K576" s="822">
        <v>242.64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5368</v>
      </c>
      <c r="B577" s="822" t="s">
        <v>5369</v>
      </c>
      <c r="C577" s="822" t="s">
        <v>600</v>
      </c>
      <c r="D577" s="822" t="s">
        <v>2414</v>
      </c>
      <c r="E577" s="822" t="s">
        <v>5313</v>
      </c>
      <c r="F577" s="822" t="s">
        <v>5316</v>
      </c>
      <c r="G577" s="822" t="s">
        <v>5317</v>
      </c>
      <c r="H577" s="831">
        <v>20</v>
      </c>
      <c r="I577" s="831">
        <v>4852.8</v>
      </c>
      <c r="J577" s="822"/>
      <c r="K577" s="822">
        <v>242.64000000000001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5368</v>
      </c>
      <c r="B578" s="822" t="s">
        <v>5369</v>
      </c>
      <c r="C578" s="822" t="s">
        <v>600</v>
      </c>
      <c r="D578" s="822" t="s">
        <v>2414</v>
      </c>
      <c r="E578" s="822" t="s">
        <v>5313</v>
      </c>
      <c r="F578" s="822" t="s">
        <v>5318</v>
      </c>
      <c r="G578" s="822" t="s">
        <v>5319</v>
      </c>
      <c r="H578" s="831">
        <v>1</v>
      </c>
      <c r="I578" s="831">
        <v>242.64</v>
      </c>
      <c r="J578" s="822"/>
      <c r="K578" s="822">
        <v>242.64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5368</v>
      </c>
      <c r="B579" s="822" t="s">
        <v>5369</v>
      </c>
      <c r="C579" s="822" t="s">
        <v>600</v>
      </c>
      <c r="D579" s="822" t="s">
        <v>2414</v>
      </c>
      <c r="E579" s="822" t="s">
        <v>5313</v>
      </c>
      <c r="F579" s="822" t="s">
        <v>5322</v>
      </c>
      <c r="G579" s="822" t="s">
        <v>5321</v>
      </c>
      <c r="H579" s="831">
        <v>143</v>
      </c>
      <c r="I579" s="831">
        <v>64207</v>
      </c>
      <c r="J579" s="822"/>
      <c r="K579" s="822">
        <v>449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5368</v>
      </c>
      <c r="B580" s="822" t="s">
        <v>5369</v>
      </c>
      <c r="C580" s="822" t="s">
        <v>600</v>
      </c>
      <c r="D580" s="822" t="s">
        <v>2414</v>
      </c>
      <c r="E580" s="822" t="s">
        <v>5313</v>
      </c>
      <c r="F580" s="822" t="s">
        <v>5323</v>
      </c>
      <c r="G580" s="822" t="s">
        <v>5321</v>
      </c>
      <c r="H580" s="831">
        <v>33</v>
      </c>
      <c r="I580" s="831">
        <v>16500</v>
      </c>
      <c r="J580" s="822"/>
      <c r="K580" s="822">
        <v>500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5368</v>
      </c>
      <c r="B581" s="822" t="s">
        <v>5369</v>
      </c>
      <c r="C581" s="822" t="s">
        <v>600</v>
      </c>
      <c r="D581" s="822" t="s">
        <v>2414</v>
      </c>
      <c r="E581" s="822" t="s">
        <v>5283</v>
      </c>
      <c r="F581" s="822" t="s">
        <v>5326</v>
      </c>
      <c r="G581" s="822" t="s">
        <v>5327</v>
      </c>
      <c r="H581" s="831">
        <v>18</v>
      </c>
      <c r="I581" s="831">
        <v>1422</v>
      </c>
      <c r="J581" s="822"/>
      <c r="K581" s="822">
        <v>79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5368</v>
      </c>
      <c r="B582" s="822" t="s">
        <v>5369</v>
      </c>
      <c r="C582" s="822" t="s">
        <v>600</v>
      </c>
      <c r="D582" s="822" t="s">
        <v>2414</v>
      </c>
      <c r="E582" s="822" t="s">
        <v>5283</v>
      </c>
      <c r="F582" s="822" t="s">
        <v>5328</v>
      </c>
      <c r="G582" s="822" t="s">
        <v>5329</v>
      </c>
      <c r="H582" s="831">
        <v>460</v>
      </c>
      <c r="I582" s="831">
        <v>69460</v>
      </c>
      <c r="J582" s="822"/>
      <c r="K582" s="822">
        <v>151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5368</v>
      </c>
      <c r="B583" s="822" t="s">
        <v>5369</v>
      </c>
      <c r="C583" s="822" t="s">
        <v>600</v>
      </c>
      <c r="D583" s="822" t="s">
        <v>2414</v>
      </c>
      <c r="E583" s="822" t="s">
        <v>5283</v>
      </c>
      <c r="F583" s="822" t="s">
        <v>5330</v>
      </c>
      <c r="G583" s="822" t="s">
        <v>5331</v>
      </c>
      <c r="H583" s="831">
        <v>46</v>
      </c>
      <c r="I583" s="831">
        <v>1748</v>
      </c>
      <c r="J583" s="822"/>
      <c r="K583" s="822">
        <v>38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5368</v>
      </c>
      <c r="B584" s="822" t="s">
        <v>5369</v>
      </c>
      <c r="C584" s="822" t="s">
        <v>600</v>
      </c>
      <c r="D584" s="822" t="s">
        <v>2414</v>
      </c>
      <c r="E584" s="822" t="s">
        <v>5283</v>
      </c>
      <c r="F584" s="822" t="s">
        <v>5332</v>
      </c>
      <c r="G584" s="822" t="s">
        <v>5333</v>
      </c>
      <c r="H584" s="831">
        <v>42</v>
      </c>
      <c r="I584" s="831">
        <v>5502</v>
      </c>
      <c r="J584" s="822"/>
      <c r="K584" s="822">
        <v>131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5368</v>
      </c>
      <c r="B585" s="822" t="s">
        <v>5369</v>
      </c>
      <c r="C585" s="822" t="s">
        <v>600</v>
      </c>
      <c r="D585" s="822" t="s">
        <v>2414</v>
      </c>
      <c r="E585" s="822" t="s">
        <v>5283</v>
      </c>
      <c r="F585" s="822" t="s">
        <v>5334</v>
      </c>
      <c r="G585" s="822" t="s">
        <v>5335</v>
      </c>
      <c r="H585" s="831">
        <v>31</v>
      </c>
      <c r="I585" s="831">
        <v>21917</v>
      </c>
      <c r="J585" s="822"/>
      <c r="K585" s="822">
        <v>707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5368</v>
      </c>
      <c r="B586" s="822" t="s">
        <v>5369</v>
      </c>
      <c r="C586" s="822" t="s">
        <v>600</v>
      </c>
      <c r="D586" s="822" t="s">
        <v>2414</v>
      </c>
      <c r="E586" s="822" t="s">
        <v>5283</v>
      </c>
      <c r="F586" s="822" t="s">
        <v>5336</v>
      </c>
      <c r="G586" s="822" t="s">
        <v>5337</v>
      </c>
      <c r="H586" s="831">
        <v>2</v>
      </c>
      <c r="I586" s="831">
        <v>716</v>
      </c>
      <c r="J586" s="822"/>
      <c r="K586" s="822">
        <v>358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5368</v>
      </c>
      <c r="B587" s="822" t="s">
        <v>5369</v>
      </c>
      <c r="C587" s="822" t="s">
        <v>600</v>
      </c>
      <c r="D587" s="822" t="s">
        <v>2414</v>
      </c>
      <c r="E587" s="822" t="s">
        <v>5283</v>
      </c>
      <c r="F587" s="822" t="s">
        <v>5338</v>
      </c>
      <c r="G587" s="822" t="s">
        <v>5339</v>
      </c>
      <c r="H587" s="831">
        <v>258</v>
      </c>
      <c r="I587" s="831">
        <v>8600</v>
      </c>
      <c r="J587" s="822"/>
      <c r="K587" s="822">
        <v>33.333333333333336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5368</v>
      </c>
      <c r="B588" s="822" t="s">
        <v>5369</v>
      </c>
      <c r="C588" s="822" t="s">
        <v>600</v>
      </c>
      <c r="D588" s="822" t="s">
        <v>2414</v>
      </c>
      <c r="E588" s="822" t="s">
        <v>5283</v>
      </c>
      <c r="F588" s="822" t="s">
        <v>5340</v>
      </c>
      <c r="G588" s="822" t="s">
        <v>5341</v>
      </c>
      <c r="H588" s="831">
        <v>913</v>
      </c>
      <c r="I588" s="831">
        <v>111386</v>
      </c>
      <c r="J588" s="822"/>
      <c r="K588" s="822">
        <v>122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5368</v>
      </c>
      <c r="B589" s="822" t="s">
        <v>5369</v>
      </c>
      <c r="C589" s="822" t="s">
        <v>600</v>
      </c>
      <c r="D589" s="822" t="s">
        <v>2414</v>
      </c>
      <c r="E589" s="822" t="s">
        <v>5283</v>
      </c>
      <c r="F589" s="822" t="s">
        <v>5348</v>
      </c>
      <c r="G589" s="822" t="s">
        <v>5349</v>
      </c>
      <c r="H589" s="831">
        <v>128</v>
      </c>
      <c r="I589" s="831">
        <v>9984</v>
      </c>
      <c r="J589" s="822"/>
      <c r="K589" s="822">
        <v>78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5368</v>
      </c>
      <c r="B590" s="822" t="s">
        <v>5369</v>
      </c>
      <c r="C590" s="822" t="s">
        <v>600</v>
      </c>
      <c r="D590" s="822" t="s">
        <v>2414</v>
      </c>
      <c r="E590" s="822" t="s">
        <v>5283</v>
      </c>
      <c r="F590" s="822" t="s">
        <v>5350</v>
      </c>
      <c r="G590" s="822" t="s">
        <v>5351</v>
      </c>
      <c r="H590" s="831">
        <v>21</v>
      </c>
      <c r="I590" s="831">
        <v>13062</v>
      </c>
      <c r="J590" s="822"/>
      <c r="K590" s="822">
        <v>622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5368</v>
      </c>
      <c r="B591" s="822" t="s">
        <v>5369</v>
      </c>
      <c r="C591" s="822" t="s">
        <v>600</v>
      </c>
      <c r="D591" s="822" t="s">
        <v>2414</v>
      </c>
      <c r="E591" s="822" t="s">
        <v>5283</v>
      </c>
      <c r="F591" s="822" t="s">
        <v>5354</v>
      </c>
      <c r="G591" s="822" t="s">
        <v>5355</v>
      </c>
      <c r="H591" s="831">
        <v>19</v>
      </c>
      <c r="I591" s="831">
        <v>7144</v>
      </c>
      <c r="J591" s="822"/>
      <c r="K591" s="822">
        <v>376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5368</v>
      </c>
      <c r="B592" s="822" t="s">
        <v>5369</v>
      </c>
      <c r="C592" s="822" t="s">
        <v>600</v>
      </c>
      <c r="D592" s="822" t="s">
        <v>2414</v>
      </c>
      <c r="E592" s="822" t="s">
        <v>5283</v>
      </c>
      <c r="F592" s="822" t="s">
        <v>5356</v>
      </c>
      <c r="G592" s="822" t="s">
        <v>5357</v>
      </c>
      <c r="H592" s="831">
        <v>285</v>
      </c>
      <c r="I592" s="831">
        <v>51015</v>
      </c>
      <c r="J592" s="822"/>
      <c r="K592" s="822">
        <v>179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5368</v>
      </c>
      <c r="B593" s="822" t="s">
        <v>5369</v>
      </c>
      <c r="C593" s="822" t="s">
        <v>600</v>
      </c>
      <c r="D593" s="822" t="s">
        <v>2414</v>
      </c>
      <c r="E593" s="822" t="s">
        <v>5283</v>
      </c>
      <c r="F593" s="822" t="s">
        <v>5358</v>
      </c>
      <c r="G593" s="822" t="s">
        <v>5359</v>
      </c>
      <c r="H593" s="831">
        <v>45</v>
      </c>
      <c r="I593" s="831">
        <v>58635</v>
      </c>
      <c r="J593" s="822"/>
      <c r="K593" s="822">
        <v>1303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5368</v>
      </c>
      <c r="B594" s="822" t="s">
        <v>5369</v>
      </c>
      <c r="C594" s="822" t="s">
        <v>600</v>
      </c>
      <c r="D594" s="822" t="s">
        <v>5265</v>
      </c>
      <c r="E594" s="822" t="s">
        <v>5283</v>
      </c>
      <c r="F594" s="822" t="s">
        <v>5372</v>
      </c>
      <c r="G594" s="822" t="s">
        <v>5373</v>
      </c>
      <c r="H594" s="831">
        <v>16</v>
      </c>
      <c r="I594" s="831">
        <v>4064</v>
      </c>
      <c r="J594" s="822"/>
      <c r="K594" s="822">
        <v>254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5368</v>
      </c>
      <c r="B595" s="822" t="s">
        <v>5369</v>
      </c>
      <c r="C595" s="822" t="s">
        <v>600</v>
      </c>
      <c r="D595" s="822" t="s">
        <v>5266</v>
      </c>
      <c r="E595" s="822" t="s">
        <v>5283</v>
      </c>
      <c r="F595" s="822" t="s">
        <v>5372</v>
      </c>
      <c r="G595" s="822" t="s">
        <v>5373</v>
      </c>
      <c r="H595" s="831">
        <v>1</v>
      </c>
      <c r="I595" s="831">
        <v>254</v>
      </c>
      <c r="J595" s="822"/>
      <c r="K595" s="822">
        <v>254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5368</v>
      </c>
      <c r="B596" s="822" t="s">
        <v>5369</v>
      </c>
      <c r="C596" s="822" t="s">
        <v>600</v>
      </c>
      <c r="D596" s="822" t="s">
        <v>5267</v>
      </c>
      <c r="E596" s="822" t="s">
        <v>5283</v>
      </c>
      <c r="F596" s="822" t="s">
        <v>5372</v>
      </c>
      <c r="G596" s="822" t="s">
        <v>5373</v>
      </c>
      <c r="H596" s="831">
        <v>1</v>
      </c>
      <c r="I596" s="831">
        <v>254</v>
      </c>
      <c r="J596" s="822"/>
      <c r="K596" s="822">
        <v>254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5368</v>
      </c>
      <c r="B597" s="822" t="s">
        <v>5369</v>
      </c>
      <c r="C597" s="822" t="s">
        <v>600</v>
      </c>
      <c r="D597" s="822" t="s">
        <v>5267</v>
      </c>
      <c r="E597" s="822" t="s">
        <v>5283</v>
      </c>
      <c r="F597" s="822" t="s">
        <v>5336</v>
      </c>
      <c r="G597" s="822" t="s">
        <v>5337</v>
      </c>
      <c r="H597" s="831">
        <v>1</v>
      </c>
      <c r="I597" s="831">
        <v>358</v>
      </c>
      <c r="J597" s="822"/>
      <c r="K597" s="822">
        <v>358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5368</v>
      </c>
      <c r="B598" s="822" t="s">
        <v>5369</v>
      </c>
      <c r="C598" s="822" t="s">
        <v>600</v>
      </c>
      <c r="D598" s="822" t="s">
        <v>5267</v>
      </c>
      <c r="E598" s="822" t="s">
        <v>5283</v>
      </c>
      <c r="F598" s="822" t="s">
        <v>5338</v>
      </c>
      <c r="G598" s="822" t="s">
        <v>5339</v>
      </c>
      <c r="H598" s="831">
        <v>1</v>
      </c>
      <c r="I598" s="831">
        <v>33.33</v>
      </c>
      <c r="J598" s="822"/>
      <c r="K598" s="822">
        <v>33.33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5368</v>
      </c>
      <c r="B599" s="822" t="s">
        <v>5369</v>
      </c>
      <c r="C599" s="822" t="s">
        <v>600</v>
      </c>
      <c r="D599" s="822" t="s">
        <v>2417</v>
      </c>
      <c r="E599" s="822" t="s">
        <v>5283</v>
      </c>
      <c r="F599" s="822" t="s">
        <v>5372</v>
      </c>
      <c r="G599" s="822" t="s">
        <v>5373</v>
      </c>
      <c r="H599" s="831">
        <v>60</v>
      </c>
      <c r="I599" s="831">
        <v>15240</v>
      </c>
      <c r="J599" s="822"/>
      <c r="K599" s="822">
        <v>254</v>
      </c>
      <c r="L599" s="831">
        <v>55</v>
      </c>
      <c r="M599" s="831">
        <v>14025</v>
      </c>
      <c r="N599" s="822"/>
      <c r="O599" s="822">
        <v>255</v>
      </c>
      <c r="P599" s="831">
        <v>47</v>
      </c>
      <c r="Q599" s="831">
        <v>12925</v>
      </c>
      <c r="R599" s="827"/>
      <c r="S599" s="832">
        <v>275</v>
      </c>
    </row>
    <row r="600" spans="1:19" ht="14.45" customHeight="1" x14ac:dyDescent="0.2">
      <c r="A600" s="821" t="s">
        <v>5368</v>
      </c>
      <c r="B600" s="822" t="s">
        <v>5369</v>
      </c>
      <c r="C600" s="822" t="s">
        <v>600</v>
      </c>
      <c r="D600" s="822" t="s">
        <v>2418</v>
      </c>
      <c r="E600" s="822" t="s">
        <v>5283</v>
      </c>
      <c r="F600" s="822" t="s">
        <v>5330</v>
      </c>
      <c r="G600" s="822" t="s">
        <v>5331</v>
      </c>
      <c r="H600" s="831">
        <v>6</v>
      </c>
      <c r="I600" s="831">
        <v>228</v>
      </c>
      <c r="J600" s="822"/>
      <c r="K600" s="822">
        <v>38</v>
      </c>
      <c r="L600" s="831">
        <v>1</v>
      </c>
      <c r="M600" s="831">
        <v>38</v>
      </c>
      <c r="N600" s="822"/>
      <c r="O600" s="822">
        <v>38</v>
      </c>
      <c r="P600" s="831"/>
      <c r="Q600" s="831"/>
      <c r="R600" s="827"/>
      <c r="S600" s="832"/>
    </row>
    <row r="601" spans="1:19" ht="14.45" customHeight="1" x14ac:dyDescent="0.2">
      <c r="A601" s="821" t="s">
        <v>5368</v>
      </c>
      <c r="B601" s="822" t="s">
        <v>5369</v>
      </c>
      <c r="C601" s="822" t="s">
        <v>600</v>
      </c>
      <c r="D601" s="822" t="s">
        <v>2418</v>
      </c>
      <c r="E601" s="822" t="s">
        <v>5283</v>
      </c>
      <c r="F601" s="822" t="s">
        <v>5372</v>
      </c>
      <c r="G601" s="822" t="s">
        <v>5373</v>
      </c>
      <c r="H601" s="831">
        <v>1</v>
      </c>
      <c r="I601" s="831">
        <v>254</v>
      </c>
      <c r="J601" s="822"/>
      <c r="K601" s="822">
        <v>254</v>
      </c>
      <c r="L601" s="831"/>
      <c r="M601" s="831"/>
      <c r="N601" s="822"/>
      <c r="O601" s="822"/>
      <c r="P601" s="831">
        <v>743</v>
      </c>
      <c r="Q601" s="831">
        <v>204325</v>
      </c>
      <c r="R601" s="827"/>
      <c r="S601" s="832">
        <v>275</v>
      </c>
    </row>
    <row r="602" spans="1:19" ht="14.45" customHeight="1" x14ac:dyDescent="0.2">
      <c r="A602" s="821" t="s">
        <v>5368</v>
      </c>
      <c r="B602" s="822" t="s">
        <v>5369</v>
      </c>
      <c r="C602" s="822" t="s">
        <v>600</v>
      </c>
      <c r="D602" s="822" t="s">
        <v>2418</v>
      </c>
      <c r="E602" s="822" t="s">
        <v>5283</v>
      </c>
      <c r="F602" s="822" t="s">
        <v>5336</v>
      </c>
      <c r="G602" s="822" t="s">
        <v>5337</v>
      </c>
      <c r="H602" s="831">
        <v>1</v>
      </c>
      <c r="I602" s="831">
        <v>358</v>
      </c>
      <c r="J602" s="822"/>
      <c r="K602" s="822">
        <v>358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5368</v>
      </c>
      <c r="B603" s="822" t="s">
        <v>5369</v>
      </c>
      <c r="C603" s="822" t="s">
        <v>600</v>
      </c>
      <c r="D603" s="822" t="s">
        <v>2419</v>
      </c>
      <c r="E603" s="822" t="s">
        <v>5283</v>
      </c>
      <c r="F603" s="822" t="s">
        <v>5330</v>
      </c>
      <c r="G603" s="822" t="s">
        <v>5331</v>
      </c>
      <c r="H603" s="831">
        <v>5</v>
      </c>
      <c r="I603" s="831">
        <v>190</v>
      </c>
      <c r="J603" s="822"/>
      <c r="K603" s="822">
        <v>38</v>
      </c>
      <c r="L603" s="831">
        <v>1</v>
      </c>
      <c r="M603" s="831">
        <v>38</v>
      </c>
      <c r="N603" s="822"/>
      <c r="O603" s="822">
        <v>38</v>
      </c>
      <c r="P603" s="831"/>
      <c r="Q603" s="831"/>
      <c r="R603" s="827"/>
      <c r="S603" s="832"/>
    </row>
    <row r="604" spans="1:19" ht="14.45" customHeight="1" x14ac:dyDescent="0.2">
      <c r="A604" s="821" t="s">
        <v>5368</v>
      </c>
      <c r="B604" s="822" t="s">
        <v>5369</v>
      </c>
      <c r="C604" s="822" t="s">
        <v>600</v>
      </c>
      <c r="D604" s="822" t="s">
        <v>2419</v>
      </c>
      <c r="E604" s="822" t="s">
        <v>5283</v>
      </c>
      <c r="F604" s="822" t="s">
        <v>5372</v>
      </c>
      <c r="G604" s="822" t="s">
        <v>5373</v>
      </c>
      <c r="H604" s="831">
        <v>52</v>
      </c>
      <c r="I604" s="831">
        <v>13208</v>
      </c>
      <c r="J604" s="822"/>
      <c r="K604" s="822">
        <v>254</v>
      </c>
      <c r="L604" s="831">
        <v>16</v>
      </c>
      <c r="M604" s="831">
        <v>4080</v>
      </c>
      <c r="N604" s="822"/>
      <c r="O604" s="822">
        <v>255</v>
      </c>
      <c r="P604" s="831">
        <v>13</v>
      </c>
      <c r="Q604" s="831">
        <v>3575</v>
      </c>
      <c r="R604" s="827"/>
      <c r="S604" s="832">
        <v>275</v>
      </c>
    </row>
    <row r="605" spans="1:19" ht="14.45" customHeight="1" x14ac:dyDescent="0.2">
      <c r="A605" s="821" t="s">
        <v>5368</v>
      </c>
      <c r="B605" s="822" t="s">
        <v>5369</v>
      </c>
      <c r="C605" s="822" t="s">
        <v>600</v>
      </c>
      <c r="D605" s="822" t="s">
        <v>5268</v>
      </c>
      <c r="E605" s="822" t="s">
        <v>5283</v>
      </c>
      <c r="F605" s="822" t="s">
        <v>5372</v>
      </c>
      <c r="G605" s="822" t="s">
        <v>5373</v>
      </c>
      <c r="H605" s="831">
        <v>38</v>
      </c>
      <c r="I605" s="831">
        <v>9652</v>
      </c>
      <c r="J605" s="822"/>
      <c r="K605" s="822">
        <v>254</v>
      </c>
      <c r="L605" s="831">
        <v>91</v>
      </c>
      <c r="M605" s="831">
        <v>23205</v>
      </c>
      <c r="N605" s="822"/>
      <c r="O605" s="822">
        <v>255</v>
      </c>
      <c r="P605" s="831">
        <v>36</v>
      </c>
      <c r="Q605" s="831">
        <v>9900</v>
      </c>
      <c r="R605" s="827"/>
      <c r="S605" s="832">
        <v>275</v>
      </c>
    </row>
    <row r="606" spans="1:19" ht="14.45" customHeight="1" x14ac:dyDescent="0.2">
      <c r="A606" s="821" t="s">
        <v>5368</v>
      </c>
      <c r="B606" s="822" t="s">
        <v>5369</v>
      </c>
      <c r="C606" s="822" t="s">
        <v>600</v>
      </c>
      <c r="D606" s="822" t="s">
        <v>2421</v>
      </c>
      <c r="E606" s="822" t="s">
        <v>5283</v>
      </c>
      <c r="F606" s="822" t="s">
        <v>5372</v>
      </c>
      <c r="G606" s="822" t="s">
        <v>5373</v>
      </c>
      <c r="H606" s="831">
        <v>90</v>
      </c>
      <c r="I606" s="831">
        <v>22860</v>
      </c>
      <c r="J606" s="822"/>
      <c r="K606" s="822">
        <v>254</v>
      </c>
      <c r="L606" s="831">
        <v>27</v>
      </c>
      <c r="M606" s="831">
        <v>6885</v>
      </c>
      <c r="N606" s="822"/>
      <c r="O606" s="822">
        <v>255</v>
      </c>
      <c r="P606" s="831">
        <v>7</v>
      </c>
      <c r="Q606" s="831">
        <v>1925</v>
      </c>
      <c r="R606" s="827"/>
      <c r="S606" s="832">
        <v>275</v>
      </c>
    </row>
    <row r="607" spans="1:19" ht="14.45" customHeight="1" x14ac:dyDescent="0.2">
      <c r="A607" s="821" t="s">
        <v>5368</v>
      </c>
      <c r="B607" s="822" t="s">
        <v>5369</v>
      </c>
      <c r="C607" s="822" t="s">
        <v>600</v>
      </c>
      <c r="D607" s="822" t="s">
        <v>2423</v>
      </c>
      <c r="E607" s="822" t="s">
        <v>5283</v>
      </c>
      <c r="F607" s="822" t="s">
        <v>5330</v>
      </c>
      <c r="G607" s="822" t="s">
        <v>5331</v>
      </c>
      <c r="H607" s="831">
        <v>5</v>
      </c>
      <c r="I607" s="831">
        <v>190</v>
      </c>
      <c r="J607" s="822"/>
      <c r="K607" s="822">
        <v>38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5368</v>
      </c>
      <c r="B608" s="822" t="s">
        <v>5369</v>
      </c>
      <c r="C608" s="822" t="s">
        <v>600</v>
      </c>
      <c r="D608" s="822" t="s">
        <v>2423</v>
      </c>
      <c r="E608" s="822" t="s">
        <v>5283</v>
      </c>
      <c r="F608" s="822" t="s">
        <v>5372</v>
      </c>
      <c r="G608" s="822" t="s">
        <v>5373</v>
      </c>
      <c r="H608" s="831"/>
      <c r="I608" s="831"/>
      <c r="J608" s="822"/>
      <c r="K608" s="822"/>
      <c r="L608" s="831">
        <v>2</v>
      </c>
      <c r="M608" s="831">
        <v>510</v>
      </c>
      <c r="N608" s="822"/>
      <c r="O608" s="822">
        <v>255</v>
      </c>
      <c r="P608" s="831"/>
      <c r="Q608" s="831"/>
      <c r="R608" s="827"/>
      <c r="S608" s="832"/>
    </row>
    <row r="609" spans="1:19" ht="14.45" customHeight="1" x14ac:dyDescent="0.2">
      <c r="A609" s="821" t="s">
        <v>5368</v>
      </c>
      <c r="B609" s="822" t="s">
        <v>5369</v>
      </c>
      <c r="C609" s="822" t="s">
        <v>600</v>
      </c>
      <c r="D609" s="822" t="s">
        <v>5273</v>
      </c>
      <c r="E609" s="822" t="s">
        <v>5283</v>
      </c>
      <c r="F609" s="822" t="s">
        <v>5372</v>
      </c>
      <c r="G609" s="822" t="s">
        <v>5373</v>
      </c>
      <c r="H609" s="831">
        <v>2</v>
      </c>
      <c r="I609" s="831">
        <v>508</v>
      </c>
      <c r="J609" s="822"/>
      <c r="K609" s="822">
        <v>254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5368</v>
      </c>
      <c r="B610" s="822" t="s">
        <v>5369</v>
      </c>
      <c r="C610" s="822" t="s">
        <v>600</v>
      </c>
      <c r="D610" s="822" t="s">
        <v>2424</v>
      </c>
      <c r="E610" s="822" t="s">
        <v>5283</v>
      </c>
      <c r="F610" s="822" t="s">
        <v>5330</v>
      </c>
      <c r="G610" s="822" t="s">
        <v>5331</v>
      </c>
      <c r="H610" s="831">
        <v>1</v>
      </c>
      <c r="I610" s="831">
        <v>38</v>
      </c>
      <c r="J610" s="822"/>
      <c r="K610" s="822">
        <v>38</v>
      </c>
      <c r="L610" s="831">
        <v>3</v>
      </c>
      <c r="M610" s="831">
        <v>114</v>
      </c>
      <c r="N610" s="822"/>
      <c r="O610" s="822">
        <v>38</v>
      </c>
      <c r="P610" s="831">
        <v>1</v>
      </c>
      <c r="Q610" s="831">
        <v>40</v>
      </c>
      <c r="R610" s="827"/>
      <c r="S610" s="832">
        <v>40</v>
      </c>
    </row>
    <row r="611" spans="1:19" ht="14.45" customHeight="1" x14ac:dyDescent="0.2">
      <c r="A611" s="821" t="s">
        <v>5368</v>
      </c>
      <c r="B611" s="822" t="s">
        <v>5369</v>
      </c>
      <c r="C611" s="822" t="s">
        <v>600</v>
      </c>
      <c r="D611" s="822" t="s">
        <v>5275</v>
      </c>
      <c r="E611" s="822" t="s">
        <v>5283</v>
      </c>
      <c r="F611" s="822" t="s">
        <v>5372</v>
      </c>
      <c r="G611" s="822" t="s">
        <v>5373</v>
      </c>
      <c r="H611" s="831">
        <v>49</v>
      </c>
      <c r="I611" s="831">
        <v>12446</v>
      </c>
      <c r="J611" s="822"/>
      <c r="K611" s="822">
        <v>254</v>
      </c>
      <c r="L611" s="831">
        <v>38</v>
      </c>
      <c r="M611" s="831">
        <v>9690</v>
      </c>
      <c r="N611" s="822"/>
      <c r="O611" s="822">
        <v>255</v>
      </c>
      <c r="P611" s="831">
        <v>36</v>
      </c>
      <c r="Q611" s="831">
        <v>9900</v>
      </c>
      <c r="R611" s="827"/>
      <c r="S611" s="832">
        <v>275</v>
      </c>
    </row>
    <row r="612" spans="1:19" ht="14.45" customHeight="1" x14ac:dyDescent="0.2">
      <c r="A612" s="821" t="s">
        <v>5368</v>
      </c>
      <c r="B612" s="822" t="s">
        <v>5369</v>
      </c>
      <c r="C612" s="822" t="s">
        <v>600</v>
      </c>
      <c r="D612" s="822" t="s">
        <v>2425</v>
      </c>
      <c r="E612" s="822" t="s">
        <v>5283</v>
      </c>
      <c r="F612" s="822" t="s">
        <v>5330</v>
      </c>
      <c r="G612" s="822" t="s">
        <v>5331</v>
      </c>
      <c r="H612" s="831">
        <v>1</v>
      </c>
      <c r="I612" s="831">
        <v>38</v>
      </c>
      <c r="J612" s="822"/>
      <c r="K612" s="822">
        <v>38</v>
      </c>
      <c r="L612" s="831"/>
      <c r="M612" s="831"/>
      <c r="N612" s="822"/>
      <c r="O612" s="822"/>
      <c r="P612" s="831">
        <v>3</v>
      </c>
      <c r="Q612" s="831">
        <v>120</v>
      </c>
      <c r="R612" s="827"/>
      <c r="S612" s="832">
        <v>40</v>
      </c>
    </row>
    <row r="613" spans="1:19" ht="14.45" customHeight="1" x14ac:dyDescent="0.2">
      <c r="A613" s="821" t="s">
        <v>5368</v>
      </c>
      <c r="B613" s="822" t="s">
        <v>5369</v>
      </c>
      <c r="C613" s="822" t="s">
        <v>600</v>
      </c>
      <c r="D613" s="822" t="s">
        <v>2425</v>
      </c>
      <c r="E613" s="822" t="s">
        <v>5283</v>
      </c>
      <c r="F613" s="822" t="s">
        <v>5372</v>
      </c>
      <c r="G613" s="822" t="s">
        <v>5373</v>
      </c>
      <c r="H613" s="831">
        <v>90</v>
      </c>
      <c r="I613" s="831">
        <v>22860</v>
      </c>
      <c r="J613" s="822"/>
      <c r="K613" s="822">
        <v>254</v>
      </c>
      <c r="L613" s="831">
        <v>51</v>
      </c>
      <c r="M613" s="831">
        <v>13005</v>
      </c>
      <c r="N613" s="822"/>
      <c r="O613" s="822">
        <v>255</v>
      </c>
      <c r="P613" s="831">
        <v>35</v>
      </c>
      <c r="Q613" s="831">
        <v>9625</v>
      </c>
      <c r="R613" s="827"/>
      <c r="S613" s="832">
        <v>275</v>
      </c>
    </row>
    <row r="614" spans="1:19" ht="14.45" customHeight="1" x14ac:dyDescent="0.2">
      <c r="A614" s="821" t="s">
        <v>5368</v>
      </c>
      <c r="B614" s="822" t="s">
        <v>5369</v>
      </c>
      <c r="C614" s="822" t="s">
        <v>600</v>
      </c>
      <c r="D614" s="822" t="s">
        <v>2428</v>
      </c>
      <c r="E614" s="822" t="s">
        <v>5283</v>
      </c>
      <c r="F614" s="822" t="s">
        <v>5330</v>
      </c>
      <c r="G614" s="822" t="s">
        <v>5331</v>
      </c>
      <c r="H614" s="831">
        <v>2</v>
      </c>
      <c r="I614" s="831">
        <v>76</v>
      </c>
      <c r="J614" s="822"/>
      <c r="K614" s="822">
        <v>38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5368</v>
      </c>
      <c r="B615" s="822" t="s">
        <v>5369</v>
      </c>
      <c r="C615" s="822" t="s">
        <v>600</v>
      </c>
      <c r="D615" s="822" t="s">
        <v>2428</v>
      </c>
      <c r="E615" s="822" t="s">
        <v>5283</v>
      </c>
      <c r="F615" s="822" t="s">
        <v>5372</v>
      </c>
      <c r="G615" s="822" t="s">
        <v>5373</v>
      </c>
      <c r="H615" s="831">
        <v>10</v>
      </c>
      <c r="I615" s="831">
        <v>2540</v>
      </c>
      <c r="J615" s="822"/>
      <c r="K615" s="822">
        <v>254</v>
      </c>
      <c r="L615" s="831"/>
      <c r="M615" s="831"/>
      <c r="N615" s="822"/>
      <c r="O615" s="822"/>
      <c r="P615" s="831">
        <v>2</v>
      </c>
      <c r="Q615" s="831">
        <v>550</v>
      </c>
      <c r="R615" s="827"/>
      <c r="S615" s="832">
        <v>275</v>
      </c>
    </row>
    <row r="616" spans="1:19" ht="14.45" customHeight="1" x14ac:dyDescent="0.2">
      <c r="A616" s="821" t="s">
        <v>5368</v>
      </c>
      <c r="B616" s="822" t="s">
        <v>5369</v>
      </c>
      <c r="C616" s="822" t="s">
        <v>600</v>
      </c>
      <c r="D616" s="822" t="s">
        <v>2429</v>
      </c>
      <c r="E616" s="822" t="s">
        <v>5283</v>
      </c>
      <c r="F616" s="822" t="s">
        <v>5330</v>
      </c>
      <c r="G616" s="822" t="s">
        <v>5331</v>
      </c>
      <c r="H616" s="831"/>
      <c r="I616" s="831"/>
      <c r="J616" s="822"/>
      <c r="K616" s="822"/>
      <c r="L616" s="831"/>
      <c r="M616" s="831"/>
      <c r="N616" s="822"/>
      <c r="O616" s="822"/>
      <c r="P616" s="831">
        <v>2</v>
      </c>
      <c r="Q616" s="831">
        <v>80</v>
      </c>
      <c r="R616" s="827"/>
      <c r="S616" s="832">
        <v>40</v>
      </c>
    </row>
    <row r="617" spans="1:19" ht="14.45" customHeight="1" x14ac:dyDescent="0.2">
      <c r="A617" s="821" t="s">
        <v>5368</v>
      </c>
      <c r="B617" s="822" t="s">
        <v>5369</v>
      </c>
      <c r="C617" s="822" t="s">
        <v>600</v>
      </c>
      <c r="D617" s="822" t="s">
        <v>2429</v>
      </c>
      <c r="E617" s="822" t="s">
        <v>5283</v>
      </c>
      <c r="F617" s="822" t="s">
        <v>5372</v>
      </c>
      <c r="G617" s="822" t="s">
        <v>5373</v>
      </c>
      <c r="H617" s="831"/>
      <c r="I617" s="831"/>
      <c r="J617" s="822"/>
      <c r="K617" s="822"/>
      <c r="L617" s="831"/>
      <c r="M617" s="831"/>
      <c r="N617" s="822"/>
      <c r="O617" s="822"/>
      <c r="P617" s="831">
        <v>1</v>
      </c>
      <c r="Q617" s="831">
        <v>275</v>
      </c>
      <c r="R617" s="827"/>
      <c r="S617" s="832">
        <v>275</v>
      </c>
    </row>
    <row r="618" spans="1:19" ht="14.45" customHeight="1" x14ac:dyDescent="0.2">
      <c r="A618" s="821" t="s">
        <v>5368</v>
      </c>
      <c r="B618" s="822" t="s">
        <v>5369</v>
      </c>
      <c r="C618" s="822" t="s">
        <v>600</v>
      </c>
      <c r="D618" s="822" t="s">
        <v>2434</v>
      </c>
      <c r="E618" s="822" t="s">
        <v>5283</v>
      </c>
      <c r="F618" s="822" t="s">
        <v>5330</v>
      </c>
      <c r="G618" s="822" t="s">
        <v>5331</v>
      </c>
      <c r="H618" s="831">
        <v>5</v>
      </c>
      <c r="I618" s="831">
        <v>190</v>
      </c>
      <c r="J618" s="822"/>
      <c r="K618" s="822">
        <v>38</v>
      </c>
      <c r="L618" s="831">
        <v>1</v>
      </c>
      <c r="M618" s="831">
        <v>38</v>
      </c>
      <c r="N618" s="822"/>
      <c r="O618" s="822">
        <v>38</v>
      </c>
      <c r="P618" s="831">
        <v>5</v>
      </c>
      <c r="Q618" s="831">
        <v>200</v>
      </c>
      <c r="R618" s="827"/>
      <c r="S618" s="832">
        <v>40</v>
      </c>
    </row>
    <row r="619" spans="1:19" ht="14.45" customHeight="1" x14ac:dyDescent="0.2">
      <c r="A619" s="821" t="s">
        <v>5368</v>
      </c>
      <c r="B619" s="822" t="s">
        <v>5369</v>
      </c>
      <c r="C619" s="822" t="s">
        <v>600</v>
      </c>
      <c r="D619" s="822" t="s">
        <v>5279</v>
      </c>
      <c r="E619" s="822" t="s">
        <v>5283</v>
      </c>
      <c r="F619" s="822" t="s">
        <v>5372</v>
      </c>
      <c r="G619" s="822" t="s">
        <v>5373</v>
      </c>
      <c r="H619" s="831"/>
      <c r="I619" s="831"/>
      <c r="J619" s="822"/>
      <c r="K619" s="822"/>
      <c r="L619" s="831"/>
      <c r="M619" s="831"/>
      <c r="N619" s="822"/>
      <c r="O619" s="822"/>
      <c r="P619" s="831">
        <v>16</v>
      </c>
      <c r="Q619" s="831">
        <v>4400</v>
      </c>
      <c r="R619" s="827"/>
      <c r="S619" s="832">
        <v>275</v>
      </c>
    </row>
    <row r="620" spans="1:19" ht="14.45" customHeight="1" x14ac:dyDescent="0.2">
      <c r="A620" s="821" t="s">
        <v>5368</v>
      </c>
      <c r="B620" s="822" t="s">
        <v>5369</v>
      </c>
      <c r="C620" s="822" t="s">
        <v>600</v>
      </c>
      <c r="D620" s="822" t="s">
        <v>2437</v>
      </c>
      <c r="E620" s="822" t="s">
        <v>5283</v>
      </c>
      <c r="F620" s="822" t="s">
        <v>5330</v>
      </c>
      <c r="G620" s="822" t="s">
        <v>5331</v>
      </c>
      <c r="H620" s="831"/>
      <c r="I620" s="831"/>
      <c r="J620" s="822"/>
      <c r="K620" s="822"/>
      <c r="L620" s="831">
        <v>9</v>
      </c>
      <c r="M620" s="831">
        <v>342</v>
      </c>
      <c r="N620" s="822"/>
      <c r="O620" s="822">
        <v>38</v>
      </c>
      <c r="P620" s="831">
        <v>18</v>
      </c>
      <c r="Q620" s="831">
        <v>720</v>
      </c>
      <c r="R620" s="827"/>
      <c r="S620" s="832">
        <v>40</v>
      </c>
    </row>
    <row r="621" spans="1:19" ht="14.45" customHeight="1" x14ac:dyDescent="0.2">
      <c r="A621" s="821" t="s">
        <v>5368</v>
      </c>
      <c r="B621" s="822" t="s">
        <v>5369</v>
      </c>
      <c r="C621" s="822" t="s">
        <v>600</v>
      </c>
      <c r="D621" s="822" t="s">
        <v>2437</v>
      </c>
      <c r="E621" s="822" t="s">
        <v>5283</v>
      </c>
      <c r="F621" s="822" t="s">
        <v>5372</v>
      </c>
      <c r="G621" s="822" t="s">
        <v>5373</v>
      </c>
      <c r="H621" s="831">
        <v>87</v>
      </c>
      <c r="I621" s="831">
        <v>22098</v>
      </c>
      <c r="J621" s="822"/>
      <c r="K621" s="822">
        <v>254</v>
      </c>
      <c r="L621" s="831">
        <v>97</v>
      </c>
      <c r="M621" s="831">
        <v>24735</v>
      </c>
      <c r="N621" s="822"/>
      <c r="O621" s="822">
        <v>255</v>
      </c>
      <c r="P621" s="831">
        <v>139</v>
      </c>
      <c r="Q621" s="831">
        <v>38225</v>
      </c>
      <c r="R621" s="827"/>
      <c r="S621" s="832">
        <v>275</v>
      </c>
    </row>
    <row r="622" spans="1:19" ht="14.45" customHeight="1" x14ac:dyDescent="0.2">
      <c r="A622" s="821" t="s">
        <v>5368</v>
      </c>
      <c r="B622" s="822" t="s">
        <v>5369</v>
      </c>
      <c r="C622" s="822" t="s">
        <v>600</v>
      </c>
      <c r="D622" s="822" t="s">
        <v>5248</v>
      </c>
      <c r="E622" s="822" t="s">
        <v>5283</v>
      </c>
      <c r="F622" s="822" t="s">
        <v>5372</v>
      </c>
      <c r="G622" s="822" t="s">
        <v>5373</v>
      </c>
      <c r="H622" s="831"/>
      <c r="I622" s="831"/>
      <c r="J622" s="822"/>
      <c r="K622" s="822"/>
      <c r="L622" s="831">
        <v>13</v>
      </c>
      <c r="M622" s="831">
        <v>3315</v>
      </c>
      <c r="N622" s="822"/>
      <c r="O622" s="822">
        <v>255</v>
      </c>
      <c r="P622" s="831"/>
      <c r="Q622" s="831"/>
      <c r="R622" s="827"/>
      <c r="S622" s="832"/>
    </row>
    <row r="623" spans="1:19" ht="14.45" customHeight="1" x14ac:dyDescent="0.2">
      <c r="A623" s="821" t="s">
        <v>5368</v>
      </c>
      <c r="B623" s="822" t="s">
        <v>5369</v>
      </c>
      <c r="C623" s="822" t="s">
        <v>600</v>
      </c>
      <c r="D623" s="822" t="s">
        <v>5255</v>
      </c>
      <c r="E623" s="822" t="s">
        <v>5283</v>
      </c>
      <c r="F623" s="822" t="s">
        <v>5372</v>
      </c>
      <c r="G623" s="822" t="s">
        <v>5373</v>
      </c>
      <c r="H623" s="831">
        <v>104</v>
      </c>
      <c r="I623" s="831">
        <v>26416</v>
      </c>
      <c r="J623" s="822"/>
      <c r="K623" s="822">
        <v>254</v>
      </c>
      <c r="L623" s="831">
        <v>82</v>
      </c>
      <c r="M623" s="831">
        <v>20910</v>
      </c>
      <c r="N623" s="822"/>
      <c r="O623" s="822">
        <v>255</v>
      </c>
      <c r="P623" s="831">
        <v>12</v>
      </c>
      <c r="Q623" s="831">
        <v>3300</v>
      </c>
      <c r="R623" s="827"/>
      <c r="S623" s="832">
        <v>275</v>
      </c>
    </row>
    <row r="624" spans="1:19" ht="14.45" customHeight="1" x14ac:dyDescent="0.2">
      <c r="A624" s="821" t="s">
        <v>5368</v>
      </c>
      <c r="B624" s="822" t="s">
        <v>5369</v>
      </c>
      <c r="C624" s="822" t="s">
        <v>600</v>
      </c>
      <c r="D624" s="822" t="s">
        <v>5278</v>
      </c>
      <c r="E624" s="822" t="s">
        <v>5283</v>
      </c>
      <c r="F624" s="822" t="s">
        <v>5372</v>
      </c>
      <c r="G624" s="822" t="s">
        <v>5373</v>
      </c>
      <c r="H624" s="831">
        <v>43</v>
      </c>
      <c r="I624" s="831">
        <v>10922</v>
      </c>
      <c r="J624" s="822"/>
      <c r="K624" s="822">
        <v>254</v>
      </c>
      <c r="L624" s="831">
        <v>54</v>
      </c>
      <c r="M624" s="831">
        <v>13770</v>
      </c>
      <c r="N624" s="822"/>
      <c r="O624" s="822">
        <v>255</v>
      </c>
      <c r="P624" s="831">
        <v>35</v>
      </c>
      <c r="Q624" s="831">
        <v>9625</v>
      </c>
      <c r="R624" s="827"/>
      <c r="S624" s="832">
        <v>275</v>
      </c>
    </row>
    <row r="625" spans="1:19" ht="14.45" customHeight="1" x14ac:dyDescent="0.2">
      <c r="A625" s="821" t="s">
        <v>5368</v>
      </c>
      <c r="B625" s="822" t="s">
        <v>5369</v>
      </c>
      <c r="C625" s="822" t="s">
        <v>600</v>
      </c>
      <c r="D625" s="822" t="s">
        <v>5260</v>
      </c>
      <c r="E625" s="822" t="s">
        <v>5283</v>
      </c>
      <c r="F625" s="822" t="s">
        <v>5372</v>
      </c>
      <c r="G625" s="822" t="s">
        <v>5373</v>
      </c>
      <c r="H625" s="831">
        <v>23</v>
      </c>
      <c r="I625" s="831">
        <v>5842</v>
      </c>
      <c r="J625" s="822"/>
      <c r="K625" s="822">
        <v>254</v>
      </c>
      <c r="L625" s="831">
        <v>183</v>
      </c>
      <c r="M625" s="831">
        <v>46665</v>
      </c>
      <c r="N625" s="822"/>
      <c r="O625" s="822">
        <v>255</v>
      </c>
      <c r="P625" s="831">
        <v>22</v>
      </c>
      <c r="Q625" s="831">
        <v>6050</v>
      </c>
      <c r="R625" s="827"/>
      <c r="S625" s="832">
        <v>275</v>
      </c>
    </row>
    <row r="626" spans="1:19" ht="14.45" customHeight="1" x14ac:dyDescent="0.2">
      <c r="A626" s="821" t="s">
        <v>5368</v>
      </c>
      <c r="B626" s="822" t="s">
        <v>5369</v>
      </c>
      <c r="C626" s="822" t="s">
        <v>600</v>
      </c>
      <c r="D626" s="822" t="s">
        <v>2406</v>
      </c>
      <c r="E626" s="822" t="s">
        <v>5283</v>
      </c>
      <c r="F626" s="822" t="s">
        <v>5330</v>
      </c>
      <c r="G626" s="822" t="s">
        <v>5331</v>
      </c>
      <c r="H626" s="831">
        <v>1</v>
      </c>
      <c r="I626" s="831">
        <v>38</v>
      </c>
      <c r="J626" s="822"/>
      <c r="K626" s="822">
        <v>38</v>
      </c>
      <c r="L626" s="831">
        <v>3</v>
      </c>
      <c r="M626" s="831">
        <v>114</v>
      </c>
      <c r="N626" s="822"/>
      <c r="O626" s="822">
        <v>38</v>
      </c>
      <c r="P626" s="831">
        <v>2</v>
      </c>
      <c r="Q626" s="831">
        <v>80</v>
      </c>
      <c r="R626" s="827"/>
      <c r="S626" s="832">
        <v>40</v>
      </c>
    </row>
    <row r="627" spans="1:19" ht="14.45" customHeight="1" x14ac:dyDescent="0.2">
      <c r="A627" s="821" t="s">
        <v>5368</v>
      </c>
      <c r="B627" s="822" t="s">
        <v>5369</v>
      </c>
      <c r="C627" s="822" t="s">
        <v>600</v>
      </c>
      <c r="D627" s="822" t="s">
        <v>2406</v>
      </c>
      <c r="E627" s="822" t="s">
        <v>5283</v>
      </c>
      <c r="F627" s="822" t="s">
        <v>5372</v>
      </c>
      <c r="G627" s="822" t="s">
        <v>5373</v>
      </c>
      <c r="H627" s="831">
        <v>80</v>
      </c>
      <c r="I627" s="831">
        <v>20320</v>
      </c>
      <c r="J627" s="822"/>
      <c r="K627" s="822">
        <v>254</v>
      </c>
      <c r="L627" s="831">
        <v>148</v>
      </c>
      <c r="M627" s="831">
        <v>37740</v>
      </c>
      <c r="N627" s="822"/>
      <c r="O627" s="822">
        <v>255</v>
      </c>
      <c r="P627" s="831">
        <v>60</v>
      </c>
      <c r="Q627" s="831">
        <v>16500</v>
      </c>
      <c r="R627" s="827"/>
      <c r="S627" s="832">
        <v>275</v>
      </c>
    </row>
    <row r="628" spans="1:19" ht="14.45" customHeight="1" x14ac:dyDescent="0.2">
      <c r="A628" s="821" t="s">
        <v>5368</v>
      </c>
      <c r="B628" s="822" t="s">
        <v>5369</v>
      </c>
      <c r="C628" s="822" t="s">
        <v>600</v>
      </c>
      <c r="D628" s="822" t="s">
        <v>5264</v>
      </c>
      <c r="E628" s="822" t="s">
        <v>5283</v>
      </c>
      <c r="F628" s="822" t="s">
        <v>5330</v>
      </c>
      <c r="G628" s="822" t="s">
        <v>5331</v>
      </c>
      <c r="H628" s="831">
        <v>6</v>
      </c>
      <c r="I628" s="831">
        <v>228</v>
      </c>
      <c r="J628" s="822"/>
      <c r="K628" s="822">
        <v>38</v>
      </c>
      <c r="L628" s="831">
        <v>4</v>
      </c>
      <c r="M628" s="831">
        <v>152</v>
      </c>
      <c r="N628" s="822"/>
      <c r="O628" s="822">
        <v>38</v>
      </c>
      <c r="P628" s="831"/>
      <c r="Q628" s="831"/>
      <c r="R628" s="827"/>
      <c r="S628" s="832"/>
    </row>
    <row r="629" spans="1:19" ht="14.45" customHeight="1" x14ac:dyDescent="0.2">
      <c r="A629" s="821" t="s">
        <v>5368</v>
      </c>
      <c r="B629" s="822" t="s">
        <v>5369</v>
      </c>
      <c r="C629" s="822" t="s">
        <v>600</v>
      </c>
      <c r="D629" s="822" t="s">
        <v>5264</v>
      </c>
      <c r="E629" s="822" t="s">
        <v>5283</v>
      </c>
      <c r="F629" s="822" t="s">
        <v>5372</v>
      </c>
      <c r="G629" s="822" t="s">
        <v>5373</v>
      </c>
      <c r="H629" s="831">
        <v>287</v>
      </c>
      <c r="I629" s="831">
        <v>72898</v>
      </c>
      <c r="J629" s="822"/>
      <c r="K629" s="822">
        <v>254</v>
      </c>
      <c r="L629" s="831">
        <v>132</v>
      </c>
      <c r="M629" s="831">
        <v>33660</v>
      </c>
      <c r="N629" s="822"/>
      <c r="O629" s="822">
        <v>255</v>
      </c>
      <c r="P629" s="831"/>
      <c r="Q629" s="831"/>
      <c r="R629" s="827"/>
      <c r="S629" s="832"/>
    </row>
    <row r="630" spans="1:19" ht="14.45" customHeight="1" x14ac:dyDescent="0.2">
      <c r="A630" s="821" t="s">
        <v>5368</v>
      </c>
      <c r="B630" s="822" t="s">
        <v>5369</v>
      </c>
      <c r="C630" s="822" t="s">
        <v>600</v>
      </c>
      <c r="D630" s="822" t="s">
        <v>5247</v>
      </c>
      <c r="E630" s="822" t="s">
        <v>5283</v>
      </c>
      <c r="F630" s="822" t="s">
        <v>5372</v>
      </c>
      <c r="G630" s="822" t="s">
        <v>5373</v>
      </c>
      <c r="H630" s="831">
        <v>58</v>
      </c>
      <c r="I630" s="831">
        <v>14732</v>
      </c>
      <c r="J630" s="822"/>
      <c r="K630" s="822">
        <v>254</v>
      </c>
      <c r="L630" s="831">
        <v>2</v>
      </c>
      <c r="M630" s="831">
        <v>510</v>
      </c>
      <c r="N630" s="822"/>
      <c r="O630" s="822">
        <v>255</v>
      </c>
      <c r="P630" s="831">
        <v>1</v>
      </c>
      <c r="Q630" s="831">
        <v>275</v>
      </c>
      <c r="R630" s="827"/>
      <c r="S630" s="832">
        <v>275</v>
      </c>
    </row>
    <row r="631" spans="1:19" ht="14.45" customHeight="1" x14ac:dyDescent="0.2">
      <c r="A631" s="821" t="s">
        <v>5368</v>
      </c>
      <c r="B631" s="822" t="s">
        <v>5369</v>
      </c>
      <c r="C631" s="822" t="s">
        <v>600</v>
      </c>
      <c r="D631" s="822" t="s">
        <v>2435</v>
      </c>
      <c r="E631" s="822" t="s">
        <v>5283</v>
      </c>
      <c r="F631" s="822" t="s">
        <v>5372</v>
      </c>
      <c r="G631" s="822" t="s">
        <v>5373</v>
      </c>
      <c r="H631" s="831">
        <v>15</v>
      </c>
      <c r="I631" s="831">
        <v>3810</v>
      </c>
      <c r="J631" s="822"/>
      <c r="K631" s="822">
        <v>254</v>
      </c>
      <c r="L631" s="831">
        <v>120</v>
      </c>
      <c r="M631" s="831">
        <v>30600</v>
      </c>
      <c r="N631" s="822"/>
      <c r="O631" s="822">
        <v>255</v>
      </c>
      <c r="P631" s="831">
        <v>38</v>
      </c>
      <c r="Q631" s="831">
        <v>10450</v>
      </c>
      <c r="R631" s="827"/>
      <c r="S631" s="832">
        <v>275</v>
      </c>
    </row>
    <row r="632" spans="1:19" ht="14.45" customHeight="1" x14ac:dyDescent="0.2">
      <c r="A632" s="821" t="s">
        <v>5368</v>
      </c>
      <c r="B632" s="822" t="s">
        <v>5369</v>
      </c>
      <c r="C632" s="822" t="s">
        <v>600</v>
      </c>
      <c r="D632" s="822" t="s">
        <v>5277</v>
      </c>
      <c r="E632" s="822" t="s">
        <v>5283</v>
      </c>
      <c r="F632" s="822" t="s">
        <v>5372</v>
      </c>
      <c r="G632" s="822" t="s">
        <v>5373</v>
      </c>
      <c r="H632" s="831">
        <v>44</v>
      </c>
      <c r="I632" s="831">
        <v>11176</v>
      </c>
      <c r="J632" s="822"/>
      <c r="K632" s="822">
        <v>254</v>
      </c>
      <c r="L632" s="831">
        <v>24</v>
      </c>
      <c r="M632" s="831">
        <v>6120</v>
      </c>
      <c r="N632" s="822"/>
      <c r="O632" s="822">
        <v>255</v>
      </c>
      <c r="P632" s="831">
        <v>20</v>
      </c>
      <c r="Q632" s="831">
        <v>5500</v>
      </c>
      <c r="R632" s="827"/>
      <c r="S632" s="832">
        <v>275</v>
      </c>
    </row>
    <row r="633" spans="1:19" ht="14.45" customHeight="1" x14ac:dyDescent="0.2">
      <c r="A633" s="821" t="s">
        <v>5368</v>
      </c>
      <c r="B633" s="822" t="s">
        <v>5369</v>
      </c>
      <c r="C633" s="822" t="s">
        <v>600</v>
      </c>
      <c r="D633" s="822" t="s">
        <v>5277</v>
      </c>
      <c r="E633" s="822" t="s">
        <v>5283</v>
      </c>
      <c r="F633" s="822" t="s">
        <v>5379</v>
      </c>
      <c r="G633" s="822" t="s">
        <v>5380</v>
      </c>
      <c r="H633" s="831">
        <v>7</v>
      </c>
      <c r="I633" s="831">
        <v>812</v>
      </c>
      <c r="J633" s="822"/>
      <c r="K633" s="822">
        <v>116</v>
      </c>
      <c r="L633" s="831">
        <v>5</v>
      </c>
      <c r="M633" s="831">
        <v>585</v>
      </c>
      <c r="N633" s="822"/>
      <c r="O633" s="822">
        <v>117</v>
      </c>
      <c r="P633" s="831">
        <v>4</v>
      </c>
      <c r="Q633" s="831">
        <v>508</v>
      </c>
      <c r="R633" s="827"/>
      <c r="S633" s="832">
        <v>127</v>
      </c>
    </row>
    <row r="634" spans="1:19" ht="14.45" customHeight="1" x14ac:dyDescent="0.2">
      <c r="A634" s="821" t="s">
        <v>5368</v>
      </c>
      <c r="B634" s="822" t="s">
        <v>5369</v>
      </c>
      <c r="C634" s="822" t="s">
        <v>600</v>
      </c>
      <c r="D634" s="822" t="s">
        <v>2365</v>
      </c>
      <c r="E634" s="822" t="s">
        <v>5283</v>
      </c>
      <c r="F634" s="822" t="s">
        <v>5330</v>
      </c>
      <c r="G634" s="822" t="s">
        <v>5331</v>
      </c>
      <c r="H634" s="831"/>
      <c r="I634" s="831"/>
      <c r="J634" s="822"/>
      <c r="K634" s="822"/>
      <c r="L634" s="831"/>
      <c r="M634" s="831"/>
      <c r="N634" s="822"/>
      <c r="O634" s="822"/>
      <c r="P634" s="831">
        <v>2</v>
      </c>
      <c r="Q634" s="831">
        <v>80</v>
      </c>
      <c r="R634" s="827"/>
      <c r="S634" s="832">
        <v>40</v>
      </c>
    </row>
    <row r="635" spans="1:19" ht="14.45" customHeight="1" x14ac:dyDescent="0.2">
      <c r="A635" s="821" t="s">
        <v>5368</v>
      </c>
      <c r="B635" s="822" t="s">
        <v>5369</v>
      </c>
      <c r="C635" s="822" t="s">
        <v>600</v>
      </c>
      <c r="D635" s="822" t="s">
        <v>2365</v>
      </c>
      <c r="E635" s="822" t="s">
        <v>5283</v>
      </c>
      <c r="F635" s="822" t="s">
        <v>5372</v>
      </c>
      <c r="G635" s="822" t="s">
        <v>5373</v>
      </c>
      <c r="H635" s="831"/>
      <c r="I635" s="831"/>
      <c r="J635" s="822"/>
      <c r="K635" s="822"/>
      <c r="L635" s="831">
        <v>100</v>
      </c>
      <c r="M635" s="831">
        <v>25500</v>
      </c>
      <c r="N635" s="822"/>
      <c r="O635" s="822">
        <v>255</v>
      </c>
      <c r="P635" s="831">
        <v>57</v>
      </c>
      <c r="Q635" s="831">
        <v>15675</v>
      </c>
      <c r="R635" s="827"/>
      <c r="S635" s="832">
        <v>275</v>
      </c>
    </row>
    <row r="636" spans="1:19" ht="14.45" customHeight="1" x14ac:dyDescent="0.2">
      <c r="A636" s="821" t="s">
        <v>5368</v>
      </c>
      <c r="B636" s="822" t="s">
        <v>5369</v>
      </c>
      <c r="C636" s="822" t="s">
        <v>600</v>
      </c>
      <c r="D636" s="822" t="s">
        <v>2401</v>
      </c>
      <c r="E636" s="822" t="s">
        <v>5283</v>
      </c>
      <c r="F636" s="822" t="s">
        <v>5372</v>
      </c>
      <c r="G636" s="822" t="s">
        <v>5373</v>
      </c>
      <c r="H636" s="831"/>
      <c r="I636" s="831"/>
      <c r="J636" s="822"/>
      <c r="K636" s="822"/>
      <c r="L636" s="831">
        <v>199</v>
      </c>
      <c r="M636" s="831">
        <v>50745</v>
      </c>
      <c r="N636" s="822"/>
      <c r="O636" s="822">
        <v>255</v>
      </c>
      <c r="P636" s="831">
        <v>103</v>
      </c>
      <c r="Q636" s="831">
        <v>28325</v>
      </c>
      <c r="R636" s="827"/>
      <c r="S636" s="832">
        <v>275</v>
      </c>
    </row>
    <row r="637" spans="1:19" ht="14.45" customHeight="1" x14ac:dyDescent="0.2">
      <c r="A637" s="821" t="s">
        <v>5368</v>
      </c>
      <c r="B637" s="822" t="s">
        <v>5369</v>
      </c>
      <c r="C637" s="822" t="s">
        <v>600</v>
      </c>
      <c r="D637" s="822" t="s">
        <v>5244</v>
      </c>
      <c r="E637" s="822" t="s">
        <v>5283</v>
      </c>
      <c r="F637" s="822" t="s">
        <v>5372</v>
      </c>
      <c r="G637" s="822" t="s">
        <v>5373</v>
      </c>
      <c r="H637" s="831"/>
      <c r="I637" s="831"/>
      <c r="J637" s="822"/>
      <c r="K637" s="822"/>
      <c r="L637" s="831">
        <v>44</v>
      </c>
      <c r="M637" s="831">
        <v>11220</v>
      </c>
      <c r="N637" s="822"/>
      <c r="O637" s="822">
        <v>255</v>
      </c>
      <c r="P637" s="831"/>
      <c r="Q637" s="831"/>
      <c r="R637" s="827"/>
      <c r="S637" s="832"/>
    </row>
    <row r="638" spans="1:19" ht="14.45" customHeight="1" x14ac:dyDescent="0.2">
      <c r="A638" s="821" t="s">
        <v>5368</v>
      </c>
      <c r="B638" s="822" t="s">
        <v>5369</v>
      </c>
      <c r="C638" s="822" t="s">
        <v>600</v>
      </c>
      <c r="D638" s="822" t="s">
        <v>2433</v>
      </c>
      <c r="E638" s="822" t="s">
        <v>5283</v>
      </c>
      <c r="F638" s="822" t="s">
        <v>5372</v>
      </c>
      <c r="G638" s="822" t="s">
        <v>5373</v>
      </c>
      <c r="H638" s="831"/>
      <c r="I638" s="831"/>
      <c r="J638" s="822"/>
      <c r="K638" s="822"/>
      <c r="L638" s="831">
        <v>140</v>
      </c>
      <c r="M638" s="831">
        <v>35700</v>
      </c>
      <c r="N638" s="822"/>
      <c r="O638" s="822">
        <v>255</v>
      </c>
      <c r="P638" s="831">
        <v>67</v>
      </c>
      <c r="Q638" s="831">
        <v>18425</v>
      </c>
      <c r="R638" s="827"/>
      <c r="S638" s="832">
        <v>275</v>
      </c>
    </row>
    <row r="639" spans="1:19" ht="14.45" customHeight="1" x14ac:dyDescent="0.2">
      <c r="A639" s="821" t="s">
        <v>5368</v>
      </c>
      <c r="B639" s="822" t="s">
        <v>5369</v>
      </c>
      <c r="C639" s="822" t="s">
        <v>600</v>
      </c>
      <c r="D639" s="822" t="s">
        <v>2393</v>
      </c>
      <c r="E639" s="822" t="s">
        <v>5283</v>
      </c>
      <c r="F639" s="822" t="s">
        <v>5372</v>
      </c>
      <c r="G639" s="822" t="s">
        <v>5373</v>
      </c>
      <c r="H639" s="831"/>
      <c r="I639" s="831"/>
      <c r="J639" s="822"/>
      <c r="K639" s="822"/>
      <c r="L639" s="831">
        <v>46</v>
      </c>
      <c r="M639" s="831">
        <v>11730</v>
      </c>
      <c r="N639" s="822"/>
      <c r="O639" s="822">
        <v>255</v>
      </c>
      <c r="P639" s="831">
        <v>48</v>
      </c>
      <c r="Q639" s="831">
        <v>13200</v>
      </c>
      <c r="R639" s="827"/>
      <c r="S639" s="832">
        <v>275</v>
      </c>
    </row>
    <row r="640" spans="1:19" ht="14.45" customHeight="1" x14ac:dyDescent="0.2">
      <c r="A640" s="821" t="s">
        <v>5368</v>
      </c>
      <c r="B640" s="822" t="s">
        <v>5369</v>
      </c>
      <c r="C640" s="822" t="s">
        <v>600</v>
      </c>
      <c r="D640" s="822" t="s">
        <v>5254</v>
      </c>
      <c r="E640" s="822" t="s">
        <v>5283</v>
      </c>
      <c r="F640" s="822" t="s">
        <v>5372</v>
      </c>
      <c r="G640" s="822" t="s">
        <v>5373</v>
      </c>
      <c r="H640" s="831"/>
      <c r="I640" s="831"/>
      <c r="J640" s="822"/>
      <c r="K640" s="822"/>
      <c r="L640" s="831"/>
      <c r="M640" s="831"/>
      <c r="N640" s="822"/>
      <c r="O640" s="822"/>
      <c r="P640" s="831">
        <v>51</v>
      </c>
      <c r="Q640" s="831">
        <v>14025</v>
      </c>
      <c r="R640" s="827"/>
      <c r="S640" s="832">
        <v>275</v>
      </c>
    </row>
    <row r="641" spans="1:19" ht="14.45" customHeight="1" x14ac:dyDescent="0.2">
      <c r="A641" s="821" t="s">
        <v>5368</v>
      </c>
      <c r="B641" s="822" t="s">
        <v>5369</v>
      </c>
      <c r="C641" s="822" t="s">
        <v>600</v>
      </c>
      <c r="D641" s="822" t="s">
        <v>2391</v>
      </c>
      <c r="E641" s="822" t="s">
        <v>5283</v>
      </c>
      <c r="F641" s="822" t="s">
        <v>5372</v>
      </c>
      <c r="G641" s="822" t="s">
        <v>5373</v>
      </c>
      <c r="H641" s="831"/>
      <c r="I641" s="831"/>
      <c r="J641" s="822"/>
      <c r="K641" s="822"/>
      <c r="L641" s="831"/>
      <c r="M641" s="831"/>
      <c r="N641" s="822"/>
      <c r="O641" s="822"/>
      <c r="P641" s="831">
        <v>8</v>
      </c>
      <c r="Q641" s="831">
        <v>2200</v>
      </c>
      <c r="R641" s="827"/>
      <c r="S641" s="832">
        <v>275</v>
      </c>
    </row>
    <row r="642" spans="1:19" ht="14.45" customHeight="1" x14ac:dyDescent="0.2">
      <c r="A642" s="821" t="s">
        <v>5368</v>
      </c>
      <c r="B642" s="822" t="s">
        <v>5369</v>
      </c>
      <c r="C642" s="822" t="s">
        <v>600</v>
      </c>
      <c r="D642" s="822" t="s">
        <v>5253</v>
      </c>
      <c r="E642" s="822" t="s">
        <v>5283</v>
      </c>
      <c r="F642" s="822" t="s">
        <v>5372</v>
      </c>
      <c r="G642" s="822" t="s">
        <v>5373</v>
      </c>
      <c r="H642" s="831"/>
      <c r="I642" s="831"/>
      <c r="J642" s="822"/>
      <c r="K642" s="822"/>
      <c r="L642" s="831"/>
      <c r="M642" s="831"/>
      <c r="N642" s="822"/>
      <c r="O642" s="822"/>
      <c r="P642" s="831">
        <v>72</v>
      </c>
      <c r="Q642" s="831">
        <v>19800</v>
      </c>
      <c r="R642" s="827"/>
      <c r="S642" s="832">
        <v>275</v>
      </c>
    </row>
    <row r="643" spans="1:19" ht="14.45" customHeight="1" x14ac:dyDescent="0.2">
      <c r="A643" s="821" t="s">
        <v>5368</v>
      </c>
      <c r="B643" s="822" t="s">
        <v>5369</v>
      </c>
      <c r="C643" s="822" t="s">
        <v>600</v>
      </c>
      <c r="D643" s="822" t="s">
        <v>2358</v>
      </c>
      <c r="E643" s="822" t="s">
        <v>5283</v>
      </c>
      <c r="F643" s="822" t="s">
        <v>5372</v>
      </c>
      <c r="G643" s="822" t="s">
        <v>5373</v>
      </c>
      <c r="H643" s="831"/>
      <c r="I643" s="831"/>
      <c r="J643" s="822"/>
      <c r="K643" s="822"/>
      <c r="L643" s="831"/>
      <c r="M643" s="831"/>
      <c r="N643" s="822"/>
      <c r="O643" s="822"/>
      <c r="P643" s="831">
        <v>15</v>
      </c>
      <c r="Q643" s="831">
        <v>4125</v>
      </c>
      <c r="R643" s="827"/>
      <c r="S643" s="832">
        <v>275</v>
      </c>
    </row>
    <row r="644" spans="1:19" ht="14.45" customHeight="1" x14ac:dyDescent="0.2">
      <c r="A644" s="821" t="s">
        <v>5368</v>
      </c>
      <c r="B644" s="822" t="s">
        <v>5369</v>
      </c>
      <c r="C644" s="822" t="s">
        <v>600</v>
      </c>
      <c r="D644" s="822" t="s">
        <v>2362</v>
      </c>
      <c r="E644" s="822" t="s">
        <v>5283</v>
      </c>
      <c r="F644" s="822" t="s">
        <v>5330</v>
      </c>
      <c r="G644" s="822" t="s">
        <v>5331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40</v>
      </c>
      <c r="R644" s="827"/>
      <c r="S644" s="832">
        <v>40</v>
      </c>
    </row>
    <row r="645" spans="1:19" ht="14.45" customHeight="1" x14ac:dyDescent="0.2">
      <c r="A645" s="821" t="s">
        <v>5368</v>
      </c>
      <c r="B645" s="822" t="s">
        <v>5369</v>
      </c>
      <c r="C645" s="822" t="s">
        <v>608</v>
      </c>
      <c r="D645" s="822" t="s">
        <v>2354</v>
      </c>
      <c r="E645" s="822" t="s">
        <v>5283</v>
      </c>
      <c r="F645" s="822" t="s">
        <v>5372</v>
      </c>
      <c r="G645" s="822" t="s">
        <v>5373</v>
      </c>
      <c r="H645" s="831"/>
      <c r="I645" s="831"/>
      <c r="J645" s="822"/>
      <c r="K645" s="822"/>
      <c r="L645" s="831">
        <v>6</v>
      </c>
      <c r="M645" s="831">
        <v>1530</v>
      </c>
      <c r="N645" s="822"/>
      <c r="O645" s="822">
        <v>255</v>
      </c>
      <c r="P645" s="831">
        <v>1</v>
      </c>
      <c r="Q645" s="831">
        <v>275</v>
      </c>
      <c r="R645" s="827"/>
      <c r="S645" s="832">
        <v>275</v>
      </c>
    </row>
    <row r="646" spans="1:19" ht="14.45" customHeight="1" x14ac:dyDescent="0.2">
      <c r="A646" s="821" t="s">
        <v>5368</v>
      </c>
      <c r="B646" s="822" t="s">
        <v>5369</v>
      </c>
      <c r="C646" s="822" t="s">
        <v>608</v>
      </c>
      <c r="D646" s="822" t="s">
        <v>2354</v>
      </c>
      <c r="E646" s="822" t="s">
        <v>5283</v>
      </c>
      <c r="F646" s="822" t="s">
        <v>5374</v>
      </c>
      <c r="G646" s="822" t="s">
        <v>5375</v>
      </c>
      <c r="H646" s="831"/>
      <c r="I646" s="831"/>
      <c r="J646" s="822"/>
      <c r="K646" s="822"/>
      <c r="L646" s="831">
        <v>28</v>
      </c>
      <c r="M646" s="831">
        <v>3556</v>
      </c>
      <c r="N646" s="822"/>
      <c r="O646" s="822">
        <v>127</v>
      </c>
      <c r="P646" s="831">
        <v>1</v>
      </c>
      <c r="Q646" s="831">
        <v>137</v>
      </c>
      <c r="R646" s="827"/>
      <c r="S646" s="832">
        <v>137</v>
      </c>
    </row>
    <row r="647" spans="1:19" ht="14.45" customHeight="1" x14ac:dyDescent="0.2">
      <c r="A647" s="821" t="s">
        <v>5368</v>
      </c>
      <c r="B647" s="822" t="s">
        <v>5369</v>
      </c>
      <c r="C647" s="822" t="s">
        <v>608</v>
      </c>
      <c r="D647" s="822" t="s">
        <v>2354</v>
      </c>
      <c r="E647" s="822" t="s">
        <v>5283</v>
      </c>
      <c r="F647" s="822" t="s">
        <v>5387</v>
      </c>
      <c r="G647" s="822" t="s">
        <v>5384</v>
      </c>
      <c r="H647" s="831">
        <v>2</v>
      </c>
      <c r="I647" s="831">
        <v>1146</v>
      </c>
      <c r="J647" s="822"/>
      <c r="K647" s="822">
        <v>573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5368</v>
      </c>
      <c r="B648" s="822" t="s">
        <v>5369</v>
      </c>
      <c r="C648" s="822" t="s">
        <v>608</v>
      </c>
      <c r="D648" s="822" t="s">
        <v>2354</v>
      </c>
      <c r="E648" s="822" t="s">
        <v>5283</v>
      </c>
      <c r="F648" s="822" t="s">
        <v>5396</v>
      </c>
      <c r="G648" s="822" t="s">
        <v>5394</v>
      </c>
      <c r="H648" s="831"/>
      <c r="I648" s="831"/>
      <c r="J648" s="822"/>
      <c r="K648" s="822"/>
      <c r="L648" s="831">
        <v>9</v>
      </c>
      <c r="M648" s="831">
        <v>3492</v>
      </c>
      <c r="N648" s="822"/>
      <c r="O648" s="822">
        <v>388</v>
      </c>
      <c r="P648" s="831">
        <v>1</v>
      </c>
      <c r="Q648" s="831">
        <v>401</v>
      </c>
      <c r="R648" s="827"/>
      <c r="S648" s="832">
        <v>401</v>
      </c>
    </row>
    <row r="649" spans="1:19" ht="14.45" customHeight="1" x14ac:dyDescent="0.2">
      <c r="A649" s="821" t="s">
        <v>5368</v>
      </c>
      <c r="B649" s="822" t="s">
        <v>5369</v>
      </c>
      <c r="C649" s="822" t="s">
        <v>608</v>
      </c>
      <c r="D649" s="822" t="s">
        <v>2354</v>
      </c>
      <c r="E649" s="822" t="s">
        <v>5283</v>
      </c>
      <c r="F649" s="822" t="s">
        <v>5397</v>
      </c>
      <c r="G649" s="822" t="s">
        <v>5398</v>
      </c>
      <c r="H649" s="831">
        <v>1</v>
      </c>
      <c r="I649" s="831">
        <v>275</v>
      </c>
      <c r="J649" s="822"/>
      <c r="K649" s="822">
        <v>275</v>
      </c>
      <c r="L649" s="831"/>
      <c r="M649" s="831"/>
      <c r="N649" s="822"/>
      <c r="O649" s="822"/>
      <c r="P649" s="831"/>
      <c r="Q649" s="831"/>
      <c r="R649" s="827"/>
      <c r="S649" s="832"/>
    </row>
    <row r="650" spans="1:19" ht="14.45" customHeight="1" x14ac:dyDescent="0.2">
      <c r="A650" s="821" t="s">
        <v>5368</v>
      </c>
      <c r="B650" s="822" t="s">
        <v>5369</v>
      </c>
      <c r="C650" s="822" t="s">
        <v>608</v>
      </c>
      <c r="D650" s="822" t="s">
        <v>2356</v>
      </c>
      <c r="E650" s="822" t="s">
        <v>5283</v>
      </c>
      <c r="F650" s="822" t="s">
        <v>5372</v>
      </c>
      <c r="G650" s="822" t="s">
        <v>5373</v>
      </c>
      <c r="H650" s="831">
        <v>4</v>
      </c>
      <c r="I650" s="831">
        <v>1016</v>
      </c>
      <c r="J650" s="822"/>
      <c r="K650" s="822">
        <v>254</v>
      </c>
      <c r="L650" s="831"/>
      <c r="M650" s="831"/>
      <c r="N650" s="822"/>
      <c r="O650" s="822"/>
      <c r="P650" s="831"/>
      <c r="Q650" s="831"/>
      <c r="R650" s="827"/>
      <c r="S650" s="832"/>
    </row>
    <row r="651" spans="1:19" ht="14.45" customHeight="1" x14ac:dyDescent="0.2">
      <c r="A651" s="821" t="s">
        <v>5368</v>
      </c>
      <c r="B651" s="822" t="s">
        <v>5369</v>
      </c>
      <c r="C651" s="822" t="s">
        <v>608</v>
      </c>
      <c r="D651" s="822" t="s">
        <v>2356</v>
      </c>
      <c r="E651" s="822" t="s">
        <v>5283</v>
      </c>
      <c r="F651" s="822" t="s">
        <v>5374</v>
      </c>
      <c r="G651" s="822" t="s">
        <v>5375</v>
      </c>
      <c r="H651" s="831">
        <v>10</v>
      </c>
      <c r="I651" s="831">
        <v>1260</v>
      </c>
      <c r="J651" s="822"/>
      <c r="K651" s="822">
        <v>126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5368</v>
      </c>
      <c r="B652" s="822" t="s">
        <v>5369</v>
      </c>
      <c r="C652" s="822" t="s">
        <v>608</v>
      </c>
      <c r="D652" s="822" t="s">
        <v>2356</v>
      </c>
      <c r="E652" s="822" t="s">
        <v>5283</v>
      </c>
      <c r="F652" s="822" t="s">
        <v>5389</v>
      </c>
      <c r="G652" s="822" t="s">
        <v>5390</v>
      </c>
      <c r="H652" s="831">
        <v>2</v>
      </c>
      <c r="I652" s="831">
        <v>434</v>
      </c>
      <c r="J652" s="822"/>
      <c r="K652" s="822">
        <v>217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5368</v>
      </c>
      <c r="B653" s="822" t="s">
        <v>5369</v>
      </c>
      <c r="C653" s="822" t="s">
        <v>608</v>
      </c>
      <c r="D653" s="822" t="s">
        <v>2356</v>
      </c>
      <c r="E653" s="822" t="s">
        <v>5283</v>
      </c>
      <c r="F653" s="822" t="s">
        <v>5391</v>
      </c>
      <c r="G653" s="822" t="s">
        <v>5392</v>
      </c>
      <c r="H653" s="831">
        <v>1</v>
      </c>
      <c r="I653" s="831">
        <v>88</v>
      </c>
      <c r="J653" s="822"/>
      <c r="K653" s="822">
        <v>88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5368</v>
      </c>
      <c r="B654" s="822" t="s">
        <v>5369</v>
      </c>
      <c r="C654" s="822" t="s">
        <v>608</v>
      </c>
      <c r="D654" s="822" t="s">
        <v>2356</v>
      </c>
      <c r="E654" s="822" t="s">
        <v>5283</v>
      </c>
      <c r="F654" s="822" t="s">
        <v>5393</v>
      </c>
      <c r="G654" s="822" t="s">
        <v>5394</v>
      </c>
      <c r="H654" s="831">
        <v>1</v>
      </c>
      <c r="I654" s="831">
        <v>310</v>
      </c>
      <c r="J654" s="822"/>
      <c r="K654" s="822">
        <v>310</v>
      </c>
      <c r="L654" s="831"/>
      <c r="M654" s="831"/>
      <c r="N654" s="822"/>
      <c r="O654" s="822"/>
      <c r="P654" s="831"/>
      <c r="Q654" s="831"/>
      <c r="R654" s="827"/>
      <c r="S654" s="832"/>
    </row>
    <row r="655" spans="1:19" ht="14.45" customHeight="1" x14ac:dyDescent="0.2">
      <c r="A655" s="821" t="s">
        <v>5368</v>
      </c>
      <c r="B655" s="822" t="s">
        <v>5369</v>
      </c>
      <c r="C655" s="822" t="s">
        <v>608</v>
      </c>
      <c r="D655" s="822" t="s">
        <v>2356</v>
      </c>
      <c r="E655" s="822" t="s">
        <v>5283</v>
      </c>
      <c r="F655" s="822" t="s">
        <v>5396</v>
      </c>
      <c r="G655" s="822" t="s">
        <v>5394</v>
      </c>
      <c r="H655" s="831">
        <v>8</v>
      </c>
      <c r="I655" s="831">
        <v>3080</v>
      </c>
      <c r="J655" s="822"/>
      <c r="K655" s="822">
        <v>385</v>
      </c>
      <c r="L655" s="831"/>
      <c r="M655" s="831"/>
      <c r="N655" s="822"/>
      <c r="O655" s="822"/>
      <c r="P655" s="831"/>
      <c r="Q655" s="831"/>
      <c r="R655" s="827"/>
      <c r="S655" s="832"/>
    </row>
    <row r="656" spans="1:19" ht="14.45" customHeight="1" x14ac:dyDescent="0.2">
      <c r="A656" s="821" t="s">
        <v>5368</v>
      </c>
      <c r="B656" s="822" t="s">
        <v>5369</v>
      </c>
      <c r="C656" s="822" t="s">
        <v>608</v>
      </c>
      <c r="D656" s="822" t="s">
        <v>5237</v>
      </c>
      <c r="E656" s="822" t="s">
        <v>5283</v>
      </c>
      <c r="F656" s="822" t="s">
        <v>5372</v>
      </c>
      <c r="G656" s="822" t="s">
        <v>5373</v>
      </c>
      <c r="H656" s="831">
        <v>6</v>
      </c>
      <c r="I656" s="831">
        <v>1524</v>
      </c>
      <c r="J656" s="822"/>
      <c r="K656" s="822">
        <v>254</v>
      </c>
      <c r="L656" s="831"/>
      <c r="M656" s="831"/>
      <c r="N656" s="822"/>
      <c r="O656" s="822"/>
      <c r="P656" s="831"/>
      <c r="Q656" s="831"/>
      <c r="R656" s="827"/>
      <c r="S656" s="832"/>
    </row>
    <row r="657" spans="1:19" ht="14.45" customHeight="1" x14ac:dyDescent="0.2">
      <c r="A657" s="821" t="s">
        <v>5368</v>
      </c>
      <c r="B657" s="822" t="s">
        <v>5369</v>
      </c>
      <c r="C657" s="822" t="s">
        <v>608</v>
      </c>
      <c r="D657" s="822" t="s">
        <v>5237</v>
      </c>
      <c r="E657" s="822" t="s">
        <v>5283</v>
      </c>
      <c r="F657" s="822" t="s">
        <v>5374</v>
      </c>
      <c r="G657" s="822" t="s">
        <v>5375</v>
      </c>
      <c r="H657" s="831">
        <v>36</v>
      </c>
      <c r="I657" s="831">
        <v>4536</v>
      </c>
      <c r="J657" s="822"/>
      <c r="K657" s="822">
        <v>126</v>
      </c>
      <c r="L657" s="831"/>
      <c r="M657" s="831"/>
      <c r="N657" s="822"/>
      <c r="O657" s="822"/>
      <c r="P657" s="831"/>
      <c r="Q657" s="831"/>
      <c r="R657" s="827"/>
      <c r="S657" s="832"/>
    </row>
    <row r="658" spans="1:19" ht="14.45" customHeight="1" x14ac:dyDescent="0.2">
      <c r="A658" s="821" t="s">
        <v>5368</v>
      </c>
      <c r="B658" s="822" t="s">
        <v>5369</v>
      </c>
      <c r="C658" s="822" t="s">
        <v>608</v>
      </c>
      <c r="D658" s="822" t="s">
        <v>5237</v>
      </c>
      <c r="E658" s="822" t="s">
        <v>5283</v>
      </c>
      <c r="F658" s="822" t="s">
        <v>5387</v>
      </c>
      <c r="G658" s="822" t="s">
        <v>5384</v>
      </c>
      <c r="H658" s="831">
        <v>13</v>
      </c>
      <c r="I658" s="831">
        <v>7449</v>
      </c>
      <c r="J658" s="822"/>
      <c r="K658" s="822">
        <v>573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5368</v>
      </c>
      <c r="B659" s="822" t="s">
        <v>5369</v>
      </c>
      <c r="C659" s="822" t="s">
        <v>608</v>
      </c>
      <c r="D659" s="822" t="s">
        <v>5238</v>
      </c>
      <c r="E659" s="822" t="s">
        <v>5283</v>
      </c>
      <c r="F659" s="822" t="s">
        <v>5372</v>
      </c>
      <c r="G659" s="822" t="s">
        <v>5373</v>
      </c>
      <c r="H659" s="831"/>
      <c r="I659" s="831"/>
      <c r="J659" s="822"/>
      <c r="K659" s="822"/>
      <c r="L659" s="831">
        <v>1</v>
      </c>
      <c r="M659" s="831">
        <v>255</v>
      </c>
      <c r="N659" s="822"/>
      <c r="O659" s="822">
        <v>255</v>
      </c>
      <c r="P659" s="831"/>
      <c r="Q659" s="831"/>
      <c r="R659" s="827"/>
      <c r="S659" s="832"/>
    </row>
    <row r="660" spans="1:19" ht="14.45" customHeight="1" x14ac:dyDescent="0.2">
      <c r="A660" s="821" t="s">
        <v>5368</v>
      </c>
      <c r="B660" s="822" t="s">
        <v>5369</v>
      </c>
      <c r="C660" s="822" t="s">
        <v>608</v>
      </c>
      <c r="D660" s="822" t="s">
        <v>5238</v>
      </c>
      <c r="E660" s="822" t="s">
        <v>5283</v>
      </c>
      <c r="F660" s="822" t="s">
        <v>5374</v>
      </c>
      <c r="G660" s="822" t="s">
        <v>5375</v>
      </c>
      <c r="H660" s="831"/>
      <c r="I660" s="831"/>
      <c r="J660" s="822"/>
      <c r="K660" s="822"/>
      <c r="L660" s="831">
        <v>16</v>
      </c>
      <c r="M660" s="831">
        <v>2032</v>
      </c>
      <c r="N660" s="822"/>
      <c r="O660" s="822">
        <v>127</v>
      </c>
      <c r="P660" s="831"/>
      <c r="Q660" s="831"/>
      <c r="R660" s="827"/>
      <c r="S660" s="832"/>
    </row>
    <row r="661" spans="1:19" ht="14.45" customHeight="1" x14ac:dyDescent="0.2">
      <c r="A661" s="821" t="s">
        <v>5368</v>
      </c>
      <c r="B661" s="822" t="s">
        <v>5369</v>
      </c>
      <c r="C661" s="822" t="s">
        <v>608</v>
      </c>
      <c r="D661" s="822" t="s">
        <v>5238</v>
      </c>
      <c r="E661" s="822" t="s">
        <v>5283</v>
      </c>
      <c r="F661" s="822" t="s">
        <v>5381</v>
      </c>
      <c r="G661" s="822" t="s">
        <v>5382</v>
      </c>
      <c r="H661" s="831"/>
      <c r="I661" s="831"/>
      <c r="J661" s="822"/>
      <c r="K661" s="822"/>
      <c r="L661" s="831">
        <v>1</v>
      </c>
      <c r="M661" s="831">
        <v>335</v>
      </c>
      <c r="N661" s="822"/>
      <c r="O661" s="822">
        <v>335</v>
      </c>
      <c r="P661" s="831"/>
      <c r="Q661" s="831"/>
      <c r="R661" s="827"/>
      <c r="S661" s="832"/>
    </row>
    <row r="662" spans="1:19" ht="14.45" customHeight="1" x14ac:dyDescent="0.2">
      <c r="A662" s="821" t="s">
        <v>5368</v>
      </c>
      <c r="B662" s="822" t="s">
        <v>5369</v>
      </c>
      <c r="C662" s="822" t="s">
        <v>608</v>
      </c>
      <c r="D662" s="822" t="s">
        <v>5238</v>
      </c>
      <c r="E662" s="822" t="s">
        <v>5283</v>
      </c>
      <c r="F662" s="822" t="s">
        <v>5383</v>
      </c>
      <c r="G662" s="822" t="s">
        <v>5384</v>
      </c>
      <c r="H662" s="831"/>
      <c r="I662" s="831"/>
      <c r="J662" s="822"/>
      <c r="K662" s="822"/>
      <c r="L662" s="831">
        <v>6</v>
      </c>
      <c r="M662" s="831">
        <v>2994</v>
      </c>
      <c r="N662" s="822"/>
      <c r="O662" s="822">
        <v>499</v>
      </c>
      <c r="P662" s="831"/>
      <c r="Q662" s="831"/>
      <c r="R662" s="827"/>
      <c r="S662" s="832"/>
    </row>
    <row r="663" spans="1:19" ht="14.45" customHeight="1" x14ac:dyDescent="0.2">
      <c r="A663" s="821" t="s">
        <v>5368</v>
      </c>
      <c r="B663" s="822" t="s">
        <v>5369</v>
      </c>
      <c r="C663" s="822" t="s">
        <v>608</v>
      </c>
      <c r="D663" s="822" t="s">
        <v>5233</v>
      </c>
      <c r="E663" s="822" t="s">
        <v>5283</v>
      </c>
      <c r="F663" s="822" t="s">
        <v>5372</v>
      </c>
      <c r="G663" s="822" t="s">
        <v>5373</v>
      </c>
      <c r="H663" s="831">
        <v>1</v>
      </c>
      <c r="I663" s="831">
        <v>254</v>
      </c>
      <c r="J663" s="822"/>
      <c r="K663" s="822">
        <v>254</v>
      </c>
      <c r="L663" s="831">
        <v>1</v>
      </c>
      <c r="M663" s="831">
        <v>255</v>
      </c>
      <c r="N663" s="822"/>
      <c r="O663" s="822">
        <v>255</v>
      </c>
      <c r="P663" s="831">
        <v>1</v>
      </c>
      <c r="Q663" s="831">
        <v>275</v>
      </c>
      <c r="R663" s="827"/>
      <c r="S663" s="832">
        <v>275</v>
      </c>
    </row>
    <row r="664" spans="1:19" ht="14.45" customHeight="1" x14ac:dyDescent="0.2">
      <c r="A664" s="821" t="s">
        <v>5368</v>
      </c>
      <c r="B664" s="822" t="s">
        <v>5369</v>
      </c>
      <c r="C664" s="822" t="s">
        <v>608</v>
      </c>
      <c r="D664" s="822" t="s">
        <v>5233</v>
      </c>
      <c r="E664" s="822" t="s">
        <v>5283</v>
      </c>
      <c r="F664" s="822" t="s">
        <v>5374</v>
      </c>
      <c r="G664" s="822" t="s">
        <v>5375</v>
      </c>
      <c r="H664" s="831">
        <v>4</v>
      </c>
      <c r="I664" s="831">
        <v>504</v>
      </c>
      <c r="J664" s="822"/>
      <c r="K664" s="822">
        <v>126</v>
      </c>
      <c r="L664" s="831">
        <v>4</v>
      </c>
      <c r="M664" s="831">
        <v>508</v>
      </c>
      <c r="N664" s="822"/>
      <c r="O664" s="822">
        <v>127</v>
      </c>
      <c r="P664" s="831"/>
      <c r="Q664" s="831"/>
      <c r="R664" s="827"/>
      <c r="S664" s="832"/>
    </row>
    <row r="665" spans="1:19" ht="14.45" customHeight="1" x14ac:dyDescent="0.2">
      <c r="A665" s="821" t="s">
        <v>5368</v>
      </c>
      <c r="B665" s="822" t="s">
        <v>5369</v>
      </c>
      <c r="C665" s="822" t="s">
        <v>608</v>
      </c>
      <c r="D665" s="822" t="s">
        <v>5233</v>
      </c>
      <c r="E665" s="822" t="s">
        <v>5283</v>
      </c>
      <c r="F665" s="822" t="s">
        <v>5383</v>
      </c>
      <c r="G665" s="822" t="s">
        <v>5384</v>
      </c>
      <c r="H665" s="831">
        <v>3</v>
      </c>
      <c r="I665" s="831">
        <v>1494</v>
      </c>
      <c r="J665" s="822"/>
      <c r="K665" s="822">
        <v>498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5368</v>
      </c>
      <c r="B666" s="822" t="s">
        <v>5369</v>
      </c>
      <c r="C666" s="822" t="s">
        <v>608</v>
      </c>
      <c r="D666" s="822" t="s">
        <v>5243</v>
      </c>
      <c r="E666" s="822" t="s">
        <v>5283</v>
      </c>
      <c r="F666" s="822" t="s">
        <v>5372</v>
      </c>
      <c r="G666" s="822" t="s">
        <v>5373</v>
      </c>
      <c r="H666" s="831">
        <v>2</v>
      </c>
      <c r="I666" s="831">
        <v>508</v>
      </c>
      <c r="J666" s="822"/>
      <c r="K666" s="822">
        <v>254</v>
      </c>
      <c r="L666" s="831">
        <v>10</v>
      </c>
      <c r="M666" s="831">
        <v>2550</v>
      </c>
      <c r="N666" s="822"/>
      <c r="O666" s="822">
        <v>255</v>
      </c>
      <c r="P666" s="831"/>
      <c r="Q666" s="831"/>
      <c r="R666" s="827"/>
      <c r="S666" s="832"/>
    </row>
    <row r="667" spans="1:19" ht="14.45" customHeight="1" x14ac:dyDescent="0.2">
      <c r="A667" s="821" t="s">
        <v>5368</v>
      </c>
      <c r="B667" s="822" t="s">
        <v>5369</v>
      </c>
      <c r="C667" s="822" t="s">
        <v>608</v>
      </c>
      <c r="D667" s="822" t="s">
        <v>5243</v>
      </c>
      <c r="E667" s="822" t="s">
        <v>5283</v>
      </c>
      <c r="F667" s="822" t="s">
        <v>5374</v>
      </c>
      <c r="G667" s="822" t="s">
        <v>5375</v>
      </c>
      <c r="H667" s="831">
        <v>8</v>
      </c>
      <c r="I667" s="831">
        <v>1008</v>
      </c>
      <c r="J667" s="822"/>
      <c r="K667" s="822">
        <v>126</v>
      </c>
      <c r="L667" s="831">
        <v>13</v>
      </c>
      <c r="M667" s="831">
        <v>1651</v>
      </c>
      <c r="N667" s="822"/>
      <c r="O667" s="822">
        <v>127</v>
      </c>
      <c r="P667" s="831"/>
      <c r="Q667" s="831"/>
      <c r="R667" s="827"/>
      <c r="S667" s="832"/>
    </row>
    <row r="668" spans="1:19" ht="14.45" customHeight="1" x14ac:dyDescent="0.2">
      <c r="A668" s="821" t="s">
        <v>5368</v>
      </c>
      <c r="B668" s="822" t="s">
        <v>5369</v>
      </c>
      <c r="C668" s="822" t="s">
        <v>608</v>
      </c>
      <c r="D668" s="822" t="s">
        <v>5243</v>
      </c>
      <c r="E668" s="822" t="s">
        <v>5283</v>
      </c>
      <c r="F668" s="822" t="s">
        <v>5387</v>
      </c>
      <c r="G668" s="822" t="s">
        <v>5384</v>
      </c>
      <c r="H668" s="831">
        <v>6</v>
      </c>
      <c r="I668" s="831">
        <v>3438</v>
      </c>
      <c r="J668" s="822"/>
      <c r="K668" s="822">
        <v>573</v>
      </c>
      <c r="L668" s="831"/>
      <c r="M668" s="831"/>
      <c r="N668" s="822"/>
      <c r="O668" s="822"/>
      <c r="P668" s="831"/>
      <c r="Q668" s="831"/>
      <c r="R668" s="827"/>
      <c r="S668" s="832"/>
    </row>
    <row r="669" spans="1:19" ht="14.45" customHeight="1" x14ac:dyDescent="0.2">
      <c r="A669" s="821" t="s">
        <v>5368</v>
      </c>
      <c r="B669" s="822" t="s">
        <v>5369</v>
      </c>
      <c r="C669" s="822" t="s">
        <v>608</v>
      </c>
      <c r="D669" s="822" t="s">
        <v>5243</v>
      </c>
      <c r="E669" s="822" t="s">
        <v>5283</v>
      </c>
      <c r="F669" s="822" t="s">
        <v>5389</v>
      </c>
      <c r="G669" s="822" t="s">
        <v>5390</v>
      </c>
      <c r="H669" s="831">
        <v>1</v>
      </c>
      <c r="I669" s="831">
        <v>217</v>
      </c>
      <c r="J669" s="822"/>
      <c r="K669" s="822">
        <v>217</v>
      </c>
      <c r="L669" s="831"/>
      <c r="M669" s="831"/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 t="s">
        <v>5368</v>
      </c>
      <c r="B670" s="822" t="s">
        <v>5369</v>
      </c>
      <c r="C670" s="822" t="s">
        <v>608</v>
      </c>
      <c r="D670" s="822" t="s">
        <v>5243</v>
      </c>
      <c r="E670" s="822" t="s">
        <v>5283</v>
      </c>
      <c r="F670" s="822" t="s">
        <v>5393</v>
      </c>
      <c r="G670" s="822" t="s">
        <v>5394</v>
      </c>
      <c r="H670" s="831">
        <v>1</v>
      </c>
      <c r="I670" s="831">
        <v>310</v>
      </c>
      <c r="J670" s="822"/>
      <c r="K670" s="822">
        <v>310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5368</v>
      </c>
      <c r="B671" s="822" t="s">
        <v>5369</v>
      </c>
      <c r="C671" s="822" t="s">
        <v>608</v>
      </c>
      <c r="D671" s="822" t="s">
        <v>5243</v>
      </c>
      <c r="E671" s="822" t="s">
        <v>5283</v>
      </c>
      <c r="F671" s="822" t="s">
        <v>5396</v>
      </c>
      <c r="G671" s="822" t="s">
        <v>5394</v>
      </c>
      <c r="H671" s="831"/>
      <c r="I671" s="831"/>
      <c r="J671" s="822"/>
      <c r="K671" s="822"/>
      <c r="L671" s="831">
        <v>10</v>
      </c>
      <c r="M671" s="831">
        <v>3880</v>
      </c>
      <c r="N671" s="822"/>
      <c r="O671" s="822">
        <v>388</v>
      </c>
      <c r="P671" s="831"/>
      <c r="Q671" s="831"/>
      <c r="R671" s="827"/>
      <c r="S671" s="832"/>
    </row>
    <row r="672" spans="1:19" ht="14.45" customHeight="1" x14ac:dyDescent="0.2">
      <c r="A672" s="821" t="s">
        <v>5368</v>
      </c>
      <c r="B672" s="822" t="s">
        <v>5369</v>
      </c>
      <c r="C672" s="822" t="s">
        <v>608</v>
      </c>
      <c r="D672" s="822" t="s">
        <v>2364</v>
      </c>
      <c r="E672" s="822" t="s">
        <v>5283</v>
      </c>
      <c r="F672" s="822" t="s">
        <v>5372</v>
      </c>
      <c r="G672" s="822" t="s">
        <v>5373</v>
      </c>
      <c r="H672" s="831">
        <v>3</v>
      </c>
      <c r="I672" s="831">
        <v>762</v>
      </c>
      <c r="J672" s="822"/>
      <c r="K672" s="822">
        <v>254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5368</v>
      </c>
      <c r="B673" s="822" t="s">
        <v>5369</v>
      </c>
      <c r="C673" s="822" t="s">
        <v>608</v>
      </c>
      <c r="D673" s="822" t="s">
        <v>2364</v>
      </c>
      <c r="E673" s="822" t="s">
        <v>5283</v>
      </c>
      <c r="F673" s="822" t="s">
        <v>5374</v>
      </c>
      <c r="G673" s="822" t="s">
        <v>5375</v>
      </c>
      <c r="H673" s="831">
        <v>13</v>
      </c>
      <c r="I673" s="831">
        <v>1638</v>
      </c>
      <c r="J673" s="822"/>
      <c r="K673" s="822">
        <v>126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5368</v>
      </c>
      <c r="B674" s="822" t="s">
        <v>5369</v>
      </c>
      <c r="C674" s="822" t="s">
        <v>608</v>
      </c>
      <c r="D674" s="822" t="s">
        <v>2364</v>
      </c>
      <c r="E674" s="822" t="s">
        <v>5283</v>
      </c>
      <c r="F674" s="822" t="s">
        <v>5383</v>
      </c>
      <c r="G674" s="822" t="s">
        <v>5384</v>
      </c>
      <c r="H674" s="831">
        <v>6</v>
      </c>
      <c r="I674" s="831">
        <v>2988</v>
      </c>
      <c r="J674" s="822"/>
      <c r="K674" s="822">
        <v>498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5368</v>
      </c>
      <c r="B675" s="822" t="s">
        <v>5369</v>
      </c>
      <c r="C675" s="822" t="s">
        <v>608</v>
      </c>
      <c r="D675" s="822" t="s">
        <v>2364</v>
      </c>
      <c r="E675" s="822" t="s">
        <v>5283</v>
      </c>
      <c r="F675" s="822" t="s">
        <v>5389</v>
      </c>
      <c r="G675" s="822" t="s">
        <v>5390</v>
      </c>
      <c r="H675" s="831">
        <v>1</v>
      </c>
      <c r="I675" s="831">
        <v>217</v>
      </c>
      <c r="J675" s="822"/>
      <c r="K675" s="822">
        <v>217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5368</v>
      </c>
      <c r="B676" s="822" t="s">
        <v>5369</v>
      </c>
      <c r="C676" s="822" t="s">
        <v>608</v>
      </c>
      <c r="D676" s="822" t="s">
        <v>2364</v>
      </c>
      <c r="E676" s="822" t="s">
        <v>5283</v>
      </c>
      <c r="F676" s="822" t="s">
        <v>5393</v>
      </c>
      <c r="G676" s="822" t="s">
        <v>5394</v>
      </c>
      <c r="H676" s="831">
        <v>2</v>
      </c>
      <c r="I676" s="831">
        <v>620</v>
      </c>
      <c r="J676" s="822"/>
      <c r="K676" s="822">
        <v>310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5368</v>
      </c>
      <c r="B677" s="822" t="s">
        <v>5369</v>
      </c>
      <c r="C677" s="822" t="s">
        <v>608</v>
      </c>
      <c r="D677" s="822" t="s">
        <v>2364</v>
      </c>
      <c r="E677" s="822" t="s">
        <v>5283</v>
      </c>
      <c r="F677" s="822" t="s">
        <v>5396</v>
      </c>
      <c r="G677" s="822" t="s">
        <v>5394</v>
      </c>
      <c r="H677" s="831">
        <v>2</v>
      </c>
      <c r="I677" s="831">
        <v>770</v>
      </c>
      <c r="J677" s="822"/>
      <c r="K677" s="822">
        <v>385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5368</v>
      </c>
      <c r="B678" s="822" t="s">
        <v>5369</v>
      </c>
      <c r="C678" s="822" t="s">
        <v>608</v>
      </c>
      <c r="D678" s="822" t="s">
        <v>2369</v>
      </c>
      <c r="E678" s="822" t="s">
        <v>5283</v>
      </c>
      <c r="F678" s="822" t="s">
        <v>5372</v>
      </c>
      <c r="G678" s="822" t="s">
        <v>5373</v>
      </c>
      <c r="H678" s="831">
        <v>61</v>
      </c>
      <c r="I678" s="831">
        <v>15494</v>
      </c>
      <c r="J678" s="822"/>
      <c r="K678" s="822">
        <v>254</v>
      </c>
      <c r="L678" s="831">
        <v>1</v>
      </c>
      <c r="M678" s="831">
        <v>255</v>
      </c>
      <c r="N678" s="822"/>
      <c r="O678" s="822">
        <v>255</v>
      </c>
      <c r="P678" s="831">
        <v>5</v>
      </c>
      <c r="Q678" s="831">
        <v>1375</v>
      </c>
      <c r="R678" s="827"/>
      <c r="S678" s="832">
        <v>275</v>
      </c>
    </row>
    <row r="679" spans="1:19" ht="14.45" customHeight="1" x14ac:dyDescent="0.2">
      <c r="A679" s="821" t="s">
        <v>5368</v>
      </c>
      <c r="B679" s="822" t="s">
        <v>5369</v>
      </c>
      <c r="C679" s="822" t="s">
        <v>608</v>
      </c>
      <c r="D679" s="822" t="s">
        <v>2369</v>
      </c>
      <c r="E679" s="822" t="s">
        <v>5283</v>
      </c>
      <c r="F679" s="822" t="s">
        <v>5374</v>
      </c>
      <c r="G679" s="822" t="s">
        <v>5375</v>
      </c>
      <c r="H679" s="831">
        <v>69</v>
      </c>
      <c r="I679" s="831">
        <v>8694</v>
      </c>
      <c r="J679" s="822"/>
      <c r="K679" s="822">
        <v>126</v>
      </c>
      <c r="L679" s="831"/>
      <c r="M679" s="831"/>
      <c r="N679" s="822"/>
      <c r="O679" s="822"/>
      <c r="P679" s="831">
        <v>8</v>
      </c>
      <c r="Q679" s="831">
        <v>1096</v>
      </c>
      <c r="R679" s="827"/>
      <c r="S679" s="832">
        <v>137</v>
      </c>
    </row>
    <row r="680" spans="1:19" ht="14.45" customHeight="1" x14ac:dyDescent="0.2">
      <c r="A680" s="821" t="s">
        <v>5368</v>
      </c>
      <c r="B680" s="822" t="s">
        <v>5369</v>
      </c>
      <c r="C680" s="822" t="s">
        <v>608</v>
      </c>
      <c r="D680" s="822" t="s">
        <v>2369</v>
      </c>
      <c r="E680" s="822" t="s">
        <v>5283</v>
      </c>
      <c r="F680" s="822" t="s">
        <v>5388</v>
      </c>
      <c r="G680" s="822" t="s">
        <v>5386</v>
      </c>
      <c r="H680" s="831">
        <v>2</v>
      </c>
      <c r="I680" s="831">
        <v>1532</v>
      </c>
      <c r="J680" s="822"/>
      <c r="K680" s="822">
        <v>766</v>
      </c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5368</v>
      </c>
      <c r="B681" s="822" t="s">
        <v>5369</v>
      </c>
      <c r="C681" s="822" t="s">
        <v>608</v>
      </c>
      <c r="D681" s="822" t="s">
        <v>2369</v>
      </c>
      <c r="E681" s="822" t="s">
        <v>5283</v>
      </c>
      <c r="F681" s="822" t="s">
        <v>5391</v>
      </c>
      <c r="G681" s="822" t="s">
        <v>5392</v>
      </c>
      <c r="H681" s="831">
        <v>2</v>
      </c>
      <c r="I681" s="831">
        <v>176</v>
      </c>
      <c r="J681" s="822"/>
      <c r="K681" s="822">
        <v>88</v>
      </c>
      <c r="L681" s="831"/>
      <c r="M681" s="831"/>
      <c r="N681" s="822"/>
      <c r="O681" s="822"/>
      <c r="P681" s="831"/>
      <c r="Q681" s="831"/>
      <c r="R681" s="827"/>
      <c r="S681" s="832"/>
    </row>
    <row r="682" spans="1:19" ht="14.45" customHeight="1" x14ac:dyDescent="0.2">
      <c r="A682" s="821" t="s">
        <v>5368</v>
      </c>
      <c r="B682" s="822" t="s">
        <v>5369</v>
      </c>
      <c r="C682" s="822" t="s">
        <v>608</v>
      </c>
      <c r="D682" s="822" t="s">
        <v>2369</v>
      </c>
      <c r="E682" s="822" t="s">
        <v>5283</v>
      </c>
      <c r="F682" s="822" t="s">
        <v>5393</v>
      </c>
      <c r="G682" s="822" t="s">
        <v>5394</v>
      </c>
      <c r="H682" s="831">
        <v>68</v>
      </c>
      <c r="I682" s="831">
        <v>21080</v>
      </c>
      <c r="J682" s="822"/>
      <c r="K682" s="822">
        <v>310</v>
      </c>
      <c r="L682" s="831">
        <v>1</v>
      </c>
      <c r="M682" s="831">
        <v>311</v>
      </c>
      <c r="N682" s="822"/>
      <c r="O682" s="822">
        <v>311</v>
      </c>
      <c r="P682" s="831"/>
      <c r="Q682" s="831"/>
      <c r="R682" s="827"/>
      <c r="S682" s="832"/>
    </row>
    <row r="683" spans="1:19" ht="14.45" customHeight="1" x14ac:dyDescent="0.2">
      <c r="A683" s="821" t="s">
        <v>5368</v>
      </c>
      <c r="B683" s="822" t="s">
        <v>5369</v>
      </c>
      <c r="C683" s="822" t="s">
        <v>608</v>
      </c>
      <c r="D683" s="822" t="s">
        <v>2369</v>
      </c>
      <c r="E683" s="822" t="s">
        <v>5283</v>
      </c>
      <c r="F683" s="822" t="s">
        <v>5396</v>
      </c>
      <c r="G683" s="822" t="s">
        <v>5394</v>
      </c>
      <c r="H683" s="831"/>
      <c r="I683" s="831"/>
      <c r="J683" s="822"/>
      <c r="K683" s="822"/>
      <c r="L683" s="831"/>
      <c r="M683" s="831"/>
      <c r="N683" s="822"/>
      <c r="O683" s="822"/>
      <c r="P683" s="831">
        <v>5</v>
      </c>
      <c r="Q683" s="831">
        <v>2005</v>
      </c>
      <c r="R683" s="827"/>
      <c r="S683" s="832">
        <v>401</v>
      </c>
    </row>
    <row r="684" spans="1:19" ht="14.45" customHeight="1" x14ac:dyDescent="0.2">
      <c r="A684" s="821" t="s">
        <v>5368</v>
      </c>
      <c r="B684" s="822" t="s">
        <v>5369</v>
      </c>
      <c r="C684" s="822" t="s">
        <v>608</v>
      </c>
      <c r="D684" s="822" t="s">
        <v>2370</v>
      </c>
      <c r="E684" s="822" t="s">
        <v>5283</v>
      </c>
      <c r="F684" s="822" t="s">
        <v>5372</v>
      </c>
      <c r="G684" s="822" t="s">
        <v>5373</v>
      </c>
      <c r="H684" s="831">
        <v>5</v>
      </c>
      <c r="I684" s="831">
        <v>1270</v>
      </c>
      <c r="J684" s="822"/>
      <c r="K684" s="822">
        <v>254</v>
      </c>
      <c r="L684" s="831"/>
      <c r="M684" s="831"/>
      <c r="N684" s="822"/>
      <c r="O684" s="822"/>
      <c r="P684" s="831">
        <v>1</v>
      </c>
      <c r="Q684" s="831">
        <v>275</v>
      </c>
      <c r="R684" s="827"/>
      <c r="S684" s="832">
        <v>275</v>
      </c>
    </row>
    <row r="685" spans="1:19" ht="14.45" customHeight="1" x14ac:dyDescent="0.2">
      <c r="A685" s="821" t="s">
        <v>5368</v>
      </c>
      <c r="B685" s="822" t="s">
        <v>5369</v>
      </c>
      <c r="C685" s="822" t="s">
        <v>608</v>
      </c>
      <c r="D685" s="822" t="s">
        <v>2370</v>
      </c>
      <c r="E685" s="822" t="s">
        <v>5283</v>
      </c>
      <c r="F685" s="822" t="s">
        <v>5374</v>
      </c>
      <c r="G685" s="822" t="s">
        <v>5375</v>
      </c>
      <c r="H685" s="831">
        <v>5</v>
      </c>
      <c r="I685" s="831">
        <v>630</v>
      </c>
      <c r="J685" s="822"/>
      <c r="K685" s="822">
        <v>126</v>
      </c>
      <c r="L685" s="831"/>
      <c r="M685" s="831"/>
      <c r="N685" s="822"/>
      <c r="O685" s="822"/>
      <c r="P685" s="831">
        <v>8</v>
      </c>
      <c r="Q685" s="831">
        <v>1096</v>
      </c>
      <c r="R685" s="827"/>
      <c r="S685" s="832">
        <v>137</v>
      </c>
    </row>
    <row r="686" spans="1:19" ht="14.45" customHeight="1" x14ac:dyDescent="0.2">
      <c r="A686" s="821" t="s">
        <v>5368</v>
      </c>
      <c r="B686" s="822" t="s">
        <v>5369</v>
      </c>
      <c r="C686" s="822" t="s">
        <v>608</v>
      </c>
      <c r="D686" s="822" t="s">
        <v>2370</v>
      </c>
      <c r="E686" s="822" t="s">
        <v>5283</v>
      </c>
      <c r="F686" s="822" t="s">
        <v>5396</v>
      </c>
      <c r="G686" s="822" t="s">
        <v>5394</v>
      </c>
      <c r="H686" s="831">
        <v>5</v>
      </c>
      <c r="I686" s="831">
        <v>1925</v>
      </c>
      <c r="J686" s="822"/>
      <c r="K686" s="822">
        <v>385</v>
      </c>
      <c r="L686" s="831"/>
      <c r="M686" s="831"/>
      <c r="N686" s="822"/>
      <c r="O686" s="822"/>
      <c r="P686" s="831">
        <v>3</v>
      </c>
      <c r="Q686" s="831">
        <v>1203</v>
      </c>
      <c r="R686" s="827"/>
      <c r="S686" s="832">
        <v>401</v>
      </c>
    </row>
    <row r="687" spans="1:19" ht="14.45" customHeight="1" x14ac:dyDescent="0.2">
      <c r="A687" s="821" t="s">
        <v>5368</v>
      </c>
      <c r="B687" s="822" t="s">
        <v>5369</v>
      </c>
      <c r="C687" s="822" t="s">
        <v>608</v>
      </c>
      <c r="D687" s="822" t="s">
        <v>2371</v>
      </c>
      <c r="E687" s="822" t="s">
        <v>5283</v>
      </c>
      <c r="F687" s="822" t="s">
        <v>5372</v>
      </c>
      <c r="G687" s="822" t="s">
        <v>5373</v>
      </c>
      <c r="H687" s="831">
        <v>15</v>
      </c>
      <c r="I687" s="831">
        <v>3810</v>
      </c>
      <c r="J687" s="822"/>
      <c r="K687" s="822">
        <v>254</v>
      </c>
      <c r="L687" s="831">
        <v>24</v>
      </c>
      <c r="M687" s="831">
        <v>6120</v>
      </c>
      <c r="N687" s="822"/>
      <c r="O687" s="822">
        <v>255</v>
      </c>
      <c r="P687" s="831">
        <v>10</v>
      </c>
      <c r="Q687" s="831">
        <v>2750</v>
      </c>
      <c r="R687" s="827"/>
      <c r="S687" s="832">
        <v>275</v>
      </c>
    </row>
    <row r="688" spans="1:19" ht="14.45" customHeight="1" x14ac:dyDescent="0.2">
      <c r="A688" s="821" t="s">
        <v>5368</v>
      </c>
      <c r="B688" s="822" t="s">
        <v>5369</v>
      </c>
      <c r="C688" s="822" t="s">
        <v>608</v>
      </c>
      <c r="D688" s="822" t="s">
        <v>2371</v>
      </c>
      <c r="E688" s="822" t="s">
        <v>5283</v>
      </c>
      <c r="F688" s="822" t="s">
        <v>5374</v>
      </c>
      <c r="G688" s="822" t="s">
        <v>5375</v>
      </c>
      <c r="H688" s="831">
        <v>86</v>
      </c>
      <c r="I688" s="831">
        <v>10836</v>
      </c>
      <c r="J688" s="822"/>
      <c r="K688" s="822">
        <v>126</v>
      </c>
      <c r="L688" s="831">
        <v>120</v>
      </c>
      <c r="M688" s="831">
        <v>15240</v>
      </c>
      <c r="N688" s="822"/>
      <c r="O688" s="822">
        <v>127</v>
      </c>
      <c r="P688" s="831">
        <v>45</v>
      </c>
      <c r="Q688" s="831">
        <v>6165</v>
      </c>
      <c r="R688" s="827"/>
      <c r="S688" s="832">
        <v>137</v>
      </c>
    </row>
    <row r="689" spans="1:19" ht="14.45" customHeight="1" x14ac:dyDescent="0.2">
      <c r="A689" s="821" t="s">
        <v>5368</v>
      </c>
      <c r="B689" s="822" t="s">
        <v>5369</v>
      </c>
      <c r="C689" s="822" t="s">
        <v>608</v>
      </c>
      <c r="D689" s="822" t="s">
        <v>2371</v>
      </c>
      <c r="E689" s="822" t="s">
        <v>5283</v>
      </c>
      <c r="F689" s="822" t="s">
        <v>5383</v>
      </c>
      <c r="G689" s="822" t="s">
        <v>5384</v>
      </c>
      <c r="H689" s="831"/>
      <c r="I689" s="831"/>
      <c r="J689" s="822"/>
      <c r="K689" s="822"/>
      <c r="L689" s="831"/>
      <c r="M689" s="831"/>
      <c r="N689" s="822"/>
      <c r="O689" s="822"/>
      <c r="P689" s="831">
        <v>1</v>
      </c>
      <c r="Q689" s="831">
        <v>511</v>
      </c>
      <c r="R689" s="827"/>
      <c r="S689" s="832">
        <v>511</v>
      </c>
    </row>
    <row r="690" spans="1:19" ht="14.45" customHeight="1" x14ac:dyDescent="0.2">
      <c r="A690" s="821" t="s">
        <v>5368</v>
      </c>
      <c r="B690" s="822" t="s">
        <v>5369</v>
      </c>
      <c r="C690" s="822" t="s">
        <v>608</v>
      </c>
      <c r="D690" s="822" t="s">
        <v>2371</v>
      </c>
      <c r="E690" s="822" t="s">
        <v>5283</v>
      </c>
      <c r="F690" s="822" t="s">
        <v>5387</v>
      </c>
      <c r="G690" s="822" t="s">
        <v>5384</v>
      </c>
      <c r="H690" s="831">
        <v>2</v>
      </c>
      <c r="I690" s="831">
        <v>1146</v>
      </c>
      <c r="J690" s="822"/>
      <c r="K690" s="822">
        <v>573</v>
      </c>
      <c r="L690" s="831">
        <v>2</v>
      </c>
      <c r="M690" s="831">
        <v>1152</v>
      </c>
      <c r="N690" s="822"/>
      <c r="O690" s="822">
        <v>576</v>
      </c>
      <c r="P690" s="831"/>
      <c r="Q690" s="831"/>
      <c r="R690" s="827"/>
      <c r="S690" s="832"/>
    </row>
    <row r="691" spans="1:19" ht="14.45" customHeight="1" x14ac:dyDescent="0.2">
      <c r="A691" s="821" t="s">
        <v>5368</v>
      </c>
      <c r="B691" s="822" t="s">
        <v>5369</v>
      </c>
      <c r="C691" s="822" t="s">
        <v>608</v>
      </c>
      <c r="D691" s="822" t="s">
        <v>2371</v>
      </c>
      <c r="E691" s="822" t="s">
        <v>5283</v>
      </c>
      <c r="F691" s="822" t="s">
        <v>5389</v>
      </c>
      <c r="G691" s="822" t="s">
        <v>5390</v>
      </c>
      <c r="H691" s="831">
        <v>1</v>
      </c>
      <c r="I691" s="831">
        <v>217</v>
      </c>
      <c r="J691" s="822"/>
      <c r="K691" s="822">
        <v>217</v>
      </c>
      <c r="L691" s="831">
        <v>1</v>
      </c>
      <c r="M691" s="831">
        <v>219</v>
      </c>
      <c r="N691" s="822"/>
      <c r="O691" s="822">
        <v>219</v>
      </c>
      <c r="P691" s="831"/>
      <c r="Q691" s="831"/>
      <c r="R691" s="827"/>
      <c r="S691" s="832"/>
    </row>
    <row r="692" spans="1:19" ht="14.45" customHeight="1" x14ac:dyDescent="0.2">
      <c r="A692" s="821" t="s">
        <v>5368</v>
      </c>
      <c r="B692" s="822" t="s">
        <v>5369</v>
      </c>
      <c r="C692" s="822" t="s">
        <v>608</v>
      </c>
      <c r="D692" s="822" t="s">
        <v>2371</v>
      </c>
      <c r="E692" s="822" t="s">
        <v>5283</v>
      </c>
      <c r="F692" s="822" t="s">
        <v>5393</v>
      </c>
      <c r="G692" s="822" t="s">
        <v>5394</v>
      </c>
      <c r="H692" s="831">
        <v>29</v>
      </c>
      <c r="I692" s="831">
        <v>8990</v>
      </c>
      <c r="J692" s="822"/>
      <c r="K692" s="822">
        <v>310</v>
      </c>
      <c r="L692" s="831">
        <v>32</v>
      </c>
      <c r="M692" s="831">
        <v>9952</v>
      </c>
      <c r="N692" s="822"/>
      <c r="O692" s="822">
        <v>311</v>
      </c>
      <c r="P692" s="831">
        <v>12</v>
      </c>
      <c r="Q692" s="831">
        <v>3876</v>
      </c>
      <c r="R692" s="827"/>
      <c r="S692" s="832">
        <v>323</v>
      </c>
    </row>
    <row r="693" spans="1:19" ht="14.45" customHeight="1" x14ac:dyDescent="0.2">
      <c r="A693" s="821" t="s">
        <v>5368</v>
      </c>
      <c r="B693" s="822" t="s">
        <v>5369</v>
      </c>
      <c r="C693" s="822" t="s">
        <v>608</v>
      </c>
      <c r="D693" s="822" t="s">
        <v>2371</v>
      </c>
      <c r="E693" s="822" t="s">
        <v>5283</v>
      </c>
      <c r="F693" s="822" t="s">
        <v>5396</v>
      </c>
      <c r="G693" s="822" t="s">
        <v>5394</v>
      </c>
      <c r="H693" s="831">
        <v>1</v>
      </c>
      <c r="I693" s="831">
        <v>385</v>
      </c>
      <c r="J693" s="822"/>
      <c r="K693" s="822">
        <v>385</v>
      </c>
      <c r="L693" s="831">
        <v>6</v>
      </c>
      <c r="M693" s="831">
        <v>2328</v>
      </c>
      <c r="N693" s="822"/>
      <c r="O693" s="822">
        <v>388</v>
      </c>
      <c r="P693" s="831">
        <v>3</v>
      </c>
      <c r="Q693" s="831">
        <v>1203</v>
      </c>
      <c r="R693" s="827"/>
      <c r="S693" s="832">
        <v>401</v>
      </c>
    </row>
    <row r="694" spans="1:19" ht="14.45" customHeight="1" x14ac:dyDescent="0.2">
      <c r="A694" s="821" t="s">
        <v>5368</v>
      </c>
      <c r="B694" s="822" t="s">
        <v>5369</v>
      </c>
      <c r="C694" s="822" t="s">
        <v>608</v>
      </c>
      <c r="D694" s="822" t="s">
        <v>5246</v>
      </c>
      <c r="E694" s="822" t="s">
        <v>5283</v>
      </c>
      <c r="F694" s="822" t="s">
        <v>5372</v>
      </c>
      <c r="G694" s="822" t="s">
        <v>5373</v>
      </c>
      <c r="H694" s="831">
        <v>7</v>
      </c>
      <c r="I694" s="831">
        <v>1778</v>
      </c>
      <c r="J694" s="822"/>
      <c r="K694" s="822">
        <v>254</v>
      </c>
      <c r="L694" s="831">
        <v>1</v>
      </c>
      <c r="M694" s="831">
        <v>255</v>
      </c>
      <c r="N694" s="822"/>
      <c r="O694" s="822">
        <v>255</v>
      </c>
      <c r="P694" s="831">
        <v>2</v>
      </c>
      <c r="Q694" s="831">
        <v>550</v>
      </c>
      <c r="R694" s="827"/>
      <c r="S694" s="832">
        <v>275</v>
      </c>
    </row>
    <row r="695" spans="1:19" ht="14.45" customHeight="1" x14ac:dyDescent="0.2">
      <c r="A695" s="821" t="s">
        <v>5368</v>
      </c>
      <c r="B695" s="822" t="s">
        <v>5369</v>
      </c>
      <c r="C695" s="822" t="s">
        <v>608</v>
      </c>
      <c r="D695" s="822" t="s">
        <v>5246</v>
      </c>
      <c r="E695" s="822" t="s">
        <v>5283</v>
      </c>
      <c r="F695" s="822" t="s">
        <v>5374</v>
      </c>
      <c r="G695" s="822" t="s">
        <v>5375</v>
      </c>
      <c r="H695" s="831">
        <v>28</v>
      </c>
      <c r="I695" s="831">
        <v>3528</v>
      </c>
      <c r="J695" s="822"/>
      <c r="K695" s="822">
        <v>126</v>
      </c>
      <c r="L695" s="831"/>
      <c r="M695" s="831"/>
      <c r="N695" s="822"/>
      <c r="O695" s="822"/>
      <c r="P695" s="831">
        <v>2</v>
      </c>
      <c r="Q695" s="831">
        <v>274</v>
      </c>
      <c r="R695" s="827"/>
      <c r="S695" s="832">
        <v>137</v>
      </c>
    </row>
    <row r="696" spans="1:19" ht="14.45" customHeight="1" x14ac:dyDescent="0.2">
      <c r="A696" s="821" t="s">
        <v>5368</v>
      </c>
      <c r="B696" s="822" t="s">
        <v>5369</v>
      </c>
      <c r="C696" s="822" t="s">
        <v>608</v>
      </c>
      <c r="D696" s="822" t="s">
        <v>5246</v>
      </c>
      <c r="E696" s="822" t="s">
        <v>5283</v>
      </c>
      <c r="F696" s="822" t="s">
        <v>5383</v>
      </c>
      <c r="G696" s="822" t="s">
        <v>5384</v>
      </c>
      <c r="H696" s="831">
        <v>1</v>
      </c>
      <c r="I696" s="831">
        <v>498</v>
      </c>
      <c r="J696" s="822"/>
      <c r="K696" s="822">
        <v>498</v>
      </c>
      <c r="L696" s="831">
        <v>4</v>
      </c>
      <c r="M696" s="831">
        <v>1996</v>
      </c>
      <c r="N696" s="822"/>
      <c r="O696" s="822">
        <v>499</v>
      </c>
      <c r="P696" s="831"/>
      <c r="Q696" s="831"/>
      <c r="R696" s="827"/>
      <c r="S696" s="832"/>
    </row>
    <row r="697" spans="1:19" ht="14.45" customHeight="1" x14ac:dyDescent="0.2">
      <c r="A697" s="821" t="s">
        <v>5368</v>
      </c>
      <c r="B697" s="822" t="s">
        <v>5369</v>
      </c>
      <c r="C697" s="822" t="s">
        <v>608</v>
      </c>
      <c r="D697" s="822" t="s">
        <v>5246</v>
      </c>
      <c r="E697" s="822" t="s">
        <v>5283</v>
      </c>
      <c r="F697" s="822" t="s">
        <v>5393</v>
      </c>
      <c r="G697" s="822" t="s">
        <v>5394</v>
      </c>
      <c r="H697" s="831">
        <v>6</v>
      </c>
      <c r="I697" s="831">
        <v>1860</v>
      </c>
      <c r="J697" s="822"/>
      <c r="K697" s="822">
        <v>310</v>
      </c>
      <c r="L697" s="831"/>
      <c r="M697" s="831"/>
      <c r="N697" s="822"/>
      <c r="O697" s="822"/>
      <c r="P697" s="831">
        <v>2</v>
      </c>
      <c r="Q697" s="831">
        <v>646</v>
      </c>
      <c r="R697" s="827"/>
      <c r="S697" s="832">
        <v>323</v>
      </c>
    </row>
    <row r="698" spans="1:19" ht="14.45" customHeight="1" x14ac:dyDescent="0.2">
      <c r="A698" s="821" t="s">
        <v>5368</v>
      </c>
      <c r="B698" s="822" t="s">
        <v>5369</v>
      </c>
      <c r="C698" s="822" t="s">
        <v>608</v>
      </c>
      <c r="D698" s="822" t="s">
        <v>2381</v>
      </c>
      <c r="E698" s="822" t="s">
        <v>5283</v>
      </c>
      <c r="F698" s="822" t="s">
        <v>5372</v>
      </c>
      <c r="G698" s="822" t="s">
        <v>5373</v>
      </c>
      <c r="H698" s="831">
        <v>1</v>
      </c>
      <c r="I698" s="831">
        <v>254</v>
      </c>
      <c r="J698" s="822"/>
      <c r="K698" s="822">
        <v>254</v>
      </c>
      <c r="L698" s="831"/>
      <c r="M698" s="831"/>
      <c r="N698" s="822"/>
      <c r="O698" s="822"/>
      <c r="P698" s="831">
        <v>5</v>
      </c>
      <c r="Q698" s="831">
        <v>1375</v>
      </c>
      <c r="R698" s="827"/>
      <c r="S698" s="832">
        <v>275</v>
      </c>
    </row>
    <row r="699" spans="1:19" ht="14.45" customHeight="1" x14ac:dyDescent="0.2">
      <c r="A699" s="821" t="s">
        <v>5368</v>
      </c>
      <c r="B699" s="822" t="s">
        <v>5369</v>
      </c>
      <c r="C699" s="822" t="s">
        <v>608</v>
      </c>
      <c r="D699" s="822" t="s">
        <v>2381</v>
      </c>
      <c r="E699" s="822" t="s">
        <v>5283</v>
      </c>
      <c r="F699" s="822" t="s">
        <v>5374</v>
      </c>
      <c r="G699" s="822" t="s">
        <v>5375</v>
      </c>
      <c r="H699" s="831">
        <v>2</v>
      </c>
      <c r="I699" s="831">
        <v>252</v>
      </c>
      <c r="J699" s="822"/>
      <c r="K699" s="822">
        <v>126</v>
      </c>
      <c r="L699" s="831"/>
      <c r="M699" s="831"/>
      <c r="N699" s="822"/>
      <c r="O699" s="822"/>
      <c r="P699" s="831">
        <v>20</v>
      </c>
      <c r="Q699" s="831">
        <v>2740</v>
      </c>
      <c r="R699" s="827"/>
      <c r="S699" s="832">
        <v>137</v>
      </c>
    </row>
    <row r="700" spans="1:19" ht="14.45" customHeight="1" x14ac:dyDescent="0.2">
      <c r="A700" s="821" t="s">
        <v>5368</v>
      </c>
      <c r="B700" s="822" t="s">
        <v>5369</v>
      </c>
      <c r="C700" s="822" t="s">
        <v>608</v>
      </c>
      <c r="D700" s="822" t="s">
        <v>2381</v>
      </c>
      <c r="E700" s="822" t="s">
        <v>5283</v>
      </c>
      <c r="F700" s="822" t="s">
        <v>5387</v>
      </c>
      <c r="G700" s="822" t="s">
        <v>5384</v>
      </c>
      <c r="H700" s="831"/>
      <c r="I700" s="831"/>
      <c r="J700" s="822"/>
      <c r="K700" s="822"/>
      <c r="L700" s="831">
        <v>2</v>
      </c>
      <c r="M700" s="831">
        <v>1152</v>
      </c>
      <c r="N700" s="822"/>
      <c r="O700" s="822">
        <v>576</v>
      </c>
      <c r="P700" s="831">
        <v>3</v>
      </c>
      <c r="Q700" s="831">
        <v>1767</v>
      </c>
      <c r="R700" s="827"/>
      <c r="S700" s="832">
        <v>589</v>
      </c>
    </row>
    <row r="701" spans="1:19" ht="14.45" customHeight="1" x14ac:dyDescent="0.2">
      <c r="A701" s="821" t="s">
        <v>5368</v>
      </c>
      <c r="B701" s="822" t="s">
        <v>5369</v>
      </c>
      <c r="C701" s="822" t="s">
        <v>608</v>
      </c>
      <c r="D701" s="822" t="s">
        <v>2381</v>
      </c>
      <c r="E701" s="822" t="s">
        <v>5283</v>
      </c>
      <c r="F701" s="822" t="s">
        <v>5393</v>
      </c>
      <c r="G701" s="822" t="s">
        <v>5394</v>
      </c>
      <c r="H701" s="831">
        <v>2</v>
      </c>
      <c r="I701" s="831">
        <v>620</v>
      </c>
      <c r="J701" s="822"/>
      <c r="K701" s="822">
        <v>310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5368</v>
      </c>
      <c r="B702" s="822" t="s">
        <v>5369</v>
      </c>
      <c r="C702" s="822" t="s">
        <v>608</v>
      </c>
      <c r="D702" s="822" t="s">
        <v>2381</v>
      </c>
      <c r="E702" s="822" t="s">
        <v>5283</v>
      </c>
      <c r="F702" s="822" t="s">
        <v>5396</v>
      </c>
      <c r="G702" s="822" t="s">
        <v>5394</v>
      </c>
      <c r="H702" s="831"/>
      <c r="I702" s="831"/>
      <c r="J702" s="822"/>
      <c r="K702" s="822"/>
      <c r="L702" s="831"/>
      <c r="M702" s="831"/>
      <c r="N702" s="822"/>
      <c r="O702" s="822"/>
      <c r="P702" s="831">
        <v>4</v>
      </c>
      <c r="Q702" s="831">
        <v>1604</v>
      </c>
      <c r="R702" s="827"/>
      <c r="S702" s="832">
        <v>401</v>
      </c>
    </row>
    <row r="703" spans="1:19" ht="14.45" customHeight="1" x14ac:dyDescent="0.2">
      <c r="A703" s="821" t="s">
        <v>5368</v>
      </c>
      <c r="B703" s="822" t="s">
        <v>5369</v>
      </c>
      <c r="C703" s="822" t="s">
        <v>608</v>
      </c>
      <c r="D703" s="822" t="s">
        <v>2382</v>
      </c>
      <c r="E703" s="822" t="s">
        <v>5283</v>
      </c>
      <c r="F703" s="822" t="s">
        <v>5372</v>
      </c>
      <c r="G703" s="822" t="s">
        <v>5373</v>
      </c>
      <c r="H703" s="831"/>
      <c r="I703" s="831"/>
      <c r="J703" s="822"/>
      <c r="K703" s="822"/>
      <c r="L703" s="831">
        <v>1</v>
      </c>
      <c r="M703" s="831">
        <v>255</v>
      </c>
      <c r="N703" s="822"/>
      <c r="O703" s="822">
        <v>255</v>
      </c>
      <c r="P703" s="831"/>
      <c r="Q703" s="831"/>
      <c r="R703" s="827"/>
      <c r="S703" s="832"/>
    </row>
    <row r="704" spans="1:19" ht="14.45" customHeight="1" x14ac:dyDescent="0.2">
      <c r="A704" s="821" t="s">
        <v>5368</v>
      </c>
      <c r="B704" s="822" t="s">
        <v>5369</v>
      </c>
      <c r="C704" s="822" t="s">
        <v>608</v>
      </c>
      <c r="D704" s="822" t="s">
        <v>2382</v>
      </c>
      <c r="E704" s="822" t="s">
        <v>5283</v>
      </c>
      <c r="F704" s="822" t="s">
        <v>5374</v>
      </c>
      <c r="G704" s="822" t="s">
        <v>5375</v>
      </c>
      <c r="H704" s="831"/>
      <c r="I704" s="831"/>
      <c r="J704" s="822"/>
      <c r="K704" s="822"/>
      <c r="L704" s="831">
        <v>1</v>
      </c>
      <c r="M704" s="831">
        <v>127</v>
      </c>
      <c r="N704" s="822"/>
      <c r="O704" s="822">
        <v>127</v>
      </c>
      <c r="P704" s="831"/>
      <c r="Q704" s="831"/>
      <c r="R704" s="827"/>
      <c r="S704" s="832"/>
    </row>
    <row r="705" spans="1:19" ht="14.45" customHeight="1" x14ac:dyDescent="0.2">
      <c r="A705" s="821" t="s">
        <v>5368</v>
      </c>
      <c r="B705" s="822" t="s">
        <v>5369</v>
      </c>
      <c r="C705" s="822" t="s">
        <v>608</v>
      </c>
      <c r="D705" s="822" t="s">
        <v>2382</v>
      </c>
      <c r="E705" s="822" t="s">
        <v>5283</v>
      </c>
      <c r="F705" s="822" t="s">
        <v>5376</v>
      </c>
      <c r="G705" s="822" t="s">
        <v>5353</v>
      </c>
      <c r="H705" s="831"/>
      <c r="I705" s="831"/>
      <c r="J705" s="822"/>
      <c r="K705" s="822"/>
      <c r="L705" s="831">
        <v>1</v>
      </c>
      <c r="M705" s="831">
        <v>473</v>
      </c>
      <c r="N705" s="822"/>
      <c r="O705" s="822">
        <v>473</v>
      </c>
      <c r="P705" s="831"/>
      <c r="Q705" s="831"/>
      <c r="R705" s="827"/>
      <c r="S705" s="832"/>
    </row>
    <row r="706" spans="1:19" ht="14.45" customHeight="1" x14ac:dyDescent="0.2">
      <c r="A706" s="821" t="s">
        <v>5368</v>
      </c>
      <c r="B706" s="822" t="s">
        <v>5369</v>
      </c>
      <c r="C706" s="822" t="s">
        <v>608</v>
      </c>
      <c r="D706" s="822" t="s">
        <v>5249</v>
      </c>
      <c r="E706" s="822" t="s">
        <v>5283</v>
      </c>
      <c r="F706" s="822" t="s">
        <v>5372</v>
      </c>
      <c r="G706" s="822" t="s">
        <v>5373</v>
      </c>
      <c r="H706" s="831">
        <v>1</v>
      </c>
      <c r="I706" s="831">
        <v>254</v>
      </c>
      <c r="J706" s="822"/>
      <c r="K706" s="822">
        <v>254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5368</v>
      </c>
      <c r="B707" s="822" t="s">
        <v>5369</v>
      </c>
      <c r="C707" s="822" t="s">
        <v>608</v>
      </c>
      <c r="D707" s="822" t="s">
        <v>5249</v>
      </c>
      <c r="E707" s="822" t="s">
        <v>5283</v>
      </c>
      <c r="F707" s="822" t="s">
        <v>5374</v>
      </c>
      <c r="G707" s="822" t="s">
        <v>5375</v>
      </c>
      <c r="H707" s="831">
        <v>1</v>
      </c>
      <c r="I707" s="831">
        <v>126</v>
      </c>
      <c r="J707" s="822"/>
      <c r="K707" s="822">
        <v>126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5368</v>
      </c>
      <c r="B708" s="822" t="s">
        <v>5369</v>
      </c>
      <c r="C708" s="822" t="s">
        <v>608</v>
      </c>
      <c r="D708" s="822" t="s">
        <v>5249</v>
      </c>
      <c r="E708" s="822" t="s">
        <v>5283</v>
      </c>
      <c r="F708" s="822" t="s">
        <v>5396</v>
      </c>
      <c r="G708" s="822" t="s">
        <v>5394</v>
      </c>
      <c r="H708" s="831">
        <v>1</v>
      </c>
      <c r="I708" s="831">
        <v>385</v>
      </c>
      <c r="J708" s="822"/>
      <c r="K708" s="822">
        <v>385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5368</v>
      </c>
      <c r="B709" s="822" t="s">
        <v>5369</v>
      </c>
      <c r="C709" s="822" t="s">
        <v>608</v>
      </c>
      <c r="D709" s="822" t="s">
        <v>2388</v>
      </c>
      <c r="E709" s="822" t="s">
        <v>5283</v>
      </c>
      <c r="F709" s="822" t="s">
        <v>5372</v>
      </c>
      <c r="G709" s="822" t="s">
        <v>5373</v>
      </c>
      <c r="H709" s="831">
        <v>45</v>
      </c>
      <c r="I709" s="831">
        <v>11430</v>
      </c>
      <c r="J709" s="822"/>
      <c r="K709" s="822">
        <v>254</v>
      </c>
      <c r="L709" s="831">
        <v>5</v>
      </c>
      <c r="M709" s="831">
        <v>1275</v>
      </c>
      <c r="N709" s="822"/>
      <c r="O709" s="822">
        <v>255</v>
      </c>
      <c r="P709" s="831"/>
      <c r="Q709" s="831"/>
      <c r="R709" s="827"/>
      <c r="S709" s="832"/>
    </row>
    <row r="710" spans="1:19" ht="14.45" customHeight="1" x14ac:dyDescent="0.2">
      <c r="A710" s="821" t="s">
        <v>5368</v>
      </c>
      <c r="B710" s="822" t="s">
        <v>5369</v>
      </c>
      <c r="C710" s="822" t="s">
        <v>608</v>
      </c>
      <c r="D710" s="822" t="s">
        <v>2388</v>
      </c>
      <c r="E710" s="822" t="s">
        <v>5283</v>
      </c>
      <c r="F710" s="822" t="s">
        <v>5374</v>
      </c>
      <c r="G710" s="822" t="s">
        <v>5375</v>
      </c>
      <c r="H710" s="831">
        <v>173</v>
      </c>
      <c r="I710" s="831">
        <v>21798</v>
      </c>
      <c r="J710" s="822"/>
      <c r="K710" s="822">
        <v>126</v>
      </c>
      <c r="L710" s="831">
        <v>8</v>
      </c>
      <c r="M710" s="831">
        <v>1016</v>
      </c>
      <c r="N710" s="822"/>
      <c r="O710" s="822">
        <v>127</v>
      </c>
      <c r="P710" s="831">
        <v>1</v>
      </c>
      <c r="Q710" s="831">
        <v>137</v>
      </c>
      <c r="R710" s="827"/>
      <c r="S710" s="832">
        <v>137</v>
      </c>
    </row>
    <row r="711" spans="1:19" ht="14.45" customHeight="1" x14ac:dyDescent="0.2">
      <c r="A711" s="821" t="s">
        <v>5368</v>
      </c>
      <c r="B711" s="822" t="s">
        <v>5369</v>
      </c>
      <c r="C711" s="822" t="s">
        <v>608</v>
      </c>
      <c r="D711" s="822" t="s">
        <v>2388</v>
      </c>
      <c r="E711" s="822" t="s">
        <v>5283</v>
      </c>
      <c r="F711" s="822" t="s">
        <v>5383</v>
      </c>
      <c r="G711" s="822" t="s">
        <v>5384</v>
      </c>
      <c r="H711" s="831">
        <v>1</v>
      </c>
      <c r="I711" s="831">
        <v>498</v>
      </c>
      <c r="J711" s="822"/>
      <c r="K711" s="822">
        <v>498</v>
      </c>
      <c r="L711" s="831"/>
      <c r="M711" s="831"/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5368</v>
      </c>
      <c r="B712" s="822" t="s">
        <v>5369</v>
      </c>
      <c r="C712" s="822" t="s">
        <v>608</v>
      </c>
      <c r="D712" s="822" t="s">
        <v>2388</v>
      </c>
      <c r="E712" s="822" t="s">
        <v>5283</v>
      </c>
      <c r="F712" s="822" t="s">
        <v>5387</v>
      </c>
      <c r="G712" s="822" t="s">
        <v>5384</v>
      </c>
      <c r="H712" s="831">
        <v>59</v>
      </c>
      <c r="I712" s="831">
        <v>33807</v>
      </c>
      <c r="J712" s="822"/>
      <c r="K712" s="822">
        <v>573</v>
      </c>
      <c r="L712" s="831">
        <v>2</v>
      </c>
      <c r="M712" s="831">
        <v>1152</v>
      </c>
      <c r="N712" s="822"/>
      <c r="O712" s="822">
        <v>576</v>
      </c>
      <c r="P712" s="831">
        <v>1</v>
      </c>
      <c r="Q712" s="831">
        <v>589</v>
      </c>
      <c r="R712" s="827"/>
      <c r="S712" s="832">
        <v>589</v>
      </c>
    </row>
    <row r="713" spans="1:19" ht="14.45" customHeight="1" x14ac:dyDescent="0.2">
      <c r="A713" s="821" t="s">
        <v>5368</v>
      </c>
      <c r="B713" s="822" t="s">
        <v>5369</v>
      </c>
      <c r="C713" s="822" t="s">
        <v>608</v>
      </c>
      <c r="D713" s="822" t="s">
        <v>2388</v>
      </c>
      <c r="E713" s="822" t="s">
        <v>5283</v>
      </c>
      <c r="F713" s="822" t="s">
        <v>5389</v>
      </c>
      <c r="G713" s="822" t="s">
        <v>5390</v>
      </c>
      <c r="H713" s="831">
        <v>1</v>
      </c>
      <c r="I713" s="831">
        <v>217</v>
      </c>
      <c r="J713" s="822"/>
      <c r="K713" s="822">
        <v>217</v>
      </c>
      <c r="L713" s="831"/>
      <c r="M713" s="831"/>
      <c r="N713" s="822"/>
      <c r="O713" s="822"/>
      <c r="P713" s="831"/>
      <c r="Q713" s="831"/>
      <c r="R713" s="827"/>
      <c r="S713" s="832"/>
    </row>
    <row r="714" spans="1:19" ht="14.45" customHeight="1" x14ac:dyDescent="0.2">
      <c r="A714" s="821" t="s">
        <v>5368</v>
      </c>
      <c r="B714" s="822" t="s">
        <v>5369</v>
      </c>
      <c r="C714" s="822" t="s">
        <v>608</v>
      </c>
      <c r="D714" s="822" t="s">
        <v>2388</v>
      </c>
      <c r="E714" s="822" t="s">
        <v>5283</v>
      </c>
      <c r="F714" s="822" t="s">
        <v>5391</v>
      </c>
      <c r="G714" s="822" t="s">
        <v>5392</v>
      </c>
      <c r="H714" s="831">
        <v>4</v>
      </c>
      <c r="I714" s="831">
        <v>352</v>
      </c>
      <c r="J714" s="822"/>
      <c r="K714" s="822">
        <v>88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5368</v>
      </c>
      <c r="B715" s="822" t="s">
        <v>5369</v>
      </c>
      <c r="C715" s="822" t="s">
        <v>608</v>
      </c>
      <c r="D715" s="822" t="s">
        <v>2388</v>
      </c>
      <c r="E715" s="822" t="s">
        <v>5283</v>
      </c>
      <c r="F715" s="822" t="s">
        <v>5396</v>
      </c>
      <c r="G715" s="822" t="s">
        <v>5394</v>
      </c>
      <c r="H715" s="831">
        <v>1</v>
      </c>
      <c r="I715" s="831">
        <v>385</v>
      </c>
      <c r="J715" s="822"/>
      <c r="K715" s="822">
        <v>385</v>
      </c>
      <c r="L715" s="831">
        <v>4</v>
      </c>
      <c r="M715" s="831">
        <v>1552</v>
      </c>
      <c r="N715" s="822"/>
      <c r="O715" s="822">
        <v>388</v>
      </c>
      <c r="P715" s="831"/>
      <c r="Q715" s="831"/>
      <c r="R715" s="827"/>
      <c r="S715" s="832"/>
    </row>
    <row r="716" spans="1:19" ht="14.45" customHeight="1" x14ac:dyDescent="0.2">
      <c r="A716" s="821" t="s">
        <v>5368</v>
      </c>
      <c r="B716" s="822" t="s">
        <v>5369</v>
      </c>
      <c r="C716" s="822" t="s">
        <v>608</v>
      </c>
      <c r="D716" s="822" t="s">
        <v>2390</v>
      </c>
      <c r="E716" s="822" t="s">
        <v>5283</v>
      </c>
      <c r="F716" s="822" t="s">
        <v>5374</v>
      </c>
      <c r="G716" s="822" t="s">
        <v>5375</v>
      </c>
      <c r="H716" s="831">
        <v>8</v>
      </c>
      <c r="I716" s="831">
        <v>1008</v>
      </c>
      <c r="J716" s="822"/>
      <c r="K716" s="822">
        <v>126</v>
      </c>
      <c r="L716" s="831"/>
      <c r="M716" s="831"/>
      <c r="N716" s="822"/>
      <c r="O716" s="822"/>
      <c r="P716" s="831"/>
      <c r="Q716" s="831"/>
      <c r="R716" s="827"/>
      <c r="S716" s="832"/>
    </row>
    <row r="717" spans="1:19" ht="14.45" customHeight="1" x14ac:dyDescent="0.2">
      <c r="A717" s="821" t="s">
        <v>5368</v>
      </c>
      <c r="B717" s="822" t="s">
        <v>5369</v>
      </c>
      <c r="C717" s="822" t="s">
        <v>608</v>
      </c>
      <c r="D717" s="822" t="s">
        <v>2390</v>
      </c>
      <c r="E717" s="822" t="s">
        <v>5283</v>
      </c>
      <c r="F717" s="822" t="s">
        <v>5381</v>
      </c>
      <c r="G717" s="822" t="s">
        <v>5382</v>
      </c>
      <c r="H717" s="831">
        <v>1</v>
      </c>
      <c r="I717" s="831">
        <v>334</v>
      </c>
      <c r="J717" s="822"/>
      <c r="K717" s="822">
        <v>334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5368</v>
      </c>
      <c r="B718" s="822" t="s">
        <v>5369</v>
      </c>
      <c r="C718" s="822" t="s">
        <v>608</v>
      </c>
      <c r="D718" s="822" t="s">
        <v>2390</v>
      </c>
      <c r="E718" s="822" t="s">
        <v>5283</v>
      </c>
      <c r="F718" s="822" t="s">
        <v>5393</v>
      </c>
      <c r="G718" s="822" t="s">
        <v>5394</v>
      </c>
      <c r="H718" s="831">
        <v>1</v>
      </c>
      <c r="I718" s="831">
        <v>310</v>
      </c>
      <c r="J718" s="822"/>
      <c r="K718" s="822">
        <v>310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5368</v>
      </c>
      <c r="B719" s="822" t="s">
        <v>5369</v>
      </c>
      <c r="C719" s="822" t="s">
        <v>608</v>
      </c>
      <c r="D719" s="822" t="s">
        <v>5251</v>
      </c>
      <c r="E719" s="822" t="s">
        <v>5283</v>
      </c>
      <c r="F719" s="822" t="s">
        <v>5372</v>
      </c>
      <c r="G719" s="822" t="s">
        <v>5373</v>
      </c>
      <c r="H719" s="831">
        <v>3</v>
      </c>
      <c r="I719" s="831">
        <v>762</v>
      </c>
      <c r="J719" s="822"/>
      <c r="K719" s="822">
        <v>254</v>
      </c>
      <c r="L719" s="831"/>
      <c r="M719" s="831"/>
      <c r="N719" s="822"/>
      <c r="O719" s="822"/>
      <c r="P719" s="831">
        <v>1</v>
      </c>
      <c r="Q719" s="831">
        <v>275</v>
      </c>
      <c r="R719" s="827"/>
      <c r="S719" s="832">
        <v>275</v>
      </c>
    </row>
    <row r="720" spans="1:19" ht="14.45" customHeight="1" x14ac:dyDescent="0.2">
      <c r="A720" s="821" t="s">
        <v>5368</v>
      </c>
      <c r="B720" s="822" t="s">
        <v>5369</v>
      </c>
      <c r="C720" s="822" t="s">
        <v>608</v>
      </c>
      <c r="D720" s="822" t="s">
        <v>5251</v>
      </c>
      <c r="E720" s="822" t="s">
        <v>5283</v>
      </c>
      <c r="F720" s="822" t="s">
        <v>5374</v>
      </c>
      <c r="G720" s="822" t="s">
        <v>5375</v>
      </c>
      <c r="H720" s="831">
        <v>9</v>
      </c>
      <c r="I720" s="831">
        <v>1134</v>
      </c>
      <c r="J720" s="822"/>
      <c r="K720" s="822">
        <v>126</v>
      </c>
      <c r="L720" s="831"/>
      <c r="M720" s="831"/>
      <c r="N720" s="822"/>
      <c r="O720" s="822"/>
      <c r="P720" s="831">
        <v>4</v>
      </c>
      <c r="Q720" s="831">
        <v>548</v>
      </c>
      <c r="R720" s="827"/>
      <c r="S720" s="832">
        <v>137</v>
      </c>
    </row>
    <row r="721" spans="1:19" ht="14.45" customHeight="1" x14ac:dyDescent="0.2">
      <c r="A721" s="821" t="s">
        <v>5368</v>
      </c>
      <c r="B721" s="822" t="s">
        <v>5369</v>
      </c>
      <c r="C721" s="822" t="s">
        <v>608</v>
      </c>
      <c r="D721" s="822" t="s">
        <v>5251</v>
      </c>
      <c r="E721" s="822" t="s">
        <v>5283</v>
      </c>
      <c r="F721" s="822" t="s">
        <v>5393</v>
      </c>
      <c r="G721" s="822" t="s">
        <v>5394</v>
      </c>
      <c r="H721" s="831">
        <v>3</v>
      </c>
      <c r="I721" s="831">
        <v>930</v>
      </c>
      <c r="J721" s="822"/>
      <c r="K721" s="822">
        <v>310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5368</v>
      </c>
      <c r="B722" s="822" t="s">
        <v>5369</v>
      </c>
      <c r="C722" s="822" t="s">
        <v>608</v>
      </c>
      <c r="D722" s="822" t="s">
        <v>5251</v>
      </c>
      <c r="E722" s="822" t="s">
        <v>5283</v>
      </c>
      <c r="F722" s="822" t="s">
        <v>5396</v>
      </c>
      <c r="G722" s="822" t="s">
        <v>5394</v>
      </c>
      <c r="H722" s="831">
        <v>1</v>
      </c>
      <c r="I722" s="831">
        <v>385</v>
      </c>
      <c r="J722" s="822"/>
      <c r="K722" s="822">
        <v>385</v>
      </c>
      <c r="L722" s="831"/>
      <c r="M722" s="831"/>
      <c r="N722" s="822"/>
      <c r="O722" s="822"/>
      <c r="P722" s="831">
        <v>1</v>
      </c>
      <c r="Q722" s="831">
        <v>401</v>
      </c>
      <c r="R722" s="827"/>
      <c r="S722" s="832">
        <v>401</v>
      </c>
    </row>
    <row r="723" spans="1:19" ht="14.45" customHeight="1" x14ac:dyDescent="0.2">
      <c r="A723" s="821" t="s">
        <v>5368</v>
      </c>
      <c r="B723" s="822" t="s">
        <v>5369</v>
      </c>
      <c r="C723" s="822" t="s">
        <v>608</v>
      </c>
      <c r="D723" s="822" t="s">
        <v>2395</v>
      </c>
      <c r="E723" s="822" t="s">
        <v>5283</v>
      </c>
      <c r="F723" s="822" t="s">
        <v>5372</v>
      </c>
      <c r="G723" s="822" t="s">
        <v>5373</v>
      </c>
      <c r="H723" s="831">
        <v>2</v>
      </c>
      <c r="I723" s="831">
        <v>508</v>
      </c>
      <c r="J723" s="822"/>
      <c r="K723" s="822">
        <v>254</v>
      </c>
      <c r="L723" s="831"/>
      <c r="M723" s="831"/>
      <c r="N723" s="822"/>
      <c r="O723" s="822"/>
      <c r="P723" s="831">
        <v>5</v>
      </c>
      <c r="Q723" s="831">
        <v>1375</v>
      </c>
      <c r="R723" s="827"/>
      <c r="S723" s="832">
        <v>275</v>
      </c>
    </row>
    <row r="724" spans="1:19" ht="14.45" customHeight="1" x14ac:dyDescent="0.2">
      <c r="A724" s="821" t="s">
        <v>5368</v>
      </c>
      <c r="B724" s="822" t="s">
        <v>5369</v>
      </c>
      <c r="C724" s="822" t="s">
        <v>608</v>
      </c>
      <c r="D724" s="822" t="s">
        <v>2395</v>
      </c>
      <c r="E724" s="822" t="s">
        <v>5283</v>
      </c>
      <c r="F724" s="822" t="s">
        <v>5374</v>
      </c>
      <c r="G724" s="822" t="s">
        <v>5375</v>
      </c>
      <c r="H724" s="831">
        <v>8</v>
      </c>
      <c r="I724" s="831">
        <v>1008</v>
      </c>
      <c r="J724" s="822"/>
      <c r="K724" s="822">
        <v>126</v>
      </c>
      <c r="L724" s="831"/>
      <c r="M724" s="831"/>
      <c r="N724" s="822"/>
      <c r="O724" s="822"/>
      <c r="P724" s="831">
        <v>11</v>
      </c>
      <c r="Q724" s="831">
        <v>1507</v>
      </c>
      <c r="R724" s="827"/>
      <c r="S724" s="832">
        <v>137</v>
      </c>
    </row>
    <row r="725" spans="1:19" ht="14.45" customHeight="1" x14ac:dyDescent="0.2">
      <c r="A725" s="821" t="s">
        <v>5368</v>
      </c>
      <c r="B725" s="822" t="s">
        <v>5369</v>
      </c>
      <c r="C725" s="822" t="s">
        <v>608</v>
      </c>
      <c r="D725" s="822" t="s">
        <v>2395</v>
      </c>
      <c r="E725" s="822" t="s">
        <v>5283</v>
      </c>
      <c r="F725" s="822" t="s">
        <v>5396</v>
      </c>
      <c r="G725" s="822" t="s">
        <v>5394</v>
      </c>
      <c r="H725" s="831">
        <v>2</v>
      </c>
      <c r="I725" s="831">
        <v>770</v>
      </c>
      <c r="J725" s="822"/>
      <c r="K725" s="822">
        <v>385</v>
      </c>
      <c r="L725" s="831"/>
      <c r="M725" s="831"/>
      <c r="N725" s="822"/>
      <c r="O725" s="822"/>
      <c r="P725" s="831">
        <v>5</v>
      </c>
      <c r="Q725" s="831">
        <v>2005</v>
      </c>
      <c r="R725" s="827"/>
      <c r="S725" s="832">
        <v>401</v>
      </c>
    </row>
    <row r="726" spans="1:19" ht="14.45" customHeight="1" x14ac:dyDescent="0.2">
      <c r="A726" s="821" t="s">
        <v>5368</v>
      </c>
      <c r="B726" s="822" t="s">
        <v>5369</v>
      </c>
      <c r="C726" s="822" t="s">
        <v>608</v>
      </c>
      <c r="D726" s="822" t="s">
        <v>2396</v>
      </c>
      <c r="E726" s="822" t="s">
        <v>5283</v>
      </c>
      <c r="F726" s="822" t="s">
        <v>5372</v>
      </c>
      <c r="G726" s="822" t="s">
        <v>5373</v>
      </c>
      <c r="H726" s="831">
        <v>3</v>
      </c>
      <c r="I726" s="831">
        <v>762</v>
      </c>
      <c r="J726" s="822"/>
      <c r="K726" s="822">
        <v>254</v>
      </c>
      <c r="L726" s="831">
        <v>12</v>
      </c>
      <c r="M726" s="831">
        <v>3060</v>
      </c>
      <c r="N726" s="822"/>
      <c r="O726" s="822">
        <v>255</v>
      </c>
      <c r="P726" s="831">
        <v>6</v>
      </c>
      <c r="Q726" s="831">
        <v>1650</v>
      </c>
      <c r="R726" s="827"/>
      <c r="S726" s="832">
        <v>275</v>
      </c>
    </row>
    <row r="727" spans="1:19" ht="14.45" customHeight="1" x14ac:dyDescent="0.2">
      <c r="A727" s="821" t="s">
        <v>5368</v>
      </c>
      <c r="B727" s="822" t="s">
        <v>5369</v>
      </c>
      <c r="C727" s="822" t="s">
        <v>608</v>
      </c>
      <c r="D727" s="822" t="s">
        <v>2396</v>
      </c>
      <c r="E727" s="822" t="s">
        <v>5283</v>
      </c>
      <c r="F727" s="822" t="s">
        <v>5374</v>
      </c>
      <c r="G727" s="822" t="s">
        <v>5375</v>
      </c>
      <c r="H727" s="831">
        <v>7</v>
      </c>
      <c r="I727" s="831">
        <v>882</v>
      </c>
      <c r="J727" s="822"/>
      <c r="K727" s="822">
        <v>126</v>
      </c>
      <c r="L727" s="831">
        <v>56</v>
      </c>
      <c r="M727" s="831">
        <v>7112</v>
      </c>
      <c r="N727" s="822"/>
      <c r="O727" s="822">
        <v>127</v>
      </c>
      <c r="P727" s="831">
        <v>6</v>
      </c>
      <c r="Q727" s="831">
        <v>822</v>
      </c>
      <c r="R727" s="827"/>
      <c r="S727" s="832">
        <v>137</v>
      </c>
    </row>
    <row r="728" spans="1:19" ht="14.45" customHeight="1" x14ac:dyDescent="0.2">
      <c r="A728" s="821" t="s">
        <v>5368</v>
      </c>
      <c r="B728" s="822" t="s">
        <v>5369</v>
      </c>
      <c r="C728" s="822" t="s">
        <v>608</v>
      </c>
      <c r="D728" s="822" t="s">
        <v>2396</v>
      </c>
      <c r="E728" s="822" t="s">
        <v>5283</v>
      </c>
      <c r="F728" s="822" t="s">
        <v>5387</v>
      </c>
      <c r="G728" s="822" t="s">
        <v>5384</v>
      </c>
      <c r="H728" s="831"/>
      <c r="I728" s="831"/>
      <c r="J728" s="822"/>
      <c r="K728" s="822"/>
      <c r="L728" s="831">
        <v>1</v>
      </c>
      <c r="M728" s="831">
        <v>576</v>
      </c>
      <c r="N728" s="822"/>
      <c r="O728" s="822">
        <v>576</v>
      </c>
      <c r="P728" s="831"/>
      <c r="Q728" s="831"/>
      <c r="R728" s="827"/>
      <c r="S728" s="832"/>
    </row>
    <row r="729" spans="1:19" ht="14.45" customHeight="1" x14ac:dyDescent="0.2">
      <c r="A729" s="821" t="s">
        <v>5368</v>
      </c>
      <c r="B729" s="822" t="s">
        <v>5369</v>
      </c>
      <c r="C729" s="822" t="s">
        <v>608</v>
      </c>
      <c r="D729" s="822" t="s">
        <v>2396</v>
      </c>
      <c r="E729" s="822" t="s">
        <v>5283</v>
      </c>
      <c r="F729" s="822" t="s">
        <v>5389</v>
      </c>
      <c r="G729" s="822" t="s">
        <v>5390</v>
      </c>
      <c r="H729" s="831"/>
      <c r="I729" s="831"/>
      <c r="J729" s="822"/>
      <c r="K729" s="822"/>
      <c r="L729" s="831">
        <v>1</v>
      </c>
      <c r="M729" s="831">
        <v>219</v>
      </c>
      <c r="N729" s="822"/>
      <c r="O729" s="822">
        <v>219</v>
      </c>
      <c r="P729" s="831"/>
      <c r="Q729" s="831"/>
      <c r="R729" s="827"/>
      <c r="S729" s="832"/>
    </row>
    <row r="730" spans="1:19" ht="14.45" customHeight="1" x14ac:dyDescent="0.2">
      <c r="A730" s="821" t="s">
        <v>5368</v>
      </c>
      <c r="B730" s="822" t="s">
        <v>5369</v>
      </c>
      <c r="C730" s="822" t="s">
        <v>608</v>
      </c>
      <c r="D730" s="822" t="s">
        <v>2396</v>
      </c>
      <c r="E730" s="822" t="s">
        <v>5283</v>
      </c>
      <c r="F730" s="822" t="s">
        <v>5396</v>
      </c>
      <c r="G730" s="822" t="s">
        <v>5394</v>
      </c>
      <c r="H730" s="831">
        <v>4</v>
      </c>
      <c r="I730" s="831">
        <v>1540</v>
      </c>
      <c r="J730" s="822"/>
      <c r="K730" s="822">
        <v>385</v>
      </c>
      <c r="L730" s="831">
        <v>23</v>
      </c>
      <c r="M730" s="831">
        <v>8924</v>
      </c>
      <c r="N730" s="822"/>
      <c r="O730" s="822">
        <v>388</v>
      </c>
      <c r="P730" s="831">
        <v>6</v>
      </c>
      <c r="Q730" s="831">
        <v>2406</v>
      </c>
      <c r="R730" s="827"/>
      <c r="S730" s="832">
        <v>401</v>
      </c>
    </row>
    <row r="731" spans="1:19" ht="14.45" customHeight="1" x14ac:dyDescent="0.2">
      <c r="A731" s="821" t="s">
        <v>5368</v>
      </c>
      <c r="B731" s="822" t="s">
        <v>5369</v>
      </c>
      <c r="C731" s="822" t="s">
        <v>608</v>
      </c>
      <c r="D731" s="822" t="s">
        <v>2398</v>
      </c>
      <c r="E731" s="822" t="s">
        <v>5283</v>
      </c>
      <c r="F731" s="822" t="s">
        <v>5372</v>
      </c>
      <c r="G731" s="822" t="s">
        <v>5373</v>
      </c>
      <c r="H731" s="831"/>
      <c r="I731" s="831"/>
      <c r="J731" s="822"/>
      <c r="K731" s="822"/>
      <c r="L731" s="831">
        <v>4</v>
      </c>
      <c r="M731" s="831">
        <v>1020</v>
      </c>
      <c r="N731" s="822"/>
      <c r="O731" s="822">
        <v>255</v>
      </c>
      <c r="P731" s="831">
        <v>1</v>
      </c>
      <c r="Q731" s="831">
        <v>275</v>
      </c>
      <c r="R731" s="827"/>
      <c r="S731" s="832">
        <v>275</v>
      </c>
    </row>
    <row r="732" spans="1:19" ht="14.45" customHeight="1" x14ac:dyDescent="0.2">
      <c r="A732" s="821" t="s">
        <v>5368</v>
      </c>
      <c r="B732" s="822" t="s">
        <v>5369</v>
      </c>
      <c r="C732" s="822" t="s">
        <v>608</v>
      </c>
      <c r="D732" s="822" t="s">
        <v>2398</v>
      </c>
      <c r="E732" s="822" t="s">
        <v>5283</v>
      </c>
      <c r="F732" s="822" t="s">
        <v>5374</v>
      </c>
      <c r="G732" s="822" t="s">
        <v>5375</v>
      </c>
      <c r="H732" s="831"/>
      <c r="I732" s="831"/>
      <c r="J732" s="822"/>
      <c r="K732" s="822"/>
      <c r="L732" s="831">
        <v>4</v>
      </c>
      <c r="M732" s="831">
        <v>508</v>
      </c>
      <c r="N732" s="822"/>
      <c r="O732" s="822">
        <v>127</v>
      </c>
      <c r="P732" s="831">
        <v>4</v>
      </c>
      <c r="Q732" s="831">
        <v>548</v>
      </c>
      <c r="R732" s="827"/>
      <c r="S732" s="832">
        <v>137</v>
      </c>
    </row>
    <row r="733" spans="1:19" ht="14.45" customHeight="1" x14ac:dyDescent="0.2">
      <c r="A733" s="821" t="s">
        <v>5368</v>
      </c>
      <c r="B733" s="822" t="s">
        <v>5369</v>
      </c>
      <c r="C733" s="822" t="s">
        <v>608</v>
      </c>
      <c r="D733" s="822" t="s">
        <v>2398</v>
      </c>
      <c r="E733" s="822" t="s">
        <v>5283</v>
      </c>
      <c r="F733" s="822" t="s">
        <v>5393</v>
      </c>
      <c r="G733" s="822" t="s">
        <v>5394</v>
      </c>
      <c r="H733" s="831"/>
      <c r="I733" s="831"/>
      <c r="J733" s="822"/>
      <c r="K733" s="822"/>
      <c r="L733" s="831">
        <v>4</v>
      </c>
      <c r="M733" s="831">
        <v>1244</v>
      </c>
      <c r="N733" s="822"/>
      <c r="O733" s="822">
        <v>311</v>
      </c>
      <c r="P733" s="831">
        <v>1</v>
      </c>
      <c r="Q733" s="831">
        <v>323</v>
      </c>
      <c r="R733" s="827"/>
      <c r="S733" s="832">
        <v>323</v>
      </c>
    </row>
    <row r="734" spans="1:19" ht="14.45" customHeight="1" x14ac:dyDescent="0.2">
      <c r="A734" s="821" t="s">
        <v>5368</v>
      </c>
      <c r="B734" s="822" t="s">
        <v>5369</v>
      </c>
      <c r="C734" s="822" t="s">
        <v>608</v>
      </c>
      <c r="D734" s="822" t="s">
        <v>5256</v>
      </c>
      <c r="E734" s="822" t="s">
        <v>5283</v>
      </c>
      <c r="F734" s="822" t="s">
        <v>5372</v>
      </c>
      <c r="G734" s="822" t="s">
        <v>5373</v>
      </c>
      <c r="H734" s="831">
        <v>37</v>
      </c>
      <c r="I734" s="831">
        <v>9398</v>
      </c>
      <c r="J734" s="822"/>
      <c r="K734" s="822">
        <v>254</v>
      </c>
      <c r="L734" s="831">
        <v>8</v>
      </c>
      <c r="M734" s="831">
        <v>2040</v>
      </c>
      <c r="N734" s="822"/>
      <c r="O734" s="822">
        <v>255</v>
      </c>
      <c r="P734" s="831">
        <v>7</v>
      </c>
      <c r="Q734" s="831">
        <v>1925</v>
      </c>
      <c r="R734" s="827"/>
      <c r="S734" s="832">
        <v>275</v>
      </c>
    </row>
    <row r="735" spans="1:19" ht="14.45" customHeight="1" x14ac:dyDescent="0.2">
      <c r="A735" s="821" t="s">
        <v>5368</v>
      </c>
      <c r="B735" s="822" t="s">
        <v>5369</v>
      </c>
      <c r="C735" s="822" t="s">
        <v>608</v>
      </c>
      <c r="D735" s="822" t="s">
        <v>5256</v>
      </c>
      <c r="E735" s="822" t="s">
        <v>5283</v>
      </c>
      <c r="F735" s="822" t="s">
        <v>5374</v>
      </c>
      <c r="G735" s="822" t="s">
        <v>5375</v>
      </c>
      <c r="H735" s="831">
        <v>188</v>
      </c>
      <c r="I735" s="831">
        <v>23688</v>
      </c>
      <c r="J735" s="822"/>
      <c r="K735" s="822">
        <v>126</v>
      </c>
      <c r="L735" s="831">
        <v>33</v>
      </c>
      <c r="M735" s="831">
        <v>4191</v>
      </c>
      <c r="N735" s="822"/>
      <c r="O735" s="822">
        <v>127</v>
      </c>
      <c r="P735" s="831">
        <v>25</v>
      </c>
      <c r="Q735" s="831">
        <v>3425</v>
      </c>
      <c r="R735" s="827"/>
      <c r="S735" s="832">
        <v>137</v>
      </c>
    </row>
    <row r="736" spans="1:19" ht="14.45" customHeight="1" x14ac:dyDescent="0.2">
      <c r="A736" s="821" t="s">
        <v>5368</v>
      </c>
      <c r="B736" s="822" t="s">
        <v>5369</v>
      </c>
      <c r="C736" s="822" t="s">
        <v>608</v>
      </c>
      <c r="D736" s="822" t="s">
        <v>5256</v>
      </c>
      <c r="E736" s="822" t="s">
        <v>5283</v>
      </c>
      <c r="F736" s="822" t="s">
        <v>5383</v>
      </c>
      <c r="G736" s="822" t="s">
        <v>5384</v>
      </c>
      <c r="H736" s="831">
        <v>1</v>
      </c>
      <c r="I736" s="831">
        <v>498</v>
      </c>
      <c r="J736" s="822"/>
      <c r="K736" s="822">
        <v>498</v>
      </c>
      <c r="L736" s="831"/>
      <c r="M736" s="831"/>
      <c r="N736" s="822"/>
      <c r="O736" s="822"/>
      <c r="P736" s="831">
        <v>3</v>
      </c>
      <c r="Q736" s="831">
        <v>1533</v>
      </c>
      <c r="R736" s="827"/>
      <c r="S736" s="832">
        <v>511</v>
      </c>
    </row>
    <row r="737" spans="1:19" ht="14.45" customHeight="1" x14ac:dyDescent="0.2">
      <c r="A737" s="821" t="s">
        <v>5368</v>
      </c>
      <c r="B737" s="822" t="s">
        <v>5369</v>
      </c>
      <c r="C737" s="822" t="s">
        <v>608</v>
      </c>
      <c r="D737" s="822" t="s">
        <v>5256</v>
      </c>
      <c r="E737" s="822" t="s">
        <v>5283</v>
      </c>
      <c r="F737" s="822" t="s">
        <v>5387</v>
      </c>
      <c r="G737" s="822" t="s">
        <v>5384</v>
      </c>
      <c r="H737" s="831">
        <v>1</v>
      </c>
      <c r="I737" s="831">
        <v>573</v>
      </c>
      <c r="J737" s="822"/>
      <c r="K737" s="822">
        <v>573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5368</v>
      </c>
      <c r="B738" s="822" t="s">
        <v>5369</v>
      </c>
      <c r="C738" s="822" t="s">
        <v>608</v>
      </c>
      <c r="D738" s="822" t="s">
        <v>5256</v>
      </c>
      <c r="E738" s="822" t="s">
        <v>5283</v>
      </c>
      <c r="F738" s="822" t="s">
        <v>5396</v>
      </c>
      <c r="G738" s="822" t="s">
        <v>5394</v>
      </c>
      <c r="H738" s="831">
        <v>83</v>
      </c>
      <c r="I738" s="831">
        <v>31955</v>
      </c>
      <c r="J738" s="822"/>
      <c r="K738" s="822">
        <v>385</v>
      </c>
      <c r="L738" s="831">
        <v>13</v>
      </c>
      <c r="M738" s="831">
        <v>5044</v>
      </c>
      <c r="N738" s="822"/>
      <c r="O738" s="822">
        <v>388</v>
      </c>
      <c r="P738" s="831">
        <v>8</v>
      </c>
      <c r="Q738" s="831">
        <v>3208</v>
      </c>
      <c r="R738" s="827"/>
      <c r="S738" s="832">
        <v>401</v>
      </c>
    </row>
    <row r="739" spans="1:19" ht="14.45" customHeight="1" x14ac:dyDescent="0.2">
      <c r="A739" s="821" t="s">
        <v>5368</v>
      </c>
      <c r="B739" s="822" t="s">
        <v>5369</v>
      </c>
      <c r="C739" s="822" t="s">
        <v>608</v>
      </c>
      <c r="D739" s="822" t="s">
        <v>2405</v>
      </c>
      <c r="E739" s="822" t="s">
        <v>5283</v>
      </c>
      <c r="F739" s="822" t="s">
        <v>5372</v>
      </c>
      <c r="G739" s="822" t="s">
        <v>5373</v>
      </c>
      <c r="H739" s="831">
        <v>4</v>
      </c>
      <c r="I739" s="831">
        <v>1016</v>
      </c>
      <c r="J739" s="822"/>
      <c r="K739" s="822">
        <v>254</v>
      </c>
      <c r="L739" s="831">
        <v>1</v>
      </c>
      <c r="M739" s="831">
        <v>255</v>
      </c>
      <c r="N739" s="822"/>
      <c r="O739" s="822">
        <v>255</v>
      </c>
      <c r="P739" s="831">
        <v>10</v>
      </c>
      <c r="Q739" s="831">
        <v>2750</v>
      </c>
      <c r="R739" s="827"/>
      <c r="S739" s="832">
        <v>275</v>
      </c>
    </row>
    <row r="740" spans="1:19" ht="14.45" customHeight="1" x14ac:dyDescent="0.2">
      <c r="A740" s="821" t="s">
        <v>5368</v>
      </c>
      <c r="B740" s="822" t="s">
        <v>5369</v>
      </c>
      <c r="C740" s="822" t="s">
        <v>608</v>
      </c>
      <c r="D740" s="822" t="s">
        <v>2405</v>
      </c>
      <c r="E740" s="822" t="s">
        <v>5283</v>
      </c>
      <c r="F740" s="822" t="s">
        <v>5374</v>
      </c>
      <c r="G740" s="822" t="s">
        <v>5375</v>
      </c>
      <c r="H740" s="831">
        <v>5</v>
      </c>
      <c r="I740" s="831">
        <v>630</v>
      </c>
      <c r="J740" s="822"/>
      <c r="K740" s="822">
        <v>126</v>
      </c>
      <c r="L740" s="831">
        <v>12</v>
      </c>
      <c r="M740" s="831">
        <v>1524</v>
      </c>
      <c r="N740" s="822"/>
      <c r="O740" s="822">
        <v>127</v>
      </c>
      <c r="P740" s="831">
        <v>31</v>
      </c>
      <c r="Q740" s="831">
        <v>4247</v>
      </c>
      <c r="R740" s="827"/>
      <c r="S740" s="832">
        <v>137</v>
      </c>
    </row>
    <row r="741" spans="1:19" ht="14.45" customHeight="1" x14ac:dyDescent="0.2">
      <c r="A741" s="821" t="s">
        <v>5368</v>
      </c>
      <c r="B741" s="822" t="s">
        <v>5369</v>
      </c>
      <c r="C741" s="822" t="s">
        <v>608</v>
      </c>
      <c r="D741" s="822" t="s">
        <v>2405</v>
      </c>
      <c r="E741" s="822" t="s">
        <v>5283</v>
      </c>
      <c r="F741" s="822" t="s">
        <v>5387</v>
      </c>
      <c r="G741" s="822" t="s">
        <v>5384</v>
      </c>
      <c r="H741" s="831"/>
      <c r="I741" s="831"/>
      <c r="J741" s="822"/>
      <c r="K741" s="822"/>
      <c r="L741" s="831"/>
      <c r="M741" s="831"/>
      <c r="N741" s="822"/>
      <c r="O741" s="822"/>
      <c r="P741" s="831">
        <v>2</v>
      </c>
      <c r="Q741" s="831">
        <v>1178</v>
      </c>
      <c r="R741" s="827"/>
      <c r="S741" s="832">
        <v>589</v>
      </c>
    </row>
    <row r="742" spans="1:19" ht="14.45" customHeight="1" x14ac:dyDescent="0.2">
      <c r="A742" s="821" t="s">
        <v>5368</v>
      </c>
      <c r="B742" s="822" t="s">
        <v>5369</v>
      </c>
      <c r="C742" s="822" t="s">
        <v>608</v>
      </c>
      <c r="D742" s="822" t="s">
        <v>2405</v>
      </c>
      <c r="E742" s="822" t="s">
        <v>5283</v>
      </c>
      <c r="F742" s="822" t="s">
        <v>5376</v>
      </c>
      <c r="G742" s="822" t="s">
        <v>5353</v>
      </c>
      <c r="H742" s="831">
        <v>1</v>
      </c>
      <c r="I742" s="831">
        <v>468</v>
      </c>
      <c r="J742" s="822"/>
      <c r="K742" s="822">
        <v>468</v>
      </c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5368</v>
      </c>
      <c r="B743" s="822" t="s">
        <v>5369</v>
      </c>
      <c r="C743" s="822" t="s">
        <v>608</v>
      </c>
      <c r="D743" s="822" t="s">
        <v>2405</v>
      </c>
      <c r="E743" s="822" t="s">
        <v>5283</v>
      </c>
      <c r="F743" s="822" t="s">
        <v>5396</v>
      </c>
      <c r="G743" s="822" t="s">
        <v>5394</v>
      </c>
      <c r="H743" s="831">
        <v>5</v>
      </c>
      <c r="I743" s="831">
        <v>1925</v>
      </c>
      <c r="J743" s="822"/>
      <c r="K743" s="822">
        <v>385</v>
      </c>
      <c r="L743" s="831">
        <v>6</v>
      </c>
      <c r="M743" s="831">
        <v>2328</v>
      </c>
      <c r="N743" s="822"/>
      <c r="O743" s="822">
        <v>388</v>
      </c>
      <c r="P743" s="831">
        <v>10</v>
      </c>
      <c r="Q743" s="831">
        <v>4010</v>
      </c>
      <c r="R743" s="827"/>
      <c r="S743" s="832">
        <v>401</v>
      </c>
    </row>
    <row r="744" spans="1:19" ht="14.45" customHeight="1" x14ac:dyDescent="0.2">
      <c r="A744" s="821" t="s">
        <v>5368</v>
      </c>
      <c r="B744" s="822" t="s">
        <v>5369</v>
      </c>
      <c r="C744" s="822" t="s">
        <v>608</v>
      </c>
      <c r="D744" s="822" t="s">
        <v>5257</v>
      </c>
      <c r="E744" s="822" t="s">
        <v>5283</v>
      </c>
      <c r="F744" s="822" t="s">
        <v>5372</v>
      </c>
      <c r="G744" s="822" t="s">
        <v>5373</v>
      </c>
      <c r="H744" s="831"/>
      <c r="I744" s="831"/>
      <c r="J744" s="822"/>
      <c r="K744" s="822"/>
      <c r="L744" s="831"/>
      <c r="M744" s="831"/>
      <c r="N744" s="822"/>
      <c r="O744" s="822"/>
      <c r="P744" s="831">
        <v>1</v>
      </c>
      <c r="Q744" s="831">
        <v>275</v>
      </c>
      <c r="R744" s="827"/>
      <c r="S744" s="832">
        <v>275</v>
      </c>
    </row>
    <row r="745" spans="1:19" ht="14.45" customHeight="1" x14ac:dyDescent="0.2">
      <c r="A745" s="821" t="s">
        <v>5368</v>
      </c>
      <c r="B745" s="822" t="s">
        <v>5369</v>
      </c>
      <c r="C745" s="822" t="s">
        <v>608</v>
      </c>
      <c r="D745" s="822" t="s">
        <v>5257</v>
      </c>
      <c r="E745" s="822" t="s">
        <v>5283</v>
      </c>
      <c r="F745" s="822" t="s">
        <v>5374</v>
      </c>
      <c r="G745" s="822" t="s">
        <v>5375</v>
      </c>
      <c r="H745" s="831"/>
      <c r="I745" s="831"/>
      <c r="J745" s="822"/>
      <c r="K745" s="822"/>
      <c r="L745" s="831"/>
      <c r="M745" s="831"/>
      <c r="N745" s="822"/>
      <c r="O745" s="822"/>
      <c r="P745" s="831">
        <v>4</v>
      </c>
      <c r="Q745" s="831">
        <v>548</v>
      </c>
      <c r="R745" s="827"/>
      <c r="S745" s="832">
        <v>137</v>
      </c>
    </row>
    <row r="746" spans="1:19" ht="14.45" customHeight="1" x14ac:dyDescent="0.2">
      <c r="A746" s="821" t="s">
        <v>5368</v>
      </c>
      <c r="B746" s="822" t="s">
        <v>5369</v>
      </c>
      <c r="C746" s="822" t="s">
        <v>608</v>
      </c>
      <c r="D746" s="822" t="s">
        <v>5257</v>
      </c>
      <c r="E746" s="822" t="s">
        <v>5283</v>
      </c>
      <c r="F746" s="822" t="s">
        <v>5396</v>
      </c>
      <c r="G746" s="822" t="s">
        <v>5394</v>
      </c>
      <c r="H746" s="831"/>
      <c r="I746" s="831"/>
      <c r="J746" s="822"/>
      <c r="K746" s="822"/>
      <c r="L746" s="831"/>
      <c r="M746" s="831"/>
      <c r="N746" s="822"/>
      <c r="O746" s="822"/>
      <c r="P746" s="831">
        <v>2</v>
      </c>
      <c r="Q746" s="831">
        <v>802</v>
      </c>
      <c r="R746" s="827"/>
      <c r="S746" s="832">
        <v>401</v>
      </c>
    </row>
    <row r="747" spans="1:19" ht="14.45" customHeight="1" x14ac:dyDescent="0.2">
      <c r="A747" s="821" t="s">
        <v>5368</v>
      </c>
      <c r="B747" s="822" t="s">
        <v>5369</v>
      </c>
      <c r="C747" s="822" t="s">
        <v>608</v>
      </c>
      <c r="D747" s="822" t="s">
        <v>2407</v>
      </c>
      <c r="E747" s="822" t="s">
        <v>5283</v>
      </c>
      <c r="F747" s="822" t="s">
        <v>5372</v>
      </c>
      <c r="G747" s="822" t="s">
        <v>5373</v>
      </c>
      <c r="H747" s="831">
        <v>4</v>
      </c>
      <c r="I747" s="831">
        <v>1016</v>
      </c>
      <c r="J747" s="822"/>
      <c r="K747" s="822">
        <v>254</v>
      </c>
      <c r="L747" s="831">
        <v>13</v>
      </c>
      <c r="M747" s="831">
        <v>3315</v>
      </c>
      <c r="N747" s="822"/>
      <c r="O747" s="822">
        <v>255</v>
      </c>
      <c r="P747" s="831">
        <v>6</v>
      </c>
      <c r="Q747" s="831">
        <v>1650</v>
      </c>
      <c r="R747" s="827"/>
      <c r="S747" s="832">
        <v>275</v>
      </c>
    </row>
    <row r="748" spans="1:19" ht="14.45" customHeight="1" x14ac:dyDescent="0.2">
      <c r="A748" s="821" t="s">
        <v>5368</v>
      </c>
      <c r="B748" s="822" t="s">
        <v>5369</v>
      </c>
      <c r="C748" s="822" t="s">
        <v>608</v>
      </c>
      <c r="D748" s="822" t="s">
        <v>2407</v>
      </c>
      <c r="E748" s="822" t="s">
        <v>5283</v>
      </c>
      <c r="F748" s="822" t="s">
        <v>5374</v>
      </c>
      <c r="G748" s="822" t="s">
        <v>5375</v>
      </c>
      <c r="H748" s="831">
        <v>4</v>
      </c>
      <c r="I748" s="831">
        <v>504</v>
      </c>
      <c r="J748" s="822"/>
      <c r="K748" s="822">
        <v>126</v>
      </c>
      <c r="L748" s="831">
        <v>13</v>
      </c>
      <c r="M748" s="831">
        <v>1651</v>
      </c>
      <c r="N748" s="822"/>
      <c r="O748" s="822">
        <v>127</v>
      </c>
      <c r="P748" s="831">
        <v>6</v>
      </c>
      <c r="Q748" s="831">
        <v>822</v>
      </c>
      <c r="R748" s="827"/>
      <c r="S748" s="832">
        <v>137</v>
      </c>
    </row>
    <row r="749" spans="1:19" ht="14.45" customHeight="1" x14ac:dyDescent="0.2">
      <c r="A749" s="821" t="s">
        <v>5368</v>
      </c>
      <c r="B749" s="822" t="s">
        <v>5369</v>
      </c>
      <c r="C749" s="822" t="s">
        <v>608</v>
      </c>
      <c r="D749" s="822" t="s">
        <v>2407</v>
      </c>
      <c r="E749" s="822" t="s">
        <v>5283</v>
      </c>
      <c r="F749" s="822" t="s">
        <v>5383</v>
      </c>
      <c r="G749" s="822" t="s">
        <v>5384</v>
      </c>
      <c r="H749" s="831">
        <v>3</v>
      </c>
      <c r="I749" s="831">
        <v>1494</v>
      </c>
      <c r="J749" s="822"/>
      <c r="K749" s="822">
        <v>498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5368</v>
      </c>
      <c r="B750" s="822" t="s">
        <v>5369</v>
      </c>
      <c r="C750" s="822" t="s">
        <v>608</v>
      </c>
      <c r="D750" s="822" t="s">
        <v>2407</v>
      </c>
      <c r="E750" s="822" t="s">
        <v>5283</v>
      </c>
      <c r="F750" s="822" t="s">
        <v>5387</v>
      </c>
      <c r="G750" s="822" t="s">
        <v>5384</v>
      </c>
      <c r="H750" s="831">
        <v>1</v>
      </c>
      <c r="I750" s="831">
        <v>573</v>
      </c>
      <c r="J750" s="822"/>
      <c r="K750" s="822">
        <v>573</v>
      </c>
      <c r="L750" s="831">
        <v>13</v>
      </c>
      <c r="M750" s="831">
        <v>7488</v>
      </c>
      <c r="N750" s="822"/>
      <c r="O750" s="822">
        <v>576</v>
      </c>
      <c r="P750" s="831">
        <v>5</v>
      </c>
      <c r="Q750" s="831">
        <v>2945</v>
      </c>
      <c r="R750" s="827"/>
      <c r="S750" s="832">
        <v>589</v>
      </c>
    </row>
    <row r="751" spans="1:19" ht="14.45" customHeight="1" x14ac:dyDescent="0.2">
      <c r="A751" s="821" t="s">
        <v>5368</v>
      </c>
      <c r="B751" s="822" t="s">
        <v>5369</v>
      </c>
      <c r="C751" s="822" t="s">
        <v>608</v>
      </c>
      <c r="D751" s="822" t="s">
        <v>2407</v>
      </c>
      <c r="E751" s="822" t="s">
        <v>5283</v>
      </c>
      <c r="F751" s="822" t="s">
        <v>5396</v>
      </c>
      <c r="G751" s="822" t="s">
        <v>5394</v>
      </c>
      <c r="H751" s="831"/>
      <c r="I751" s="831"/>
      <c r="J751" s="822"/>
      <c r="K751" s="822"/>
      <c r="L751" s="831"/>
      <c r="M751" s="831"/>
      <c r="N751" s="822"/>
      <c r="O751" s="822"/>
      <c r="P751" s="831">
        <v>1</v>
      </c>
      <c r="Q751" s="831">
        <v>401</v>
      </c>
      <c r="R751" s="827"/>
      <c r="S751" s="832">
        <v>401</v>
      </c>
    </row>
    <row r="752" spans="1:19" ht="14.45" customHeight="1" x14ac:dyDescent="0.2">
      <c r="A752" s="821" t="s">
        <v>5368</v>
      </c>
      <c r="B752" s="822" t="s">
        <v>5369</v>
      </c>
      <c r="C752" s="822" t="s">
        <v>608</v>
      </c>
      <c r="D752" s="822" t="s">
        <v>5258</v>
      </c>
      <c r="E752" s="822" t="s">
        <v>5283</v>
      </c>
      <c r="F752" s="822" t="s">
        <v>5372</v>
      </c>
      <c r="G752" s="822" t="s">
        <v>5373</v>
      </c>
      <c r="H752" s="831">
        <v>1</v>
      </c>
      <c r="I752" s="831">
        <v>254</v>
      </c>
      <c r="J752" s="822"/>
      <c r="K752" s="822">
        <v>254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5368</v>
      </c>
      <c r="B753" s="822" t="s">
        <v>5369</v>
      </c>
      <c r="C753" s="822" t="s">
        <v>608</v>
      </c>
      <c r="D753" s="822" t="s">
        <v>5258</v>
      </c>
      <c r="E753" s="822" t="s">
        <v>5283</v>
      </c>
      <c r="F753" s="822" t="s">
        <v>5374</v>
      </c>
      <c r="G753" s="822" t="s">
        <v>5375</v>
      </c>
      <c r="H753" s="831">
        <v>1</v>
      </c>
      <c r="I753" s="831">
        <v>126</v>
      </c>
      <c r="J753" s="822"/>
      <c r="K753" s="822">
        <v>126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5368</v>
      </c>
      <c r="B754" s="822" t="s">
        <v>5369</v>
      </c>
      <c r="C754" s="822" t="s">
        <v>608</v>
      </c>
      <c r="D754" s="822" t="s">
        <v>5258</v>
      </c>
      <c r="E754" s="822" t="s">
        <v>5283</v>
      </c>
      <c r="F754" s="822" t="s">
        <v>5383</v>
      </c>
      <c r="G754" s="822" t="s">
        <v>5384</v>
      </c>
      <c r="H754" s="831">
        <v>1</v>
      </c>
      <c r="I754" s="831">
        <v>498</v>
      </c>
      <c r="J754" s="822"/>
      <c r="K754" s="822">
        <v>498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5368</v>
      </c>
      <c r="B755" s="822" t="s">
        <v>5369</v>
      </c>
      <c r="C755" s="822" t="s">
        <v>608</v>
      </c>
      <c r="D755" s="822" t="s">
        <v>5261</v>
      </c>
      <c r="E755" s="822" t="s">
        <v>5283</v>
      </c>
      <c r="F755" s="822" t="s">
        <v>5372</v>
      </c>
      <c r="G755" s="822" t="s">
        <v>5373</v>
      </c>
      <c r="H755" s="831">
        <v>11</v>
      </c>
      <c r="I755" s="831">
        <v>2794</v>
      </c>
      <c r="J755" s="822"/>
      <c r="K755" s="822">
        <v>254</v>
      </c>
      <c r="L755" s="831"/>
      <c r="M755" s="831"/>
      <c r="N755" s="822"/>
      <c r="O755" s="822"/>
      <c r="P755" s="831">
        <v>2</v>
      </c>
      <c r="Q755" s="831">
        <v>550</v>
      </c>
      <c r="R755" s="827"/>
      <c r="S755" s="832">
        <v>275</v>
      </c>
    </row>
    <row r="756" spans="1:19" ht="14.45" customHeight="1" x14ac:dyDescent="0.2">
      <c r="A756" s="821" t="s">
        <v>5368</v>
      </c>
      <c r="B756" s="822" t="s">
        <v>5369</v>
      </c>
      <c r="C756" s="822" t="s">
        <v>608</v>
      </c>
      <c r="D756" s="822" t="s">
        <v>5261</v>
      </c>
      <c r="E756" s="822" t="s">
        <v>5283</v>
      </c>
      <c r="F756" s="822" t="s">
        <v>5374</v>
      </c>
      <c r="G756" s="822" t="s">
        <v>5375</v>
      </c>
      <c r="H756" s="831">
        <v>38</v>
      </c>
      <c r="I756" s="831">
        <v>4788</v>
      </c>
      <c r="J756" s="822"/>
      <c r="K756" s="822">
        <v>126</v>
      </c>
      <c r="L756" s="831"/>
      <c r="M756" s="831"/>
      <c r="N756" s="822"/>
      <c r="O756" s="822"/>
      <c r="P756" s="831">
        <v>2</v>
      </c>
      <c r="Q756" s="831">
        <v>274</v>
      </c>
      <c r="R756" s="827"/>
      <c r="S756" s="832">
        <v>137</v>
      </c>
    </row>
    <row r="757" spans="1:19" ht="14.45" customHeight="1" x14ac:dyDescent="0.2">
      <c r="A757" s="821" t="s">
        <v>5368</v>
      </c>
      <c r="B757" s="822" t="s">
        <v>5369</v>
      </c>
      <c r="C757" s="822" t="s">
        <v>608</v>
      </c>
      <c r="D757" s="822" t="s">
        <v>5261</v>
      </c>
      <c r="E757" s="822" t="s">
        <v>5283</v>
      </c>
      <c r="F757" s="822" t="s">
        <v>5393</v>
      </c>
      <c r="G757" s="822" t="s">
        <v>5394</v>
      </c>
      <c r="H757" s="831"/>
      <c r="I757" s="831"/>
      <c r="J757" s="822"/>
      <c r="K757" s="822"/>
      <c r="L757" s="831"/>
      <c r="M757" s="831"/>
      <c r="N757" s="822"/>
      <c r="O757" s="822"/>
      <c r="P757" s="831">
        <v>1</v>
      </c>
      <c r="Q757" s="831">
        <v>323</v>
      </c>
      <c r="R757" s="827"/>
      <c r="S757" s="832">
        <v>323</v>
      </c>
    </row>
    <row r="758" spans="1:19" ht="14.45" customHeight="1" x14ac:dyDescent="0.2">
      <c r="A758" s="821" t="s">
        <v>5368</v>
      </c>
      <c r="B758" s="822" t="s">
        <v>5369</v>
      </c>
      <c r="C758" s="822" t="s">
        <v>608</v>
      </c>
      <c r="D758" s="822" t="s">
        <v>5261</v>
      </c>
      <c r="E758" s="822" t="s">
        <v>5283</v>
      </c>
      <c r="F758" s="822" t="s">
        <v>5396</v>
      </c>
      <c r="G758" s="822" t="s">
        <v>5394</v>
      </c>
      <c r="H758" s="831">
        <v>12</v>
      </c>
      <c r="I758" s="831">
        <v>4620</v>
      </c>
      <c r="J758" s="822"/>
      <c r="K758" s="822">
        <v>385</v>
      </c>
      <c r="L758" s="831"/>
      <c r="M758" s="831"/>
      <c r="N758" s="822"/>
      <c r="O758" s="822"/>
      <c r="P758" s="831">
        <v>1</v>
      </c>
      <c r="Q758" s="831">
        <v>401</v>
      </c>
      <c r="R758" s="827"/>
      <c r="S758" s="832">
        <v>401</v>
      </c>
    </row>
    <row r="759" spans="1:19" ht="14.45" customHeight="1" x14ac:dyDescent="0.2">
      <c r="A759" s="821" t="s">
        <v>5368</v>
      </c>
      <c r="B759" s="822" t="s">
        <v>5369</v>
      </c>
      <c r="C759" s="822" t="s">
        <v>608</v>
      </c>
      <c r="D759" s="822" t="s">
        <v>2411</v>
      </c>
      <c r="E759" s="822" t="s">
        <v>5283</v>
      </c>
      <c r="F759" s="822" t="s">
        <v>5372</v>
      </c>
      <c r="G759" s="822" t="s">
        <v>5373</v>
      </c>
      <c r="H759" s="831">
        <v>11</v>
      </c>
      <c r="I759" s="831">
        <v>2794</v>
      </c>
      <c r="J759" s="822"/>
      <c r="K759" s="822">
        <v>254</v>
      </c>
      <c r="L759" s="831">
        <v>2</v>
      </c>
      <c r="M759" s="831">
        <v>510</v>
      </c>
      <c r="N759" s="822"/>
      <c r="O759" s="822">
        <v>255</v>
      </c>
      <c r="P759" s="831">
        <v>2</v>
      </c>
      <c r="Q759" s="831">
        <v>550</v>
      </c>
      <c r="R759" s="827"/>
      <c r="S759" s="832">
        <v>275</v>
      </c>
    </row>
    <row r="760" spans="1:19" ht="14.45" customHeight="1" x14ac:dyDescent="0.2">
      <c r="A760" s="821" t="s">
        <v>5368</v>
      </c>
      <c r="B760" s="822" t="s">
        <v>5369</v>
      </c>
      <c r="C760" s="822" t="s">
        <v>608</v>
      </c>
      <c r="D760" s="822" t="s">
        <v>2411</v>
      </c>
      <c r="E760" s="822" t="s">
        <v>5283</v>
      </c>
      <c r="F760" s="822" t="s">
        <v>5374</v>
      </c>
      <c r="G760" s="822" t="s">
        <v>5375</v>
      </c>
      <c r="H760" s="831">
        <v>12</v>
      </c>
      <c r="I760" s="831">
        <v>1512</v>
      </c>
      <c r="J760" s="822"/>
      <c r="K760" s="822">
        <v>126</v>
      </c>
      <c r="L760" s="831">
        <v>5</v>
      </c>
      <c r="M760" s="831">
        <v>635</v>
      </c>
      <c r="N760" s="822"/>
      <c r="O760" s="822">
        <v>127</v>
      </c>
      <c r="P760" s="831">
        <v>10</v>
      </c>
      <c r="Q760" s="831">
        <v>1370</v>
      </c>
      <c r="R760" s="827"/>
      <c r="S760" s="832">
        <v>137</v>
      </c>
    </row>
    <row r="761" spans="1:19" ht="14.45" customHeight="1" x14ac:dyDescent="0.2">
      <c r="A761" s="821" t="s">
        <v>5368</v>
      </c>
      <c r="B761" s="822" t="s">
        <v>5369</v>
      </c>
      <c r="C761" s="822" t="s">
        <v>608</v>
      </c>
      <c r="D761" s="822" t="s">
        <v>2411</v>
      </c>
      <c r="E761" s="822" t="s">
        <v>5283</v>
      </c>
      <c r="F761" s="822" t="s">
        <v>5383</v>
      </c>
      <c r="G761" s="822" t="s">
        <v>5384</v>
      </c>
      <c r="H761" s="831">
        <v>2</v>
      </c>
      <c r="I761" s="831">
        <v>996</v>
      </c>
      <c r="J761" s="822"/>
      <c r="K761" s="822">
        <v>498</v>
      </c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5368</v>
      </c>
      <c r="B762" s="822" t="s">
        <v>5369</v>
      </c>
      <c r="C762" s="822" t="s">
        <v>608</v>
      </c>
      <c r="D762" s="822" t="s">
        <v>2411</v>
      </c>
      <c r="E762" s="822" t="s">
        <v>5283</v>
      </c>
      <c r="F762" s="822" t="s">
        <v>5387</v>
      </c>
      <c r="G762" s="822" t="s">
        <v>5384</v>
      </c>
      <c r="H762" s="831"/>
      <c r="I762" s="831"/>
      <c r="J762" s="822"/>
      <c r="K762" s="822"/>
      <c r="L762" s="831">
        <v>1</v>
      </c>
      <c r="M762" s="831">
        <v>576</v>
      </c>
      <c r="N762" s="822"/>
      <c r="O762" s="822">
        <v>576</v>
      </c>
      <c r="P762" s="831">
        <v>4</v>
      </c>
      <c r="Q762" s="831">
        <v>2356</v>
      </c>
      <c r="R762" s="827"/>
      <c r="S762" s="832">
        <v>589</v>
      </c>
    </row>
    <row r="763" spans="1:19" ht="14.45" customHeight="1" x14ac:dyDescent="0.2">
      <c r="A763" s="821" t="s">
        <v>5368</v>
      </c>
      <c r="B763" s="822" t="s">
        <v>5369</v>
      </c>
      <c r="C763" s="822" t="s">
        <v>608</v>
      </c>
      <c r="D763" s="822" t="s">
        <v>2411</v>
      </c>
      <c r="E763" s="822" t="s">
        <v>5283</v>
      </c>
      <c r="F763" s="822" t="s">
        <v>5389</v>
      </c>
      <c r="G763" s="822" t="s">
        <v>5390</v>
      </c>
      <c r="H763" s="831"/>
      <c r="I763" s="831"/>
      <c r="J763" s="822"/>
      <c r="K763" s="822"/>
      <c r="L763" s="831">
        <v>1</v>
      </c>
      <c r="M763" s="831">
        <v>219</v>
      </c>
      <c r="N763" s="822"/>
      <c r="O763" s="822">
        <v>219</v>
      </c>
      <c r="P763" s="831"/>
      <c r="Q763" s="831"/>
      <c r="R763" s="827"/>
      <c r="S763" s="832"/>
    </row>
    <row r="764" spans="1:19" ht="14.45" customHeight="1" x14ac:dyDescent="0.2">
      <c r="A764" s="821" t="s">
        <v>5368</v>
      </c>
      <c r="B764" s="822" t="s">
        <v>5369</v>
      </c>
      <c r="C764" s="822" t="s">
        <v>608</v>
      </c>
      <c r="D764" s="822" t="s">
        <v>2411</v>
      </c>
      <c r="E764" s="822" t="s">
        <v>5283</v>
      </c>
      <c r="F764" s="822" t="s">
        <v>5393</v>
      </c>
      <c r="G764" s="822" t="s">
        <v>5394</v>
      </c>
      <c r="H764" s="831">
        <v>11</v>
      </c>
      <c r="I764" s="831">
        <v>3410</v>
      </c>
      <c r="J764" s="822"/>
      <c r="K764" s="822">
        <v>310</v>
      </c>
      <c r="L764" s="831"/>
      <c r="M764" s="831"/>
      <c r="N764" s="822"/>
      <c r="O764" s="822"/>
      <c r="P764" s="831">
        <v>2</v>
      </c>
      <c r="Q764" s="831">
        <v>646</v>
      </c>
      <c r="R764" s="827"/>
      <c r="S764" s="832">
        <v>323</v>
      </c>
    </row>
    <row r="765" spans="1:19" ht="14.45" customHeight="1" x14ac:dyDescent="0.2">
      <c r="A765" s="821" t="s">
        <v>5368</v>
      </c>
      <c r="B765" s="822" t="s">
        <v>5369</v>
      </c>
      <c r="C765" s="822" t="s">
        <v>608</v>
      </c>
      <c r="D765" s="822" t="s">
        <v>2411</v>
      </c>
      <c r="E765" s="822" t="s">
        <v>5283</v>
      </c>
      <c r="F765" s="822" t="s">
        <v>5395</v>
      </c>
      <c r="G765" s="822" t="s">
        <v>5390</v>
      </c>
      <c r="H765" s="831">
        <v>1</v>
      </c>
      <c r="I765" s="831">
        <v>179</v>
      </c>
      <c r="J765" s="822"/>
      <c r="K765" s="822">
        <v>179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5368</v>
      </c>
      <c r="B766" s="822" t="s">
        <v>5369</v>
      </c>
      <c r="C766" s="822" t="s">
        <v>608</v>
      </c>
      <c r="D766" s="822" t="s">
        <v>2411</v>
      </c>
      <c r="E766" s="822" t="s">
        <v>5283</v>
      </c>
      <c r="F766" s="822" t="s">
        <v>5396</v>
      </c>
      <c r="G766" s="822" t="s">
        <v>5394</v>
      </c>
      <c r="H766" s="831"/>
      <c r="I766" s="831"/>
      <c r="J766" s="822"/>
      <c r="K766" s="822"/>
      <c r="L766" s="831">
        <v>1</v>
      </c>
      <c r="M766" s="831">
        <v>388</v>
      </c>
      <c r="N766" s="822"/>
      <c r="O766" s="822">
        <v>388</v>
      </c>
      <c r="P766" s="831"/>
      <c r="Q766" s="831"/>
      <c r="R766" s="827"/>
      <c r="S766" s="832"/>
    </row>
    <row r="767" spans="1:19" ht="14.45" customHeight="1" x14ac:dyDescent="0.2">
      <c r="A767" s="821" t="s">
        <v>5368</v>
      </c>
      <c r="B767" s="822" t="s">
        <v>5369</v>
      </c>
      <c r="C767" s="822" t="s">
        <v>608</v>
      </c>
      <c r="D767" s="822" t="s">
        <v>5262</v>
      </c>
      <c r="E767" s="822" t="s">
        <v>5283</v>
      </c>
      <c r="F767" s="822" t="s">
        <v>5372</v>
      </c>
      <c r="G767" s="822" t="s">
        <v>5373</v>
      </c>
      <c r="H767" s="831"/>
      <c r="I767" s="831"/>
      <c r="J767" s="822"/>
      <c r="K767" s="822"/>
      <c r="L767" s="831"/>
      <c r="M767" s="831"/>
      <c r="N767" s="822"/>
      <c r="O767" s="822"/>
      <c r="P767" s="831">
        <v>17</v>
      </c>
      <c r="Q767" s="831">
        <v>4675</v>
      </c>
      <c r="R767" s="827"/>
      <c r="S767" s="832">
        <v>275</v>
      </c>
    </row>
    <row r="768" spans="1:19" ht="14.45" customHeight="1" x14ac:dyDescent="0.2">
      <c r="A768" s="821" t="s">
        <v>5368</v>
      </c>
      <c r="B768" s="822" t="s">
        <v>5369</v>
      </c>
      <c r="C768" s="822" t="s">
        <v>608</v>
      </c>
      <c r="D768" s="822" t="s">
        <v>5262</v>
      </c>
      <c r="E768" s="822" t="s">
        <v>5283</v>
      </c>
      <c r="F768" s="822" t="s">
        <v>5374</v>
      </c>
      <c r="G768" s="822" t="s">
        <v>5375</v>
      </c>
      <c r="H768" s="831">
        <v>8</v>
      </c>
      <c r="I768" s="831">
        <v>1008</v>
      </c>
      <c r="J768" s="822"/>
      <c r="K768" s="822">
        <v>126</v>
      </c>
      <c r="L768" s="831">
        <v>4</v>
      </c>
      <c r="M768" s="831">
        <v>508</v>
      </c>
      <c r="N768" s="822"/>
      <c r="O768" s="822">
        <v>127</v>
      </c>
      <c r="P768" s="831">
        <v>71</v>
      </c>
      <c r="Q768" s="831">
        <v>9727</v>
      </c>
      <c r="R768" s="827"/>
      <c r="S768" s="832">
        <v>137</v>
      </c>
    </row>
    <row r="769" spans="1:19" ht="14.45" customHeight="1" x14ac:dyDescent="0.2">
      <c r="A769" s="821" t="s">
        <v>5368</v>
      </c>
      <c r="B769" s="822" t="s">
        <v>5369</v>
      </c>
      <c r="C769" s="822" t="s">
        <v>608</v>
      </c>
      <c r="D769" s="822" t="s">
        <v>5262</v>
      </c>
      <c r="E769" s="822" t="s">
        <v>5283</v>
      </c>
      <c r="F769" s="822" t="s">
        <v>5383</v>
      </c>
      <c r="G769" s="822" t="s">
        <v>5384</v>
      </c>
      <c r="H769" s="831"/>
      <c r="I769" s="831"/>
      <c r="J769" s="822"/>
      <c r="K769" s="822"/>
      <c r="L769" s="831"/>
      <c r="M769" s="831"/>
      <c r="N769" s="822"/>
      <c r="O769" s="822"/>
      <c r="P769" s="831">
        <v>4</v>
      </c>
      <c r="Q769" s="831">
        <v>2044</v>
      </c>
      <c r="R769" s="827"/>
      <c r="S769" s="832">
        <v>511</v>
      </c>
    </row>
    <row r="770" spans="1:19" ht="14.45" customHeight="1" x14ac:dyDescent="0.2">
      <c r="A770" s="821" t="s">
        <v>5368</v>
      </c>
      <c r="B770" s="822" t="s">
        <v>5369</v>
      </c>
      <c r="C770" s="822" t="s">
        <v>608</v>
      </c>
      <c r="D770" s="822" t="s">
        <v>5262</v>
      </c>
      <c r="E770" s="822" t="s">
        <v>5283</v>
      </c>
      <c r="F770" s="822" t="s">
        <v>5385</v>
      </c>
      <c r="G770" s="822" t="s">
        <v>5386</v>
      </c>
      <c r="H770" s="831"/>
      <c r="I770" s="831"/>
      <c r="J770" s="822"/>
      <c r="K770" s="822"/>
      <c r="L770" s="831"/>
      <c r="M770" s="831"/>
      <c r="N770" s="822"/>
      <c r="O770" s="822"/>
      <c r="P770" s="831">
        <v>1</v>
      </c>
      <c r="Q770" s="831">
        <v>704</v>
      </c>
      <c r="R770" s="827"/>
      <c r="S770" s="832">
        <v>704</v>
      </c>
    </row>
    <row r="771" spans="1:19" ht="14.45" customHeight="1" x14ac:dyDescent="0.2">
      <c r="A771" s="821" t="s">
        <v>5368</v>
      </c>
      <c r="B771" s="822" t="s">
        <v>5369</v>
      </c>
      <c r="C771" s="822" t="s">
        <v>608</v>
      </c>
      <c r="D771" s="822" t="s">
        <v>5262</v>
      </c>
      <c r="E771" s="822" t="s">
        <v>5283</v>
      </c>
      <c r="F771" s="822" t="s">
        <v>5391</v>
      </c>
      <c r="G771" s="822" t="s">
        <v>5392</v>
      </c>
      <c r="H771" s="831"/>
      <c r="I771" s="831"/>
      <c r="J771" s="822"/>
      <c r="K771" s="822"/>
      <c r="L771" s="831"/>
      <c r="M771" s="831"/>
      <c r="N771" s="822"/>
      <c r="O771" s="822"/>
      <c r="P771" s="831">
        <v>1</v>
      </c>
      <c r="Q771" s="831">
        <v>92</v>
      </c>
      <c r="R771" s="827"/>
      <c r="S771" s="832">
        <v>92</v>
      </c>
    </row>
    <row r="772" spans="1:19" ht="14.45" customHeight="1" x14ac:dyDescent="0.2">
      <c r="A772" s="821" t="s">
        <v>5368</v>
      </c>
      <c r="B772" s="822" t="s">
        <v>5369</v>
      </c>
      <c r="C772" s="822" t="s">
        <v>608</v>
      </c>
      <c r="D772" s="822" t="s">
        <v>5262</v>
      </c>
      <c r="E772" s="822" t="s">
        <v>5283</v>
      </c>
      <c r="F772" s="822" t="s">
        <v>5393</v>
      </c>
      <c r="G772" s="822" t="s">
        <v>5394</v>
      </c>
      <c r="H772" s="831">
        <v>3</v>
      </c>
      <c r="I772" s="831">
        <v>930</v>
      </c>
      <c r="J772" s="822"/>
      <c r="K772" s="822">
        <v>310</v>
      </c>
      <c r="L772" s="831">
        <v>2</v>
      </c>
      <c r="M772" s="831">
        <v>622</v>
      </c>
      <c r="N772" s="822"/>
      <c r="O772" s="822">
        <v>311</v>
      </c>
      <c r="P772" s="831">
        <v>17</v>
      </c>
      <c r="Q772" s="831">
        <v>5491</v>
      </c>
      <c r="R772" s="827"/>
      <c r="S772" s="832">
        <v>323</v>
      </c>
    </row>
    <row r="773" spans="1:19" ht="14.45" customHeight="1" x14ac:dyDescent="0.2">
      <c r="A773" s="821" t="s">
        <v>5368</v>
      </c>
      <c r="B773" s="822" t="s">
        <v>5369</v>
      </c>
      <c r="C773" s="822" t="s">
        <v>608</v>
      </c>
      <c r="D773" s="822" t="s">
        <v>5263</v>
      </c>
      <c r="E773" s="822" t="s">
        <v>5283</v>
      </c>
      <c r="F773" s="822" t="s">
        <v>5372</v>
      </c>
      <c r="G773" s="822" t="s">
        <v>5373</v>
      </c>
      <c r="H773" s="831"/>
      <c r="I773" s="831"/>
      <c r="J773" s="822"/>
      <c r="K773" s="822"/>
      <c r="L773" s="831">
        <v>3</v>
      </c>
      <c r="M773" s="831">
        <v>765</v>
      </c>
      <c r="N773" s="822"/>
      <c r="O773" s="822">
        <v>255</v>
      </c>
      <c r="P773" s="831">
        <v>7</v>
      </c>
      <c r="Q773" s="831">
        <v>1925</v>
      </c>
      <c r="R773" s="827"/>
      <c r="S773" s="832">
        <v>275</v>
      </c>
    </row>
    <row r="774" spans="1:19" ht="14.45" customHeight="1" x14ac:dyDescent="0.2">
      <c r="A774" s="821" t="s">
        <v>5368</v>
      </c>
      <c r="B774" s="822" t="s">
        <v>5369</v>
      </c>
      <c r="C774" s="822" t="s">
        <v>608</v>
      </c>
      <c r="D774" s="822" t="s">
        <v>5263</v>
      </c>
      <c r="E774" s="822" t="s">
        <v>5283</v>
      </c>
      <c r="F774" s="822" t="s">
        <v>5374</v>
      </c>
      <c r="G774" s="822" t="s">
        <v>5375</v>
      </c>
      <c r="H774" s="831"/>
      <c r="I774" s="831"/>
      <c r="J774" s="822"/>
      <c r="K774" s="822"/>
      <c r="L774" s="831">
        <v>3</v>
      </c>
      <c r="M774" s="831">
        <v>381</v>
      </c>
      <c r="N774" s="822"/>
      <c r="O774" s="822">
        <v>127</v>
      </c>
      <c r="P774" s="831">
        <v>22</v>
      </c>
      <c r="Q774" s="831">
        <v>3014</v>
      </c>
      <c r="R774" s="827"/>
      <c r="S774" s="832">
        <v>137</v>
      </c>
    </row>
    <row r="775" spans="1:19" ht="14.45" customHeight="1" x14ac:dyDescent="0.2">
      <c r="A775" s="821" t="s">
        <v>5368</v>
      </c>
      <c r="B775" s="822" t="s">
        <v>5369</v>
      </c>
      <c r="C775" s="822" t="s">
        <v>608</v>
      </c>
      <c r="D775" s="822" t="s">
        <v>5263</v>
      </c>
      <c r="E775" s="822" t="s">
        <v>5283</v>
      </c>
      <c r="F775" s="822" t="s">
        <v>5393</v>
      </c>
      <c r="G775" s="822" t="s">
        <v>5394</v>
      </c>
      <c r="H775" s="831"/>
      <c r="I775" s="831"/>
      <c r="J775" s="822"/>
      <c r="K775" s="822"/>
      <c r="L775" s="831">
        <v>3</v>
      </c>
      <c r="M775" s="831">
        <v>933</v>
      </c>
      <c r="N775" s="822"/>
      <c r="O775" s="822">
        <v>311</v>
      </c>
      <c r="P775" s="831"/>
      <c r="Q775" s="831"/>
      <c r="R775" s="827"/>
      <c r="S775" s="832"/>
    </row>
    <row r="776" spans="1:19" ht="14.45" customHeight="1" x14ac:dyDescent="0.2">
      <c r="A776" s="821" t="s">
        <v>5368</v>
      </c>
      <c r="B776" s="822" t="s">
        <v>5369</v>
      </c>
      <c r="C776" s="822" t="s">
        <v>608</v>
      </c>
      <c r="D776" s="822" t="s">
        <v>5263</v>
      </c>
      <c r="E776" s="822" t="s">
        <v>5283</v>
      </c>
      <c r="F776" s="822" t="s">
        <v>5396</v>
      </c>
      <c r="G776" s="822" t="s">
        <v>5394</v>
      </c>
      <c r="H776" s="831"/>
      <c r="I776" s="831"/>
      <c r="J776" s="822"/>
      <c r="K776" s="822"/>
      <c r="L776" s="831"/>
      <c r="M776" s="831"/>
      <c r="N776" s="822"/>
      <c r="O776" s="822"/>
      <c r="P776" s="831">
        <v>9</v>
      </c>
      <c r="Q776" s="831">
        <v>3609</v>
      </c>
      <c r="R776" s="827"/>
      <c r="S776" s="832">
        <v>401</v>
      </c>
    </row>
    <row r="777" spans="1:19" ht="14.45" customHeight="1" x14ac:dyDescent="0.2">
      <c r="A777" s="821" t="s">
        <v>5368</v>
      </c>
      <c r="B777" s="822" t="s">
        <v>5369</v>
      </c>
      <c r="C777" s="822" t="s">
        <v>608</v>
      </c>
      <c r="D777" s="822" t="s">
        <v>2412</v>
      </c>
      <c r="E777" s="822" t="s">
        <v>5283</v>
      </c>
      <c r="F777" s="822" t="s">
        <v>5372</v>
      </c>
      <c r="G777" s="822" t="s">
        <v>5373</v>
      </c>
      <c r="H777" s="831">
        <v>1</v>
      </c>
      <c r="I777" s="831">
        <v>254</v>
      </c>
      <c r="J777" s="822"/>
      <c r="K777" s="822">
        <v>254</v>
      </c>
      <c r="L777" s="831">
        <v>10</v>
      </c>
      <c r="M777" s="831">
        <v>2550</v>
      </c>
      <c r="N777" s="822"/>
      <c r="O777" s="822">
        <v>255</v>
      </c>
      <c r="P777" s="831"/>
      <c r="Q777" s="831"/>
      <c r="R777" s="827"/>
      <c r="S777" s="832"/>
    </row>
    <row r="778" spans="1:19" ht="14.45" customHeight="1" x14ac:dyDescent="0.2">
      <c r="A778" s="821" t="s">
        <v>5368</v>
      </c>
      <c r="B778" s="822" t="s">
        <v>5369</v>
      </c>
      <c r="C778" s="822" t="s">
        <v>608</v>
      </c>
      <c r="D778" s="822" t="s">
        <v>2412</v>
      </c>
      <c r="E778" s="822" t="s">
        <v>5283</v>
      </c>
      <c r="F778" s="822" t="s">
        <v>5374</v>
      </c>
      <c r="G778" s="822" t="s">
        <v>5375</v>
      </c>
      <c r="H778" s="831">
        <v>4</v>
      </c>
      <c r="I778" s="831">
        <v>504</v>
      </c>
      <c r="J778" s="822"/>
      <c r="K778" s="822">
        <v>126</v>
      </c>
      <c r="L778" s="831">
        <v>31</v>
      </c>
      <c r="M778" s="831">
        <v>3937</v>
      </c>
      <c r="N778" s="822"/>
      <c r="O778" s="822">
        <v>127</v>
      </c>
      <c r="P778" s="831"/>
      <c r="Q778" s="831"/>
      <c r="R778" s="827"/>
      <c r="S778" s="832"/>
    </row>
    <row r="779" spans="1:19" ht="14.45" customHeight="1" x14ac:dyDescent="0.2">
      <c r="A779" s="821" t="s">
        <v>5368</v>
      </c>
      <c r="B779" s="822" t="s">
        <v>5369</v>
      </c>
      <c r="C779" s="822" t="s">
        <v>608</v>
      </c>
      <c r="D779" s="822" t="s">
        <v>2412</v>
      </c>
      <c r="E779" s="822" t="s">
        <v>5283</v>
      </c>
      <c r="F779" s="822" t="s">
        <v>5393</v>
      </c>
      <c r="G779" s="822" t="s">
        <v>5394</v>
      </c>
      <c r="H779" s="831">
        <v>2</v>
      </c>
      <c r="I779" s="831">
        <v>620</v>
      </c>
      <c r="J779" s="822"/>
      <c r="K779" s="822">
        <v>310</v>
      </c>
      <c r="L779" s="831">
        <v>15</v>
      </c>
      <c r="M779" s="831">
        <v>4665</v>
      </c>
      <c r="N779" s="822"/>
      <c r="O779" s="822">
        <v>311</v>
      </c>
      <c r="P779" s="831"/>
      <c r="Q779" s="831"/>
      <c r="R779" s="827"/>
      <c r="S779" s="832"/>
    </row>
    <row r="780" spans="1:19" ht="14.45" customHeight="1" x14ac:dyDescent="0.2">
      <c r="A780" s="821" t="s">
        <v>5368</v>
      </c>
      <c r="B780" s="822" t="s">
        <v>5369</v>
      </c>
      <c r="C780" s="822" t="s">
        <v>608</v>
      </c>
      <c r="D780" s="822" t="s">
        <v>2413</v>
      </c>
      <c r="E780" s="822" t="s">
        <v>5283</v>
      </c>
      <c r="F780" s="822" t="s">
        <v>5372</v>
      </c>
      <c r="G780" s="822" t="s">
        <v>5373</v>
      </c>
      <c r="H780" s="831">
        <v>7</v>
      </c>
      <c r="I780" s="831">
        <v>1778</v>
      </c>
      <c r="J780" s="822"/>
      <c r="K780" s="822">
        <v>254</v>
      </c>
      <c r="L780" s="831"/>
      <c r="M780" s="831"/>
      <c r="N780" s="822"/>
      <c r="O780" s="822"/>
      <c r="P780" s="831">
        <v>7</v>
      </c>
      <c r="Q780" s="831">
        <v>1925</v>
      </c>
      <c r="R780" s="827"/>
      <c r="S780" s="832">
        <v>275</v>
      </c>
    </row>
    <row r="781" spans="1:19" ht="14.45" customHeight="1" x14ac:dyDescent="0.2">
      <c r="A781" s="821" t="s">
        <v>5368</v>
      </c>
      <c r="B781" s="822" t="s">
        <v>5369</v>
      </c>
      <c r="C781" s="822" t="s">
        <v>608</v>
      </c>
      <c r="D781" s="822" t="s">
        <v>2413</v>
      </c>
      <c r="E781" s="822" t="s">
        <v>5283</v>
      </c>
      <c r="F781" s="822" t="s">
        <v>5374</v>
      </c>
      <c r="G781" s="822" t="s">
        <v>5375</v>
      </c>
      <c r="H781" s="831">
        <v>32</v>
      </c>
      <c r="I781" s="831">
        <v>4032</v>
      </c>
      <c r="J781" s="822"/>
      <c r="K781" s="822">
        <v>126</v>
      </c>
      <c r="L781" s="831"/>
      <c r="M781" s="831"/>
      <c r="N781" s="822"/>
      <c r="O781" s="822"/>
      <c r="P781" s="831">
        <v>36</v>
      </c>
      <c r="Q781" s="831">
        <v>4932</v>
      </c>
      <c r="R781" s="827"/>
      <c r="S781" s="832">
        <v>137</v>
      </c>
    </row>
    <row r="782" spans="1:19" ht="14.45" customHeight="1" x14ac:dyDescent="0.2">
      <c r="A782" s="821" t="s">
        <v>5368</v>
      </c>
      <c r="B782" s="822" t="s">
        <v>5369</v>
      </c>
      <c r="C782" s="822" t="s">
        <v>608</v>
      </c>
      <c r="D782" s="822" t="s">
        <v>2413</v>
      </c>
      <c r="E782" s="822" t="s">
        <v>5283</v>
      </c>
      <c r="F782" s="822" t="s">
        <v>5383</v>
      </c>
      <c r="G782" s="822" t="s">
        <v>5384</v>
      </c>
      <c r="H782" s="831">
        <v>2</v>
      </c>
      <c r="I782" s="831">
        <v>996</v>
      </c>
      <c r="J782" s="822"/>
      <c r="K782" s="822">
        <v>498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5368</v>
      </c>
      <c r="B783" s="822" t="s">
        <v>5369</v>
      </c>
      <c r="C783" s="822" t="s">
        <v>608</v>
      </c>
      <c r="D783" s="822" t="s">
        <v>2413</v>
      </c>
      <c r="E783" s="822" t="s">
        <v>5283</v>
      </c>
      <c r="F783" s="822" t="s">
        <v>5393</v>
      </c>
      <c r="G783" s="822" t="s">
        <v>5394</v>
      </c>
      <c r="H783" s="831"/>
      <c r="I783" s="831"/>
      <c r="J783" s="822"/>
      <c r="K783" s="822"/>
      <c r="L783" s="831"/>
      <c r="M783" s="831"/>
      <c r="N783" s="822"/>
      <c r="O783" s="822"/>
      <c r="P783" s="831">
        <v>9</v>
      </c>
      <c r="Q783" s="831">
        <v>2907</v>
      </c>
      <c r="R783" s="827"/>
      <c r="S783" s="832">
        <v>323</v>
      </c>
    </row>
    <row r="784" spans="1:19" ht="14.45" customHeight="1" x14ac:dyDescent="0.2">
      <c r="A784" s="821" t="s">
        <v>5368</v>
      </c>
      <c r="B784" s="822" t="s">
        <v>5369</v>
      </c>
      <c r="C784" s="822" t="s">
        <v>608</v>
      </c>
      <c r="D784" s="822" t="s">
        <v>2413</v>
      </c>
      <c r="E784" s="822" t="s">
        <v>5283</v>
      </c>
      <c r="F784" s="822" t="s">
        <v>5396</v>
      </c>
      <c r="G784" s="822" t="s">
        <v>5394</v>
      </c>
      <c r="H784" s="831">
        <v>7</v>
      </c>
      <c r="I784" s="831">
        <v>2695</v>
      </c>
      <c r="J784" s="822"/>
      <c r="K784" s="822">
        <v>385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5368</v>
      </c>
      <c r="B785" s="822" t="s">
        <v>5369</v>
      </c>
      <c r="C785" s="822" t="s">
        <v>608</v>
      </c>
      <c r="D785" s="822" t="s">
        <v>2414</v>
      </c>
      <c r="E785" s="822" t="s">
        <v>5283</v>
      </c>
      <c r="F785" s="822" t="s">
        <v>5372</v>
      </c>
      <c r="G785" s="822" t="s">
        <v>5373</v>
      </c>
      <c r="H785" s="831">
        <v>2</v>
      </c>
      <c r="I785" s="831">
        <v>508</v>
      </c>
      <c r="J785" s="822"/>
      <c r="K785" s="822">
        <v>254</v>
      </c>
      <c r="L785" s="831">
        <v>4</v>
      </c>
      <c r="M785" s="831">
        <v>1020</v>
      </c>
      <c r="N785" s="822"/>
      <c r="O785" s="822">
        <v>255</v>
      </c>
      <c r="P785" s="831">
        <v>17</v>
      </c>
      <c r="Q785" s="831">
        <v>4675</v>
      </c>
      <c r="R785" s="827"/>
      <c r="S785" s="832">
        <v>275</v>
      </c>
    </row>
    <row r="786" spans="1:19" ht="14.45" customHeight="1" x14ac:dyDescent="0.2">
      <c r="A786" s="821" t="s">
        <v>5368</v>
      </c>
      <c r="B786" s="822" t="s">
        <v>5369</v>
      </c>
      <c r="C786" s="822" t="s">
        <v>608</v>
      </c>
      <c r="D786" s="822" t="s">
        <v>2414</v>
      </c>
      <c r="E786" s="822" t="s">
        <v>5283</v>
      </c>
      <c r="F786" s="822" t="s">
        <v>5374</v>
      </c>
      <c r="G786" s="822" t="s">
        <v>5375</v>
      </c>
      <c r="H786" s="831">
        <v>2</v>
      </c>
      <c r="I786" s="831">
        <v>252</v>
      </c>
      <c r="J786" s="822"/>
      <c r="K786" s="822">
        <v>126</v>
      </c>
      <c r="L786" s="831">
        <v>5</v>
      </c>
      <c r="M786" s="831">
        <v>635</v>
      </c>
      <c r="N786" s="822"/>
      <c r="O786" s="822">
        <v>127</v>
      </c>
      <c r="P786" s="831">
        <v>68</v>
      </c>
      <c r="Q786" s="831">
        <v>9316</v>
      </c>
      <c r="R786" s="827"/>
      <c r="S786" s="832">
        <v>137</v>
      </c>
    </row>
    <row r="787" spans="1:19" ht="14.45" customHeight="1" x14ac:dyDescent="0.2">
      <c r="A787" s="821" t="s">
        <v>5368</v>
      </c>
      <c r="B787" s="822" t="s">
        <v>5369</v>
      </c>
      <c r="C787" s="822" t="s">
        <v>608</v>
      </c>
      <c r="D787" s="822" t="s">
        <v>2414</v>
      </c>
      <c r="E787" s="822" t="s">
        <v>5283</v>
      </c>
      <c r="F787" s="822" t="s">
        <v>5383</v>
      </c>
      <c r="G787" s="822" t="s">
        <v>5384</v>
      </c>
      <c r="H787" s="831"/>
      <c r="I787" s="831"/>
      <c r="J787" s="822"/>
      <c r="K787" s="822"/>
      <c r="L787" s="831"/>
      <c r="M787" s="831"/>
      <c r="N787" s="822"/>
      <c r="O787" s="822"/>
      <c r="P787" s="831">
        <v>4</v>
      </c>
      <c r="Q787" s="831">
        <v>2044</v>
      </c>
      <c r="R787" s="827"/>
      <c r="S787" s="832">
        <v>511</v>
      </c>
    </row>
    <row r="788" spans="1:19" ht="14.45" customHeight="1" x14ac:dyDescent="0.2">
      <c r="A788" s="821" t="s">
        <v>5368</v>
      </c>
      <c r="B788" s="822" t="s">
        <v>5369</v>
      </c>
      <c r="C788" s="822" t="s">
        <v>608</v>
      </c>
      <c r="D788" s="822" t="s">
        <v>2414</v>
      </c>
      <c r="E788" s="822" t="s">
        <v>5283</v>
      </c>
      <c r="F788" s="822" t="s">
        <v>5396</v>
      </c>
      <c r="G788" s="822" t="s">
        <v>5394</v>
      </c>
      <c r="H788" s="831">
        <v>3</v>
      </c>
      <c r="I788" s="831">
        <v>1155</v>
      </c>
      <c r="J788" s="822"/>
      <c r="K788" s="822">
        <v>385</v>
      </c>
      <c r="L788" s="831">
        <v>5</v>
      </c>
      <c r="M788" s="831">
        <v>1940</v>
      </c>
      <c r="N788" s="822"/>
      <c r="O788" s="822">
        <v>388</v>
      </c>
      <c r="P788" s="831">
        <v>27</v>
      </c>
      <c r="Q788" s="831">
        <v>10827</v>
      </c>
      <c r="R788" s="827"/>
      <c r="S788" s="832">
        <v>401</v>
      </c>
    </row>
    <row r="789" spans="1:19" ht="14.45" customHeight="1" x14ac:dyDescent="0.2">
      <c r="A789" s="821" t="s">
        <v>5368</v>
      </c>
      <c r="B789" s="822" t="s">
        <v>5369</v>
      </c>
      <c r="C789" s="822" t="s">
        <v>608</v>
      </c>
      <c r="D789" s="822" t="s">
        <v>5266</v>
      </c>
      <c r="E789" s="822" t="s">
        <v>5283</v>
      </c>
      <c r="F789" s="822" t="s">
        <v>5372</v>
      </c>
      <c r="G789" s="822" t="s">
        <v>5373</v>
      </c>
      <c r="H789" s="831"/>
      <c r="I789" s="831"/>
      <c r="J789" s="822"/>
      <c r="K789" s="822"/>
      <c r="L789" s="831">
        <v>2</v>
      </c>
      <c r="M789" s="831">
        <v>510</v>
      </c>
      <c r="N789" s="822"/>
      <c r="O789" s="822">
        <v>255</v>
      </c>
      <c r="P789" s="831"/>
      <c r="Q789" s="831"/>
      <c r="R789" s="827"/>
      <c r="S789" s="832"/>
    </row>
    <row r="790" spans="1:19" ht="14.45" customHeight="1" x14ac:dyDescent="0.2">
      <c r="A790" s="821" t="s">
        <v>5368</v>
      </c>
      <c r="B790" s="822" t="s">
        <v>5369</v>
      </c>
      <c r="C790" s="822" t="s">
        <v>608</v>
      </c>
      <c r="D790" s="822" t="s">
        <v>5266</v>
      </c>
      <c r="E790" s="822" t="s">
        <v>5283</v>
      </c>
      <c r="F790" s="822" t="s">
        <v>5374</v>
      </c>
      <c r="G790" s="822" t="s">
        <v>5375</v>
      </c>
      <c r="H790" s="831"/>
      <c r="I790" s="831"/>
      <c r="J790" s="822"/>
      <c r="K790" s="822"/>
      <c r="L790" s="831">
        <v>2</v>
      </c>
      <c r="M790" s="831">
        <v>254</v>
      </c>
      <c r="N790" s="822"/>
      <c r="O790" s="822">
        <v>127</v>
      </c>
      <c r="P790" s="831"/>
      <c r="Q790" s="831"/>
      <c r="R790" s="827"/>
      <c r="S790" s="832"/>
    </row>
    <row r="791" spans="1:19" ht="14.45" customHeight="1" x14ac:dyDescent="0.2">
      <c r="A791" s="821" t="s">
        <v>5368</v>
      </c>
      <c r="B791" s="822" t="s">
        <v>5369</v>
      </c>
      <c r="C791" s="822" t="s">
        <v>608</v>
      </c>
      <c r="D791" s="822" t="s">
        <v>5266</v>
      </c>
      <c r="E791" s="822" t="s">
        <v>5283</v>
      </c>
      <c r="F791" s="822" t="s">
        <v>5396</v>
      </c>
      <c r="G791" s="822" t="s">
        <v>5394</v>
      </c>
      <c r="H791" s="831"/>
      <c r="I791" s="831"/>
      <c r="J791" s="822"/>
      <c r="K791" s="822"/>
      <c r="L791" s="831">
        <v>2</v>
      </c>
      <c r="M791" s="831">
        <v>776</v>
      </c>
      <c r="N791" s="822"/>
      <c r="O791" s="822">
        <v>388</v>
      </c>
      <c r="P791" s="831"/>
      <c r="Q791" s="831"/>
      <c r="R791" s="827"/>
      <c r="S791" s="832"/>
    </row>
    <row r="792" spans="1:19" ht="14.45" customHeight="1" x14ac:dyDescent="0.2">
      <c r="A792" s="821" t="s">
        <v>5368</v>
      </c>
      <c r="B792" s="822" t="s">
        <v>5369</v>
      </c>
      <c r="C792" s="822" t="s">
        <v>608</v>
      </c>
      <c r="D792" s="822" t="s">
        <v>5267</v>
      </c>
      <c r="E792" s="822" t="s">
        <v>5283</v>
      </c>
      <c r="F792" s="822" t="s">
        <v>5372</v>
      </c>
      <c r="G792" s="822" t="s">
        <v>5373</v>
      </c>
      <c r="H792" s="831"/>
      <c r="I792" s="831"/>
      <c r="J792" s="822"/>
      <c r="K792" s="822"/>
      <c r="L792" s="831">
        <v>2</v>
      </c>
      <c r="M792" s="831">
        <v>510</v>
      </c>
      <c r="N792" s="822"/>
      <c r="O792" s="822">
        <v>255</v>
      </c>
      <c r="P792" s="831">
        <v>2</v>
      </c>
      <c r="Q792" s="831">
        <v>550</v>
      </c>
      <c r="R792" s="827"/>
      <c r="S792" s="832">
        <v>275</v>
      </c>
    </row>
    <row r="793" spans="1:19" ht="14.45" customHeight="1" x14ac:dyDescent="0.2">
      <c r="A793" s="821" t="s">
        <v>5368</v>
      </c>
      <c r="B793" s="822" t="s">
        <v>5369</v>
      </c>
      <c r="C793" s="822" t="s">
        <v>608</v>
      </c>
      <c r="D793" s="822" t="s">
        <v>5267</v>
      </c>
      <c r="E793" s="822" t="s">
        <v>5283</v>
      </c>
      <c r="F793" s="822" t="s">
        <v>5374</v>
      </c>
      <c r="G793" s="822" t="s">
        <v>5375</v>
      </c>
      <c r="H793" s="831"/>
      <c r="I793" s="831"/>
      <c r="J793" s="822"/>
      <c r="K793" s="822"/>
      <c r="L793" s="831">
        <v>2</v>
      </c>
      <c r="M793" s="831">
        <v>254</v>
      </c>
      <c r="N793" s="822"/>
      <c r="O793" s="822">
        <v>127</v>
      </c>
      <c r="P793" s="831">
        <v>2</v>
      </c>
      <c r="Q793" s="831">
        <v>274</v>
      </c>
      <c r="R793" s="827"/>
      <c r="S793" s="832">
        <v>137</v>
      </c>
    </row>
    <row r="794" spans="1:19" ht="14.45" customHeight="1" x14ac:dyDescent="0.2">
      <c r="A794" s="821" t="s">
        <v>5368</v>
      </c>
      <c r="B794" s="822" t="s">
        <v>5369</v>
      </c>
      <c r="C794" s="822" t="s">
        <v>608</v>
      </c>
      <c r="D794" s="822" t="s">
        <v>5267</v>
      </c>
      <c r="E794" s="822" t="s">
        <v>5283</v>
      </c>
      <c r="F794" s="822" t="s">
        <v>5387</v>
      </c>
      <c r="G794" s="822" t="s">
        <v>5384</v>
      </c>
      <c r="H794" s="831"/>
      <c r="I794" s="831"/>
      <c r="J794" s="822"/>
      <c r="K794" s="822"/>
      <c r="L794" s="831"/>
      <c r="M794" s="831"/>
      <c r="N794" s="822"/>
      <c r="O794" s="822"/>
      <c r="P794" s="831">
        <v>1</v>
      </c>
      <c r="Q794" s="831">
        <v>589</v>
      </c>
      <c r="R794" s="827"/>
      <c r="S794" s="832">
        <v>589</v>
      </c>
    </row>
    <row r="795" spans="1:19" ht="14.45" customHeight="1" x14ac:dyDescent="0.2">
      <c r="A795" s="821" t="s">
        <v>5368</v>
      </c>
      <c r="B795" s="822" t="s">
        <v>5369</v>
      </c>
      <c r="C795" s="822" t="s">
        <v>608</v>
      </c>
      <c r="D795" s="822" t="s">
        <v>5267</v>
      </c>
      <c r="E795" s="822" t="s">
        <v>5283</v>
      </c>
      <c r="F795" s="822" t="s">
        <v>5340</v>
      </c>
      <c r="G795" s="822" t="s">
        <v>5341</v>
      </c>
      <c r="H795" s="831">
        <v>8</v>
      </c>
      <c r="I795" s="831">
        <v>976</v>
      </c>
      <c r="J795" s="822"/>
      <c r="K795" s="822">
        <v>122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5368</v>
      </c>
      <c r="B796" s="822" t="s">
        <v>5369</v>
      </c>
      <c r="C796" s="822" t="s">
        <v>608</v>
      </c>
      <c r="D796" s="822" t="s">
        <v>5267</v>
      </c>
      <c r="E796" s="822" t="s">
        <v>5283</v>
      </c>
      <c r="F796" s="822" t="s">
        <v>5396</v>
      </c>
      <c r="G796" s="822" t="s">
        <v>5394</v>
      </c>
      <c r="H796" s="831"/>
      <c r="I796" s="831"/>
      <c r="J796" s="822"/>
      <c r="K796" s="822"/>
      <c r="L796" s="831">
        <v>2</v>
      </c>
      <c r="M796" s="831">
        <v>776</v>
      </c>
      <c r="N796" s="822"/>
      <c r="O796" s="822">
        <v>388</v>
      </c>
      <c r="P796" s="831">
        <v>1</v>
      </c>
      <c r="Q796" s="831">
        <v>401</v>
      </c>
      <c r="R796" s="827"/>
      <c r="S796" s="832">
        <v>401</v>
      </c>
    </row>
    <row r="797" spans="1:19" ht="14.45" customHeight="1" x14ac:dyDescent="0.2">
      <c r="A797" s="821" t="s">
        <v>5368</v>
      </c>
      <c r="B797" s="822" t="s">
        <v>5369</v>
      </c>
      <c r="C797" s="822" t="s">
        <v>608</v>
      </c>
      <c r="D797" s="822" t="s">
        <v>5267</v>
      </c>
      <c r="E797" s="822" t="s">
        <v>5283</v>
      </c>
      <c r="F797" s="822" t="s">
        <v>5350</v>
      </c>
      <c r="G797" s="822" t="s">
        <v>5351</v>
      </c>
      <c r="H797" s="831">
        <v>1</v>
      </c>
      <c r="I797" s="831">
        <v>622</v>
      </c>
      <c r="J797" s="822"/>
      <c r="K797" s="822">
        <v>622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5368</v>
      </c>
      <c r="B798" s="822" t="s">
        <v>5369</v>
      </c>
      <c r="C798" s="822" t="s">
        <v>608</v>
      </c>
      <c r="D798" s="822" t="s">
        <v>2417</v>
      </c>
      <c r="E798" s="822" t="s">
        <v>5283</v>
      </c>
      <c r="F798" s="822" t="s">
        <v>5372</v>
      </c>
      <c r="G798" s="822" t="s">
        <v>5373</v>
      </c>
      <c r="H798" s="831">
        <v>16</v>
      </c>
      <c r="I798" s="831">
        <v>4064</v>
      </c>
      <c r="J798" s="822"/>
      <c r="K798" s="822">
        <v>254</v>
      </c>
      <c r="L798" s="831">
        <v>3</v>
      </c>
      <c r="M798" s="831">
        <v>765</v>
      </c>
      <c r="N798" s="822"/>
      <c r="O798" s="822">
        <v>255</v>
      </c>
      <c r="P798" s="831">
        <v>21</v>
      </c>
      <c r="Q798" s="831">
        <v>5775</v>
      </c>
      <c r="R798" s="827"/>
      <c r="S798" s="832">
        <v>275</v>
      </c>
    </row>
    <row r="799" spans="1:19" ht="14.45" customHeight="1" x14ac:dyDescent="0.2">
      <c r="A799" s="821" t="s">
        <v>5368</v>
      </c>
      <c r="B799" s="822" t="s">
        <v>5369</v>
      </c>
      <c r="C799" s="822" t="s">
        <v>608</v>
      </c>
      <c r="D799" s="822" t="s">
        <v>2417</v>
      </c>
      <c r="E799" s="822" t="s">
        <v>5283</v>
      </c>
      <c r="F799" s="822" t="s">
        <v>5374</v>
      </c>
      <c r="G799" s="822" t="s">
        <v>5375</v>
      </c>
      <c r="H799" s="831">
        <v>75</v>
      </c>
      <c r="I799" s="831">
        <v>9450</v>
      </c>
      <c r="J799" s="822"/>
      <c r="K799" s="822">
        <v>126</v>
      </c>
      <c r="L799" s="831">
        <v>3</v>
      </c>
      <c r="M799" s="831">
        <v>381</v>
      </c>
      <c r="N799" s="822"/>
      <c r="O799" s="822">
        <v>127</v>
      </c>
      <c r="P799" s="831">
        <v>90</v>
      </c>
      <c r="Q799" s="831">
        <v>12330</v>
      </c>
      <c r="R799" s="827"/>
      <c r="S799" s="832">
        <v>137</v>
      </c>
    </row>
    <row r="800" spans="1:19" ht="14.45" customHeight="1" x14ac:dyDescent="0.2">
      <c r="A800" s="821" t="s">
        <v>5368</v>
      </c>
      <c r="B800" s="822" t="s">
        <v>5369</v>
      </c>
      <c r="C800" s="822" t="s">
        <v>608</v>
      </c>
      <c r="D800" s="822" t="s">
        <v>2417</v>
      </c>
      <c r="E800" s="822" t="s">
        <v>5283</v>
      </c>
      <c r="F800" s="822" t="s">
        <v>5387</v>
      </c>
      <c r="G800" s="822" t="s">
        <v>5384</v>
      </c>
      <c r="H800" s="831">
        <v>2</v>
      </c>
      <c r="I800" s="831">
        <v>1146</v>
      </c>
      <c r="J800" s="822"/>
      <c r="K800" s="822">
        <v>573</v>
      </c>
      <c r="L800" s="831"/>
      <c r="M800" s="831"/>
      <c r="N800" s="822"/>
      <c r="O800" s="822"/>
      <c r="P800" s="831">
        <v>4</v>
      </c>
      <c r="Q800" s="831">
        <v>2356</v>
      </c>
      <c r="R800" s="827"/>
      <c r="S800" s="832">
        <v>589</v>
      </c>
    </row>
    <row r="801" spans="1:19" ht="14.45" customHeight="1" x14ac:dyDescent="0.2">
      <c r="A801" s="821" t="s">
        <v>5368</v>
      </c>
      <c r="B801" s="822" t="s">
        <v>5369</v>
      </c>
      <c r="C801" s="822" t="s">
        <v>608</v>
      </c>
      <c r="D801" s="822" t="s">
        <v>2417</v>
      </c>
      <c r="E801" s="822" t="s">
        <v>5283</v>
      </c>
      <c r="F801" s="822" t="s">
        <v>5389</v>
      </c>
      <c r="G801" s="822" t="s">
        <v>5390</v>
      </c>
      <c r="H801" s="831">
        <v>1</v>
      </c>
      <c r="I801" s="831">
        <v>217</v>
      </c>
      <c r="J801" s="822"/>
      <c r="K801" s="822">
        <v>217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5368</v>
      </c>
      <c r="B802" s="822" t="s">
        <v>5369</v>
      </c>
      <c r="C802" s="822" t="s">
        <v>608</v>
      </c>
      <c r="D802" s="822" t="s">
        <v>2417</v>
      </c>
      <c r="E802" s="822" t="s">
        <v>5283</v>
      </c>
      <c r="F802" s="822" t="s">
        <v>5396</v>
      </c>
      <c r="G802" s="822" t="s">
        <v>5394</v>
      </c>
      <c r="H802" s="831">
        <v>20</v>
      </c>
      <c r="I802" s="831">
        <v>7700</v>
      </c>
      <c r="J802" s="822"/>
      <c r="K802" s="822">
        <v>385</v>
      </c>
      <c r="L802" s="831">
        <v>3</v>
      </c>
      <c r="M802" s="831">
        <v>1164</v>
      </c>
      <c r="N802" s="822"/>
      <c r="O802" s="822">
        <v>388</v>
      </c>
      <c r="P802" s="831">
        <v>28</v>
      </c>
      <c r="Q802" s="831">
        <v>11228</v>
      </c>
      <c r="R802" s="827"/>
      <c r="S802" s="832">
        <v>401</v>
      </c>
    </row>
    <row r="803" spans="1:19" ht="14.45" customHeight="1" x14ac:dyDescent="0.2">
      <c r="A803" s="821" t="s">
        <v>5368</v>
      </c>
      <c r="B803" s="822" t="s">
        <v>5369</v>
      </c>
      <c r="C803" s="822" t="s">
        <v>608</v>
      </c>
      <c r="D803" s="822" t="s">
        <v>2417</v>
      </c>
      <c r="E803" s="822" t="s">
        <v>5283</v>
      </c>
      <c r="F803" s="822" t="s">
        <v>5399</v>
      </c>
      <c r="G803" s="822" t="s">
        <v>5382</v>
      </c>
      <c r="H803" s="831"/>
      <c r="I803" s="831"/>
      <c r="J803" s="822"/>
      <c r="K803" s="822"/>
      <c r="L803" s="831"/>
      <c r="M803" s="831"/>
      <c r="N803" s="822"/>
      <c r="O803" s="822"/>
      <c r="P803" s="831">
        <v>2</v>
      </c>
      <c r="Q803" s="831">
        <v>850</v>
      </c>
      <c r="R803" s="827"/>
      <c r="S803" s="832">
        <v>425</v>
      </c>
    </row>
    <row r="804" spans="1:19" ht="14.45" customHeight="1" x14ac:dyDescent="0.2">
      <c r="A804" s="821" t="s">
        <v>5368</v>
      </c>
      <c r="B804" s="822" t="s">
        <v>5369</v>
      </c>
      <c r="C804" s="822" t="s">
        <v>608</v>
      </c>
      <c r="D804" s="822" t="s">
        <v>2419</v>
      </c>
      <c r="E804" s="822" t="s">
        <v>5283</v>
      </c>
      <c r="F804" s="822" t="s">
        <v>5372</v>
      </c>
      <c r="G804" s="822" t="s">
        <v>5373</v>
      </c>
      <c r="H804" s="831">
        <v>18</v>
      </c>
      <c r="I804" s="831">
        <v>4572</v>
      </c>
      <c r="J804" s="822"/>
      <c r="K804" s="822">
        <v>254</v>
      </c>
      <c r="L804" s="831">
        <v>10</v>
      </c>
      <c r="M804" s="831">
        <v>2550</v>
      </c>
      <c r="N804" s="822"/>
      <c r="O804" s="822">
        <v>255</v>
      </c>
      <c r="P804" s="831">
        <v>1</v>
      </c>
      <c r="Q804" s="831">
        <v>275</v>
      </c>
      <c r="R804" s="827"/>
      <c r="S804" s="832">
        <v>275</v>
      </c>
    </row>
    <row r="805" spans="1:19" ht="14.45" customHeight="1" x14ac:dyDescent="0.2">
      <c r="A805" s="821" t="s">
        <v>5368</v>
      </c>
      <c r="B805" s="822" t="s">
        <v>5369</v>
      </c>
      <c r="C805" s="822" t="s">
        <v>608</v>
      </c>
      <c r="D805" s="822" t="s">
        <v>2419</v>
      </c>
      <c r="E805" s="822" t="s">
        <v>5283</v>
      </c>
      <c r="F805" s="822" t="s">
        <v>5374</v>
      </c>
      <c r="G805" s="822" t="s">
        <v>5375</v>
      </c>
      <c r="H805" s="831">
        <v>74</v>
      </c>
      <c r="I805" s="831">
        <v>9324</v>
      </c>
      <c r="J805" s="822"/>
      <c r="K805" s="822">
        <v>126</v>
      </c>
      <c r="L805" s="831">
        <v>44</v>
      </c>
      <c r="M805" s="831">
        <v>5588</v>
      </c>
      <c r="N805" s="822"/>
      <c r="O805" s="822">
        <v>127</v>
      </c>
      <c r="P805" s="831">
        <v>4</v>
      </c>
      <c r="Q805" s="831">
        <v>548</v>
      </c>
      <c r="R805" s="827"/>
      <c r="S805" s="832">
        <v>137</v>
      </c>
    </row>
    <row r="806" spans="1:19" ht="14.45" customHeight="1" x14ac:dyDescent="0.2">
      <c r="A806" s="821" t="s">
        <v>5368</v>
      </c>
      <c r="B806" s="822" t="s">
        <v>5369</v>
      </c>
      <c r="C806" s="822" t="s">
        <v>608</v>
      </c>
      <c r="D806" s="822" t="s">
        <v>2419</v>
      </c>
      <c r="E806" s="822" t="s">
        <v>5283</v>
      </c>
      <c r="F806" s="822" t="s">
        <v>5387</v>
      </c>
      <c r="G806" s="822" t="s">
        <v>5384</v>
      </c>
      <c r="H806" s="831">
        <v>1</v>
      </c>
      <c r="I806" s="831">
        <v>573</v>
      </c>
      <c r="J806" s="822"/>
      <c r="K806" s="822">
        <v>573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5368</v>
      </c>
      <c r="B807" s="822" t="s">
        <v>5369</v>
      </c>
      <c r="C807" s="822" t="s">
        <v>608</v>
      </c>
      <c r="D807" s="822" t="s">
        <v>2419</v>
      </c>
      <c r="E807" s="822" t="s">
        <v>5283</v>
      </c>
      <c r="F807" s="822" t="s">
        <v>5376</v>
      </c>
      <c r="G807" s="822" t="s">
        <v>5353</v>
      </c>
      <c r="H807" s="831">
        <v>10</v>
      </c>
      <c r="I807" s="831">
        <v>4680</v>
      </c>
      <c r="J807" s="822"/>
      <c r="K807" s="822">
        <v>468</v>
      </c>
      <c r="L807" s="831">
        <v>11</v>
      </c>
      <c r="M807" s="831">
        <v>5203</v>
      </c>
      <c r="N807" s="822"/>
      <c r="O807" s="822">
        <v>473</v>
      </c>
      <c r="P807" s="831"/>
      <c r="Q807" s="831"/>
      <c r="R807" s="827"/>
      <c r="S807" s="832"/>
    </row>
    <row r="808" spans="1:19" ht="14.45" customHeight="1" x14ac:dyDescent="0.2">
      <c r="A808" s="821" t="s">
        <v>5368</v>
      </c>
      <c r="B808" s="822" t="s">
        <v>5369</v>
      </c>
      <c r="C808" s="822" t="s">
        <v>608</v>
      </c>
      <c r="D808" s="822" t="s">
        <v>2419</v>
      </c>
      <c r="E808" s="822" t="s">
        <v>5283</v>
      </c>
      <c r="F808" s="822" t="s">
        <v>5396</v>
      </c>
      <c r="G808" s="822" t="s">
        <v>5394</v>
      </c>
      <c r="H808" s="831">
        <v>14</v>
      </c>
      <c r="I808" s="831">
        <v>5390</v>
      </c>
      <c r="J808" s="822"/>
      <c r="K808" s="822">
        <v>385</v>
      </c>
      <c r="L808" s="831"/>
      <c r="M808" s="831"/>
      <c r="N808" s="822"/>
      <c r="O808" s="822"/>
      <c r="P808" s="831">
        <v>2</v>
      </c>
      <c r="Q808" s="831">
        <v>802</v>
      </c>
      <c r="R808" s="827"/>
      <c r="S808" s="832">
        <v>401</v>
      </c>
    </row>
    <row r="809" spans="1:19" ht="14.45" customHeight="1" x14ac:dyDescent="0.2">
      <c r="A809" s="821" t="s">
        <v>5368</v>
      </c>
      <c r="B809" s="822" t="s">
        <v>5369</v>
      </c>
      <c r="C809" s="822" t="s">
        <v>608</v>
      </c>
      <c r="D809" s="822" t="s">
        <v>5268</v>
      </c>
      <c r="E809" s="822" t="s">
        <v>5283</v>
      </c>
      <c r="F809" s="822" t="s">
        <v>5372</v>
      </c>
      <c r="G809" s="822" t="s">
        <v>5373</v>
      </c>
      <c r="H809" s="831">
        <v>16</v>
      </c>
      <c r="I809" s="831">
        <v>4064</v>
      </c>
      <c r="J809" s="822"/>
      <c r="K809" s="822">
        <v>254</v>
      </c>
      <c r="L809" s="831">
        <v>4</v>
      </c>
      <c r="M809" s="831">
        <v>1020</v>
      </c>
      <c r="N809" s="822"/>
      <c r="O809" s="822">
        <v>255</v>
      </c>
      <c r="P809" s="831">
        <v>5</v>
      </c>
      <c r="Q809" s="831">
        <v>1375</v>
      </c>
      <c r="R809" s="827"/>
      <c r="S809" s="832">
        <v>275</v>
      </c>
    </row>
    <row r="810" spans="1:19" ht="14.45" customHeight="1" x14ac:dyDescent="0.2">
      <c r="A810" s="821" t="s">
        <v>5368</v>
      </c>
      <c r="B810" s="822" t="s">
        <v>5369</v>
      </c>
      <c r="C810" s="822" t="s">
        <v>608</v>
      </c>
      <c r="D810" s="822" t="s">
        <v>5268</v>
      </c>
      <c r="E810" s="822" t="s">
        <v>5283</v>
      </c>
      <c r="F810" s="822" t="s">
        <v>5374</v>
      </c>
      <c r="G810" s="822" t="s">
        <v>5375</v>
      </c>
      <c r="H810" s="831">
        <v>66</v>
      </c>
      <c r="I810" s="831">
        <v>8316</v>
      </c>
      <c r="J810" s="822"/>
      <c r="K810" s="822">
        <v>126</v>
      </c>
      <c r="L810" s="831">
        <v>14</v>
      </c>
      <c r="M810" s="831">
        <v>1778</v>
      </c>
      <c r="N810" s="822"/>
      <c r="O810" s="822">
        <v>127</v>
      </c>
      <c r="P810" s="831">
        <v>6</v>
      </c>
      <c r="Q810" s="831">
        <v>822</v>
      </c>
      <c r="R810" s="827"/>
      <c r="S810" s="832">
        <v>137</v>
      </c>
    </row>
    <row r="811" spans="1:19" ht="14.45" customHeight="1" x14ac:dyDescent="0.2">
      <c r="A811" s="821" t="s">
        <v>5368</v>
      </c>
      <c r="B811" s="822" t="s">
        <v>5369</v>
      </c>
      <c r="C811" s="822" t="s">
        <v>608</v>
      </c>
      <c r="D811" s="822" t="s">
        <v>5268</v>
      </c>
      <c r="E811" s="822" t="s">
        <v>5283</v>
      </c>
      <c r="F811" s="822" t="s">
        <v>5387</v>
      </c>
      <c r="G811" s="822" t="s">
        <v>5384</v>
      </c>
      <c r="H811" s="831">
        <v>19</v>
      </c>
      <c r="I811" s="831">
        <v>10887</v>
      </c>
      <c r="J811" s="822"/>
      <c r="K811" s="822">
        <v>573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5368</v>
      </c>
      <c r="B812" s="822" t="s">
        <v>5369</v>
      </c>
      <c r="C812" s="822" t="s">
        <v>608</v>
      </c>
      <c r="D812" s="822" t="s">
        <v>5268</v>
      </c>
      <c r="E812" s="822" t="s">
        <v>5283</v>
      </c>
      <c r="F812" s="822" t="s">
        <v>5388</v>
      </c>
      <c r="G812" s="822" t="s">
        <v>5386</v>
      </c>
      <c r="H812" s="831"/>
      <c r="I812" s="831"/>
      <c r="J812" s="822"/>
      <c r="K812" s="822"/>
      <c r="L812" s="831">
        <v>1</v>
      </c>
      <c r="M812" s="831">
        <v>769</v>
      </c>
      <c r="N812" s="822"/>
      <c r="O812" s="822">
        <v>769</v>
      </c>
      <c r="P812" s="831"/>
      <c r="Q812" s="831"/>
      <c r="R812" s="827"/>
      <c r="S812" s="832"/>
    </row>
    <row r="813" spans="1:19" ht="14.45" customHeight="1" x14ac:dyDescent="0.2">
      <c r="A813" s="821" t="s">
        <v>5368</v>
      </c>
      <c r="B813" s="822" t="s">
        <v>5369</v>
      </c>
      <c r="C813" s="822" t="s">
        <v>608</v>
      </c>
      <c r="D813" s="822" t="s">
        <v>5268</v>
      </c>
      <c r="E813" s="822" t="s">
        <v>5283</v>
      </c>
      <c r="F813" s="822" t="s">
        <v>5391</v>
      </c>
      <c r="G813" s="822" t="s">
        <v>5392</v>
      </c>
      <c r="H813" s="831"/>
      <c r="I813" s="831"/>
      <c r="J813" s="822"/>
      <c r="K813" s="822"/>
      <c r="L813" s="831">
        <v>2</v>
      </c>
      <c r="M813" s="831">
        <v>178</v>
      </c>
      <c r="N813" s="822"/>
      <c r="O813" s="822">
        <v>89</v>
      </c>
      <c r="P813" s="831"/>
      <c r="Q813" s="831"/>
      <c r="R813" s="827"/>
      <c r="S813" s="832"/>
    </row>
    <row r="814" spans="1:19" ht="14.45" customHeight="1" x14ac:dyDescent="0.2">
      <c r="A814" s="821" t="s">
        <v>5368</v>
      </c>
      <c r="B814" s="822" t="s">
        <v>5369</v>
      </c>
      <c r="C814" s="822" t="s">
        <v>608</v>
      </c>
      <c r="D814" s="822" t="s">
        <v>5268</v>
      </c>
      <c r="E814" s="822" t="s">
        <v>5283</v>
      </c>
      <c r="F814" s="822" t="s">
        <v>5393</v>
      </c>
      <c r="G814" s="822" t="s">
        <v>5394</v>
      </c>
      <c r="H814" s="831">
        <v>1</v>
      </c>
      <c r="I814" s="831">
        <v>310</v>
      </c>
      <c r="J814" s="822"/>
      <c r="K814" s="822">
        <v>310</v>
      </c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 t="s">
        <v>5368</v>
      </c>
      <c r="B815" s="822" t="s">
        <v>5369</v>
      </c>
      <c r="C815" s="822" t="s">
        <v>608</v>
      </c>
      <c r="D815" s="822" t="s">
        <v>5268</v>
      </c>
      <c r="E815" s="822" t="s">
        <v>5283</v>
      </c>
      <c r="F815" s="822" t="s">
        <v>5396</v>
      </c>
      <c r="G815" s="822" t="s">
        <v>5394</v>
      </c>
      <c r="H815" s="831"/>
      <c r="I815" s="831"/>
      <c r="J815" s="822"/>
      <c r="K815" s="822"/>
      <c r="L815" s="831">
        <v>6</v>
      </c>
      <c r="M815" s="831">
        <v>2328</v>
      </c>
      <c r="N815" s="822"/>
      <c r="O815" s="822">
        <v>388</v>
      </c>
      <c r="P815" s="831">
        <v>6</v>
      </c>
      <c r="Q815" s="831">
        <v>2406</v>
      </c>
      <c r="R815" s="827"/>
      <c r="S815" s="832">
        <v>401</v>
      </c>
    </row>
    <row r="816" spans="1:19" ht="14.45" customHeight="1" x14ac:dyDescent="0.2">
      <c r="A816" s="821" t="s">
        <v>5368</v>
      </c>
      <c r="B816" s="822" t="s">
        <v>5369</v>
      </c>
      <c r="C816" s="822" t="s">
        <v>608</v>
      </c>
      <c r="D816" s="822" t="s">
        <v>5269</v>
      </c>
      <c r="E816" s="822" t="s">
        <v>5283</v>
      </c>
      <c r="F816" s="822" t="s">
        <v>5372</v>
      </c>
      <c r="G816" s="822" t="s">
        <v>5373</v>
      </c>
      <c r="H816" s="831">
        <v>1</v>
      </c>
      <c r="I816" s="831">
        <v>254</v>
      </c>
      <c r="J816" s="822"/>
      <c r="K816" s="822">
        <v>254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5368</v>
      </c>
      <c r="B817" s="822" t="s">
        <v>5369</v>
      </c>
      <c r="C817" s="822" t="s">
        <v>608</v>
      </c>
      <c r="D817" s="822" t="s">
        <v>5269</v>
      </c>
      <c r="E817" s="822" t="s">
        <v>5283</v>
      </c>
      <c r="F817" s="822" t="s">
        <v>5374</v>
      </c>
      <c r="G817" s="822" t="s">
        <v>5375</v>
      </c>
      <c r="H817" s="831">
        <v>4</v>
      </c>
      <c r="I817" s="831">
        <v>504</v>
      </c>
      <c r="J817" s="822"/>
      <c r="K817" s="822">
        <v>126</v>
      </c>
      <c r="L817" s="831"/>
      <c r="M817" s="831"/>
      <c r="N817" s="822"/>
      <c r="O817" s="822"/>
      <c r="P817" s="831"/>
      <c r="Q817" s="831"/>
      <c r="R817" s="827"/>
      <c r="S817" s="832"/>
    </row>
    <row r="818" spans="1:19" ht="14.45" customHeight="1" x14ac:dyDescent="0.2">
      <c r="A818" s="821" t="s">
        <v>5368</v>
      </c>
      <c r="B818" s="822" t="s">
        <v>5369</v>
      </c>
      <c r="C818" s="822" t="s">
        <v>608</v>
      </c>
      <c r="D818" s="822" t="s">
        <v>5269</v>
      </c>
      <c r="E818" s="822" t="s">
        <v>5283</v>
      </c>
      <c r="F818" s="822" t="s">
        <v>5387</v>
      </c>
      <c r="G818" s="822" t="s">
        <v>5384</v>
      </c>
      <c r="H818" s="831">
        <v>1</v>
      </c>
      <c r="I818" s="831">
        <v>573</v>
      </c>
      <c r="J818" s="822"/>
      <c r="K818" s="822">
        <v>573</v>
      </c>
      <c r="L818" s="831"/>
      <c r="M818" s="831"/>
      <c r="N818" s="822"/>
      <c r="O818" s="822"/>
      <c r="P818" s="831"/>
      <c r="Q818" s="831"/>
      <c r="R818" s="827"/>
      <c r="S818" s="832"/>
    </row>
    <row r="819" spans="1:19" ht="14.45" customHeight="1" x14ac:dyDescent="0.2">
      <c r="A819" s="821" t="s">
        <v>5368</v>
      </c>
      <c r="B819" s="822" t="s">
        <v>5369</v>
      </c>
      <c r="C819" s="822" t="s">
        <v>608</v>
      </c>
      <c r="D819" s="822" t="s">
        <v>2421</v>
      </c>
      <c r="E819" s="822" t="s">
        <v>5283</v>
      </c>
      <c r="F819" s="822" t="s">
        <v>5372</v>
      </c>
      <c r="G819" s="822" t="s">
        <v>5373</v>
      </c>
      <c r="H819" s="831">
        <v>18</v>
      </c>
      <c r="I819" s="831">
        <v>4572</v>
      </c>
      <c r="J819" s="822"/>
      <c r="K819" s="822">
        <v>254</v>
      </c>
      <c r="L819" s="831">
        <v>4</v>
      </c>
      <c r="M819" s="831">
        <v>1020</v>
      </c>
      <c r="N819" s="822"/>
      <c r="O819" s="822">
        <v>255</v>
      </c>
      <c r="P819" s="831">
        <v>4</v>
      </c>
      <c r="Q819" s="831">
        <v>1100</v>
      </c>
      <c r="R819" s="827"/>
      <c r="S819" s="832">
        <v>275</v>
      </c>
    </row>
    <row r="820" spans="1:19" ht="14.45" customHeight="1" x14ac:dyDescent="0.2">
      <c r="A820" s="821" t="s">
        <v>5368</v>
      </c>
      <c r="B820" s="822" t="s">
        <v>5369</v>
      </c>
      <c r="C820" s="822" t="s">
        <v>608</v>
      </c>
      <c r="D820" s="822" t="s">
        <v>2421</v>
      </c>
      <c r="E820" s="822" t="s">
        <v>5283</v>
      </c>
      <c r="F820" s="822" t="s">
        <v>5374</v>
      </c>
      <c r="G820" s="822" t="s">
        <v>5375</v>
      </c>
      <c r="H820" s="831">
        <v>60</v>
      </c>
      <c r="I820" s="831">
        <v>7560</v>
      </c>
      <c r="J820" s="822"/>
      <c r="K820" s="822">
        <v>126</v>
      </c>
      <c r="L820" s="831">
        <v>4</v>
      </c>
      <c r="M820" s="831">
        <v>508</v>
      </c>
      <c r="N820" s="822"/>
      <c r="O820" s="822">
        <v>127</v>
      </c>
      <c r="P820" s="831">
        <v>4</v>
      </c>
      <c r="Q820" s="831">
        <v>548</v>
      </c>
      <c r="R820" s="827"/>
      <c r="S820" s="832">
        <v>137</v>
      </c>
    </row>
    <row r="821" spans="1:19" ht="14.45" customHeight="1" x14ac:dyDescent="0.2">
      <c r="A821" s="821" t="s">
        <v>5368</v>
      </c>
      <c r="B821" s="822" t="s">
        <v>5369</v>
      </c>
      <c r="C821" s="822" t="s">
        <v>608</v>
      </c>
      <c r="D821" s="822" t="s">
        <v>2421</v>
      </c>
      <c r="E821" s="822" t="s">
        <v>5283</v>
      </c>
      <c r="F821" s="822" t="s">
        <v>5396</v>
      </c>
      <c r="G821" s="822" t="s">
        <v>5394</v>
      </c>
      <c r="H821" s="831">
        <v>21</v>
      </c>
      <c r="I821" s="831">
        <v>8085</v>
      </c>
      <c r="J821" s="822"/>
      <c r="K821" s="822">
        <v>385</v>
      </c>
      <c r="L821" s="831">
        <v>4</v>
      </c>
      <c r="M821" s="831">
        <v>1552</v>
      </c>
      <c r="N821" s="822"/>
      <c r="O821" s="822">
        <v>388</v>
      </c>
      <c r="P821" s="831">
        <v>4</v>
      </c>
      <c r="Q821" s="831">
        <v>1604</v>
      </c>
      <c r="R821" s="827"/>
      <c r="S821" s="832">
        <v>401</v>
      </c>
    </row>
    <row r="822" spans="1:19" ht="14.45" customHeight="1" x14ac:dyDescent="0.2">
      <c r="A822" s="821" t="s">
        <v>5368</v>
      </c>
      <c r="B822" s="822" t="s">
        <v>5369</v>
      </c>
      <c r="C822" s="822" t="s">
        <v>608</v>
      </c>
      <c r="D822" s="822" t="s">
        <v>2423</v>
      </c>
      <c r="E822" s="822" t="s">
        <v>5283</v>
      </c>
      <c r="F822" s="822" t="s">
        <v>5372</v>
      </c>
      <c r="G822" s="822" t="s">
        <v>5373</v>
      </c>
      <c r="H822" s="831">
        <v>1</v>
      </c>
      <c r="I822" s="831">
        <v>254</v>
      </c>
      <c r="J822" s="822"/>
      <c r="K822" s="822">
        <v>254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5368</v>
      </c>
      <c r="B823" s="822" t="s">
        <v>5369</v>
      </c>
      <c r="C823" s="822" t="s">
        <v>608</v>
      </c>
      <c r="D823" s="822" t="s">
        <v>2423</v>
      </c>
      <c r="E823" s="822" t="s">
        <v>5283</v>
      </c>
      <c r="F823" s="822" t="s">
        <v>5374</v>
      </c>
      <c r="G823" s="822" t="s">
        <v>5375</v>
      </c>
      <c r="H823" s="831">
        <v>4</v>
      </c>
      <c r="I823" s="831">
        <v>504</v>
      </c>
      <c r="J823" s="822"/>
      <c r="K823" s="822">
        <v>126</v>
      </c>
      <c r="L823" s="831"/>
      <c r="M823" s="831"/>
      <c r="N823" s="822"/>
      <c r="O823" s="822"/>
      <c r="P823" s="831"/>
      <c r="Q823" s="831"/>
      <c r="R823" s="827"/>
      <c r="S823" s="832"/>
    </row>
    <row r="824" spans="1:19" ht="14.45" customHeight="1" x14ac:dyDescent="0.2">
      <c r="A824" s="821" t="s">
        <v>5368</v>
      </c>
      <c r="B824" s="822" t="s">
        <v>5369</v>
      </c>
      <c r="C824" s="822" t="s">
        <v>608</v>
      </c>
      <c r="D824" s="822" t="s">
        <v>2423</v>
      </c>
      <c r="E824" s="822" t="s">
        <v>5283</v>
      </c>
      <c r="F824" s="822" t="s">
        <v>5393</v>
      </c>
      <c r="G824" s="822" t="s">
        <v>5394</v>
      </c>
      <c r="H824" s="831">
        <v>2</v>
      </c>
      <c r="I824" s="831">
        <v>620</v>
      </c>
      <c r="J824" s="822"/>
      <c r="K824" s="822">
        <v>310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 t="s">
        <v>5368</v>
      </c>
      <c r="B825" s="822" t="s">
        <v>5369</v>
      </c>
      <c r="C825" s="822" t="s">
        <v>608</v>
      </c>
      <c r="D825" s="822" t="s">
        <v>5274</v>
      </c>
      <c r="E825" s="822" t="s">
        <v>5283</v>
      </c>
      <c r="F825" s="822" t="s">
        <v>5372</v>
      </c>
      <c r="G825" s="822" t="s">
        <v>5373</v>
      </c>
      <c r="H825" s="831">
        <v>12</v>
      </c>
      <c r="I825" s="831">
        <v>3048</v>
      </c>
      <c r="J825" s="822"/>
      <c r="K825" s="822">
        <v>254</v>
      </c>
      <c r="L825" s="831"/>
      <c r="M825" s="831"/>
      <c r="N825" s="822"/>
      <c r="O825" s="822"/>
      <c r="P825" s="831">
        <v>7</v>
      </c>
      <c r="Q825" s="831">
        <v>1925</v>
      </c>
      <c r="R825" s="827"/>
      <c r="S825" s="832">
        <v>275</v>
      </c>
    </row>
    <row r="826" spans="1:19" ht="14.45" customHeight="1" x14ac:dyDescent="0.2">
      <c r="A826" s="821" t="s">
        <v>5368</v>
      </c>
      <c r="B826" s="822" t="s">
        <v>5369</v>
      </c>
      <c r="C826" s="822" t="s">
        <v>608</v>
      </c>
      <c r="D826" s="822" t="s">
        <v>5274</v>
      </c>
      <c r="E826" s="822" t="s">
        <v>5283</v>
      </c>
      <c r="F826" s="822" t="s">
        <v>5374</v>
      </c>
      <c r="G826" s="822" t="s">
        <v>5375</v>
      </c>
      <c r="H826" s="831">
        <v>45</v>
      </c>
      <c r="I826" s="831">
        <v>5670</v>
      </c>
      <c r="J826" s="822"/>
      <c r="K826" s="822">
        <v>126</v>
      </c>
      <c r="L826" s="831">
        <v>1</v>
      </c>
      <c r="M826" s="831">
        <v>127</v>
      </c>
      <c r="N826" s="822"/>
      <c r="O826" s="822">
        <v>127</v>
      </c>
      <c r="P826" s="831">
        <v>36</v>
      </c>
      <c r="Q826" s="831">
        <v>4932</v>
      </c>
      <c r="R826" s="827"/>
      <c r="S826" s="832">
        <v>137</v>
      </c>
    </row>
    <row r="827" spans="1:19" ht="14.45" customHeight="1" x14ac:dyDescent="0.2">
      <c r="A827" s="821" t="s">
        <v>5368</v>
      </c>
      <c r="B827" s="822" t="s">
        <v>5369</v>
      </c>
      <c r="C827" s="822" t="s">
        <v>608</v>
      </c>
      <c r="D827" s="822" t="s">
        <v>5274</v>
      </c>
      <c r="E827" s="822" t="s">
        <v>5283</v>
      </c>
      <c r="F827" s="822" t="s">
        <v>5383</v>
      </c>
      <c r="G827" s="822" t="s">
        <v>5384</v>
      </c>
      <c r="H827" s="831">
        <v>12</v>
      </c>
      <c r="I827" s="831">
        <v>5976</v>
      </c>
      <c r="J827" s="822"/>
      <c r="K827" s="822">
        <v>498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5368</v>
      </c>
      <c r="B828" s="822" t="s">
        <v>5369</v>
      </c>
      <c r="C828" s="822" t="s">
        <v>608</v>
      </c>
      <c r="D828" s="822" t="s">
        <v>5274</v>
      </c>
      <c r="E828" s="822" t="s">
        <v>5283</v>
      </c>
      <c r="F828" s="822" t="s">
        <v>5387</v>
      </c>
      <c r="G828" s="822" t="s">
        <v>5384</v>
      </c>
      <c r="H828" s="831"/>
      <c r="I828" s="831"/>
      <c r="J828" s="822"/>
      <c r="K828" s="822"/>
      <c r="L828" s="831"/>
      <c r="M828" s="831"/>
      <c r="N828" s="822"/>
      <c r="O828" s="822"/>
      <c r="P828" s="831">
        <v>12</v>
      </c>
      <c r="Q828" s="831">
        <v>7068</v>
      </c>
      <c r="R828" s="827"/>
      <c r="S828" s="832">
        <v>589</v>
      </c>
    </row>
    <row r="829" spans="1:19" ht="14.45" customHeight="1" x14ac:dyDescent="0.2">
      <c r="A829" s="821" t="s">
        <v>5368</v>
      </c>
      <c r="B829" s="822" t="s">
        <v>5369</v>
      </c>
      <c r="C829" s="822" t="s">
        <v>608</v>
      </c>
      <c r="D829" s="822" t="s">
        <v>5274</v>
      </c>
      <c r="E829" s="822" t="s">
        <v>5283</v>
      </c>
      <c r="F829" s="822" t="s">
        <v>5389</v>
      </c>
      <c r="G829" s="822" t="s">
        <v>5390</v>
      </c>
      <c r="H829" s="831"/>
      <c r="I829" s="831"/>
      <c r="J829" s="822"/>
      <c r="K829" s="822"/>
      <c r="L829" s="831"/>
      <c r="M829" s="831"/>
      <c r="N829" s="822"/>
      <c r="O829" s="822"/>
      <c r="P829" s="831">
        <v>1</v>
      </c>
      <c r="Q829" s="831">
        <v>225</v>
      </c>
      <c r="R829" s="827"/>
      <c r="S829" s="832">
        <v>225</v>
      </c>
    </row>
    <row r="830" spans="1:19" ht="14.45" customHeight="1" x14ac:dyDescent="0.2">
      <c r="A830" s="821" t="s">
        <v>5368</v>
      </c>
      <c r="B830" s="822" t="s">
        <v>5369</v>
      </c>
      <c r="C830" s="822" t="s">
        <v>608</v>
      </c>
      <c r="D830" s="822" t="s">
        <v>5274</v>
      </c>
      <c r="E830" s="822" t="s">
        <v>5283</v>
      </c>
      <c r="F830" s="822" t="s">
        <v>5396</v>
      </c>
      <c r="G830" s="822" t="s">
        <v>5394</v>
      </c>
      <c r="H830" s="831"/>
      <c r="I830" s="831"/>
      <c r="J830" s="822"/>
      <c r="K830" s="822"/>
      <c r="L830" s="831">
        <v>2</v>
      </c>
      <c r="M830" s="831">
        <v>776</v>
      </c>
      <c r="N830" s="822"/>
      <c r="O830" s="822">
        <v>388</v>
      </c>
      <c r="P830" s="831"/>
      <c r="Q830" s="831"/>
      <c r="R830" s="827"/>
      <c r="S830" s="832"/>
    </row>
    <row r="831" spans="1:19" ht="14.45" customHeight="1" x14ac:dyDescent="0.2">
      <c r="A831" s="821" t="s">
        <v>5368</v>
      </c>
      <c r="B831" s="822" t="s">
        <v>5369</v>
      </c>
      <c r="C831" s="822" t="s">
        <v>608</v>
      </c>
      <c r="D831" s="822" t="s">
        <v>2424</v>
      </c>
      <c r="E831" s="822" t="s">
        <v>5283</v>
      </c>
      <c r="F831" s="822" t="s">
        <v>5372</v>
      </c>
      <c r="G831" s="822" t="s">
        <v>5373</v>
      </c>
      <c r="H831" s="831"/>
      <c r="I831" s="831"/>
      <c r="J831" s="822"/>
      <c r="K831" s="822"/>
      <c r="L831" s="831">
        <v>4</v>
      </c>
      <c r="M831" s="831">
        <v>1020</v>
      </c>
      <c r="N831" s="822"/>
      <c r="O831" s="822">
        <v>255</v>
      </c>
      <c r="P831" s="831">
        <v>1</v>
      </c>
      <c r="Q831" s="831">
        <v>275</v>
      </c>
      <c r="R831" s="827"/>
      <c r="S831" s="832">
        <v>275</v>
      </c>
    </row>
    <row r="832" spans="1:19" ht="14.45" customHeight="1" x14ac:dyDescent="0.2">
      <c r="A832" s="821" t="s">
        <v>5368</v>
      </c>
      <c r="B832" s="822" t="s">
        <v>5369</v>
      </c>
      <c r="C832" s="822" t="s">
        <v>608</v>
      </c>
      <c r="D832" s="822" t="s">
        <v>2424</v>
      </c>
      <c r="E832" s="822" t="s">
        <v>5283</v>
      </c>
      <c r="F832" s="822" t="s">
        <v>5374</v>
      </c>
      <c r="G832" s="822" t="s">
        <v>5375</v>
      </c>
      <c r="H832" s="831"/>
      <c r="I832" s="831"/>
      <c r="J832" s="822"/>
      <c r="K832" s="822"/>
      <c r="L832" s="831">
        <v>4</v>
      </c>
      <c r="M832" s="831">
        <v>508</v>
      </c>
      <c r="N832" s="822"/>
      <c r="O832" s="822">
        <v>127</v>
      </c>
      <c r="P832" s="831">
        <v>1</v>
      </c>
      <c r="Q832" s="831">
        <v>137</v>
      </c>
      <c r="R832" s="827"/>
      <c r="S832" s="832">
        <v>137</v>
      </c>
    </row>
    <row r="833" spans="1:19" ht="14.45" customHeight="1" x14ac:dyDescent="0.2">
      <c r="A833" s="821" t="s">
        <v>5368</v>
      </c>
      <c r="B833" s="822" t="s">
        <v>5369</v>
      </c>
      <c r="C833" s="822" t="s">
        <v>608</v>
      </c>
      <c r="D833" s="822" t="s">
        <v>2424</v>
      </c>
      <c r="E833" s="822" t="s">
        <v>5283</v>
      </c>
      <c r="F833" s="822" t="s">
        <v>5387</v>
      </c>
      <c r="G833" s="822" t="s">
        <v>5384</v>
      </c>
      <c r="H833" s="831"/>
      <c r="I833" s="831"/>
      <c r="J833" s="822"/>
      <c r="K833" s="822"/>
      <c r="L833" s="831">
        <v>1</v>
      </c>
      <c r="M833" s="831">
        <v>576</v>
      </c>
      <c r="N833" s="822"/>
      <c r="O833" s="822">
        <v>576</v>
      </c>
      <c r="P833" s="831">
        <v>1</v>
      </c>
      <c r="Q833" s="831">
        <v>589</v>
      </c>
      <c r="R833" s="827"/>
      <c r="S833" s="832">
        <v>589</v>
      </c>
    </row>
    <row r="834" spans="1:19" ht="14.45" customHeight="1" x14ac:dyDescent="0.2">
      <c r="A834" s="821" t="s">
        <v>5368</v>
      </c>
      <c r="B834" s="822" t="s">
        <v>5369</v>
      </c>
      <c r="C834" s="822" t="s">
        <v>608</v>
      </c>
      <c r="D834" s="822" t="s">
        <v>2424</v>
      </c>
      <c r="E834" s="822" t="s">
        <v>5283</v>
      </c>
      <c r="F834" s="822" t="s">
        <v>5396</v>
      </c>
      <c r="G834" s="822" t="s">
        <v>5394</v>
      </c>
      <c r="H834" s="831"/>
      <c r="I834" s="831"/>
      <c r="J834" s="822"/>
      <c r="K834" s="822"/>
      <c r="L834" s="831">
        <v>3</v>
      </c>
      <c r="M834" s="831">
        <v>1164</v>
      </c>
      <c r="N834" s="822"/>
      <c r="O834" s="822">
        <v>388</v>
      </c>
      <c r="P834" s="831"/>
      <c r="Q834" s="831"/>
      <c r="R834" s="827"/>
      <c r="S834" s="832"/>
    </row>
    <row r="835" spans="1:19" ht="14.45" customHeight="1" x14ac:dyDescent="0.2">
      <c r="A835" s="821" t="s">
        <v>5368</v>
      </c>
      <c r="B835" s="822" t="s">
        <v>5369</v>
      </c>
      <c r="C835" s="822" t="s">
        <v>608</v>
      </c>
      <c r="D835" s="822" t="s">
        <v>5275</v>
      </c>
      <c r="E835" s="822" t="s">
        <v>5283</v>
      </c>
      <c r="F835" s="822" t="s">
        <v>5372</v>
      </c>
      <c r="G835" s="822" t="s">
        <v>5373</v>
      </c>
      <c r="H835" s="831">
        <v>7</v>
      </c>
      <c r="I835" s="831">
        <v>1778</v>
      </c>
      <c r="J835" s="822"/>
      <c r="K835" s="822">
        <v>254</v>
      </c>
      <c r="L835" s="831">
        <v>83</v>
      </c>
      <c r="M835" s="831">
        <v>21165</v>
      </c>
      <c r="N835" s="822"/>
      <c r="O835" s="822">
        <v>255</v>
      </c>
      <c r="P835" s="831">
        <v>13</v>
      </c>
      <c r="Q835" s="831">
        <v>3575</v>
      </c>
      <c r="R835" s="827"/>
      <c r="S835" s="832">
        <v>275</v>
      </c>
    </row>
    <row r="836" spans="1:19" ht="14.45" customHeight="1" x14ac:dyDescent="0.2">
      <c r="A836" s="821" t="s">
        <v>5368</v>
      </c>
      <c r="B836" s="822" t="s">
        <v>5369</v>
      </c>
      <c r="C836" s="822" t="s">
        <v>608</v>
      </c>
      <c r="D836" s="822" t="s">
        <v>5275</v>
      </c>
      <c r="E836" s="822" t="s">
        <v>5283</v>
      </c>
      <c r="F836" s="822" t="s">
        <v>5374</v>
      </c>
      <c r="G836" s="822" t="s">
        <v>5375</v>
      </c>
      <c r="H836" s="831">
        <v>61</v>
      </c>
      <c r="I836" s="831">
        <v>7686</v>
      </c>
      <c r="J836" s="822"/>
      <c r="K836" s="822">
        <v>126</v>
      </c>
      <c r="L836" s="831">
        <v>388</v>
      </c>
      <c r="M836" s="831">
        <v>49276</v>
      </c>
      <c r="N836" s="822"/>
      <c r="O836" s="822">
        <v>127</v>
      </c>
      <c r="P836" s="831">
        <v>61</v>
      </c>
      <c r="Q836" s="831">
        <v>8357</v>
      </c>
      <c r="R836" s="827"/>
      <c r="S836" s="832">
        <v>137</v>
      </c>
    </row>
    <row r="837" spans="1:19" ht="14.45" customHeight="1" x14ac:dyDescent="0.2">
      <c r="A837" s="821" t="s">
        <v>5368</v>
      </c>
      <c r="B837" s="822" t="s">
        <v>5369</v>
      </c>
      <c r="C837" s="822" t="s">
        <v>608</v>
      </c>
      <c r="D837" s="822" t="s">
        <v>5275</v>
      </c>
      <c r="E837" s="822" t="s">
        <v>5283</v>
      </c>
      <c r="F837" s="822" t="s">
        <v>5381</v>
      </c>
      <c r="G837" s="822" t="s">
        <v>5382</v>
      </c>
      <c r="H837" s="831"/>
      <c r="I837" s="831"/>
      <c r="J837" s="822"/>
      <c r="K837" s="822"/>
      <c r="L837" s="831"/>
      <c r="M837" s="831"/>
      <c r="N837" s="822"/>
      <c r="O837" s="822"/>
      <c r="P837" s="831">
        <v>1</v>
      </c>
      <c r="Q837" s="831">
        <v>347</v>
      </c>
      <c r="R837" s="827"/>
      <c r="S837" s="832">
        <v>347</v>
      </c>
    </row>
    <row r="838" spans="1:19" ht="14.45" customHeight="1" x14ac:dyDescent="0.2">
      <c r="A838" s="821" t="s">
        <v>5368</v>
      </c>
      <c r="B838" s="822" t="s">
        <v>5369</v>
      </c>
      <c r="C838" s="822" t="s">
        <v>608</v>
      </c>
      <c r="D838" s="822" t="s">
        <v>5275</v>
      </c>
      <c r="E838" s="822" t="s">
        <v>5283</v>
      </c>
      <c r="F838" s="822" t="s">
        <v>5383</v>
      </c>
      <c r="G838" s="822" t="s">
        <v>5384</v>
      </c>
      <c r="H838" s="831">
        <v>1</v>
      </c>
      <c r="I838" s="831">
        <v>498</v>
      </c>
      <c r="J838" s="822"/>
      <c r="K838" s="822">
        <v>498</v>
      </c>
      <c r="L838" s="831"/>
      <c r="M838" s="831"/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 t="s">
        <v>5368</v>
      </c>
      <c r="B839" s="822" t="s">
        <v>5369</v>
      </c>
      <c r="C839" s="822" t="s">
        <v>608</v>
      </c>
      <c r="D839" s="822" t="s">
        <v>5275</v>
      </c>
      <c r="E839" s="822" t="s">
        <v>5283</v>
      </c>
      <c r="F839" s="822" t="s">
        <v>5387</v>
      </c>
      <c r="G839" s="822" t="s">
        <v>5384</v>
      </c>
      <c r="H839" s="831"/>
      <c r="I839" s="831"/>
      <c r="J839" s="822"/>
      <c r="K839" s="822"/>
      <c r="L839" s="831">
        <v>2</v>
      </c>
      <c r="M839" s="831">
        <v>1152</v>
      </c>
      <c r="N839" s="822"/>
      <c r="O839" s="822">
        <v>576</v>
      </c>
      <c r="P839" s="831"/>
      <c r="Q839" s="831"/>
      <c r="R839" s="827"/>
      <c r="S839" s="832"/>
    </row>
    <row r="840" spans="1:19" ht="14.45" customHeight="1" x14ac:dyDescent="0.2">
      <c r="A840" s="821" t="s">
        <v>5368</v>
      </c>
      <c r="B840" s="822" t="s">
        <v>5369</v>
      </c>
      <c r="C840" s="822" t="s">
        <v>608</v>
      </c>
      <c r="D840" s="822" t="s">
        <v>5275</v>
      </c>
      <c r="E840" s="822" t="s">
        <v>5283</v>
      </c>
      <c r="F840" s="822" t="s">
        <v>5389</v>
      </c>
      <c r="G840" s="822" t="s">
        <v>5390</v>
      </c>
      <c r="H840" s="831"/>
      <c r="I840" s="831"/>
      <c r="J840" s="822"/>
      <c r="K840" s="822"/>
      <c r="L840" s="831">
        <v>1</v>
      </c>
      <c r="M840" s="831">
        <v>219</v>
      </c>
      <c r="N840" s="822"/>
      <c r="O840" s="822">
        <v>219</v>
      </c>
      <c r="P840" s="831"/>
      <c r="Q840" s="831"/>
      <c r="R840" s="827"/>
      <c r="S840" s="832"/>
    </row>
    <row r="841" spans="1:19" ht="14.45" customHeight="1" x14ac:dyDescent="0.2">
      <c r="A841" s="821" t="s">
        <v>5368</v>
      </c>
      <c r="B841" s="822" t="s">
        <v>5369</v>
      </c>
      <c r="C841" s="822" t="s">
        <v>608</v>
      </c>
      <c r="D841" s="822" t="s">
        <v>5275</v>
      </c>
      <c r="E841" s="822" t="s">
        <v>5283</v>
      </c>
      <c r="F841" s="822" t="s">
        <v>5393</v>
      </c>
      <c r="G841" s="822" t="s">
        <v>5394</v>
      </c>
      <c r="H841" s="831">
        <v>8</v>
      </c>
      <c r="I841" s="831">
        <v>2480</v>
      </c>
      <c r="J841" s="822"/>
      <c r="K841" s="822">
        <v>310</v>
      </c>
      <c r="L841" s="831">
        <v>9</v>
      </c>
      <c r="M841" s="831">
        <v>2799</v>
      </c>
      <c r="N841" s="822"/>
      <c r="O841" s="822">
        <v>311</v>
      </c>
      <c r="P841" s="831">
        <v>11</v>
      </c>
      <c r="Q841" s="831">
        <v>3553</v>
      </c>
      <c r="R841" s="827"/>
      <c r="S841" s="832">
        <v>323</v>
      </c>
    </row>
    <row r="842" spans="1:19" ht="14.45" customHeight="1" x14ac:dyDescent="0.2">
      <c r="A842" s="821" t="s">
        <v>5368</v>
      </c>
      <c r="B842" s="822" t="s">
        <v>5369</v>
      </c>
      <c r="C842" s="822" t="s">
        <v>608</v>
      </c>
      <c r="D842" s="822" t="s">
        <v>5275</v>
      </c>
      <c r="E842" s="822" t="s">
        <v>5283</v>
      </c>
      <c r="F842" s="822" t="s">
        <v>5396</v>
      </c>
      <c r="G842" s="822" t="s">
        <v>5394</v>
      </c>
      <c r="H842" s="831">
        <v>9</v>
      </c>
      <c r="I842" s="831">
        <v>3465</v>
      </c>
      <c r="J842" s="822"/>
      <c r="K842" s="822">
        <v>385</v>
      </c>
      <c r="L842" s="831">
        <v>95</v>
      </c>
      <c r="M842" s="831">
        <v>36860</v>
      </c>
      <c r="N842" s="822"/>
      <c r="O842" s="822">
        <v>388</v>
      </c>
      <c r="P842" s="831">
        <v>5</v>
      </c>
      <c r="Q842" s="831">
        <v>2005</v>
      </c>
      <c r="R842" s="827"/>
      <c r="S842" s="832">
        <v>401</v>
      </c>
    </row>
    <row r="843" spans="1:19" ht="14.45" customHeight="1" x14ac:dyDescent="0.2">
      <c r="A843" s="821" t="s">
        <v>5368</v>
      </c>
      <c r="B843" s="822" t="s">
        <v>5369</v>
      </c>
      <c r="C843" s="822" t="s">
        <v>608</v>
      </c>
      <c r="D843" s="822" t="s">
        <v>5275</v>
      </c>
      <c r="E843" s="822" t="s">
        <v>5283</v>
      </c>
      <c r="F843" s="822" t="s">
        <v>5400</v>
      </c>
      <c r="G843" s="822" t="s">
        <v>5401</v>
      </c>
      <c r="H843" s="831"/>
      <c r="I843" s="831"/>
      <c r="J843" s="822"/>
      <c r="K843" s="822"/>
      <c r="L843" s="831"/>
      <c r="M843" s="831"/>
      <c r="N843" s="822"/>
      <c r="O843" s="822"/>
      <c r="P843" s="831">
        <v>7</v>
      </c>
      <c r="Q843" s="831">
        <v>3367</v>
      </c>
      <c r="R843" s="827"/>
      <c r="S843" s="832">
        <v>481</v>
      </c>
    </row>
    <row r="844" spans="1:19" ht="14.45" customHeight="1" x14ac:dyDescent="0.2">
      <c r="A844" s="821" t="s">
        <v>5368</v>
      </c>
      <c r="B844" s="822" t="s">
        <v>5369</v>
      </c>
      <c r="C844" s="822" t="s">
        <v>608</v>
      </c>
      <c r="D844" s="822" t="s">
        <v>2425</v>
      </c>
      <c r="E844" s="822" t="s">
        <v>5283</v>
      </c>
      <c r="F844" s="822" t="s">
        <v>5372</v>
      </c>
      <c r="G844" s="822" t="s">
        <v>5373</v>
      </c>
      <c r="H844" s="831">
        <v>15</v>
      </c>
      <c r="I844" s="831">
        <v>3810</v>
      </c>
      <c r="J844" s="822"/>
      <c r="K844" s="822">
        <v>254</v>
      </c>
      <c r="L844" s="831">
        <v>6</v>
      </c>
      <c r="M844" s="831">
        <v>1530</v>
      </c>
      <c r="N844" s="822"/>
      <c r="O844" s="822">
        <v>255</v>
      </c>
      <c r="P844" s="831">
        <v>1</v>
      </c>
      <c r="Q844" s="831">
        <v>275</v>
      </c>
      <c r="R844" s="827"/>
      <c r="S844" s="832">
        <v>275</v>
      </c>
    </row>
    <row r="845" spans="1:19" ht="14.45" customHeight="1" x14ac:dyDescent="0.2">
      <c r="A845" s="821" t="s">
        <v>5368</v>
      </c>
      <c r="B845" s="822" t="s">
        <v>5369</v>
      </c>
      <c r="C845" s="822" t="s">
        <v>608</v>
      </c>
      <c r="D845" s="822" t="s">
        <v>2425</v>
      </c>
      <c r="E845" s="822" t="s">
        <v>5283</v>
      </c>
      <c r="F845" s="822" t="s">
        <v>5374</v>
      </c>
      <c r="G845" s="822" t="s">
        <v>5375</v>
      </c>
      <c r="H845" s="831">
        <v>66</v>
      </c>
      <c r="I845" s="831">
        <v>8316</v>
      </c>
      <c r="J845" s="822"/>
      <c r="K845" s="822">
        <v>126</v>
      </c>
      <c r="L845" s="831">
        <v>31</v>
      </c>
      <c r="M845" s="831">
        <v>3937</v>
      </c>
      <c r="N845" s="822"/>
      <c r="O845" s="822">
        <v>127</v>
      </c>
      <c r="P845" s="831">
        <v>9</v>
      </c>
      <c r="Q845" s="831">
        <v>1233</v>
      </c>
      <c r="R845" s="827"/>
      <c r="S845" s="832">
        <v>137</v>
      </c>
    </row>
    <row r="846" spans="1:19" ht="14.45" customHeight="1" x14ac:dyDescent="0.2">
      <c r="A846" s="821" t="s">
        <v>5368</v>
      </c>
      <c r="B846" s="822" t="s">
        <v>5369</v>
      </c>
      <c r="C846" s="822" t="s">
        <v>608</v>
      </c>
      <c r="D846" s="822" t="s">
        <v>2425</v>
      </c>
      <c r="E846" s="822" t="s">
        <v>5283</v>
      </c>
      <c r="F846" s="822" t="s">
        <v>5387</v>
      </c>
      <c r="G846" s="822" t="s">
        <v>5384</v>
      </c>
      <c r="H846" s="831">
        <v>25</v>
      </c>
      <c r="I846" s="831">
        <v>14325</v>
      </c>
      <c r="J846" s="822"/>
      <c r="K846" s="822">
        <v>573</v>
      </c>
      <c r="L846" s="831">
        <v>18</v>
      </c>
      <c r="M846" s="831">
        <v>10368</v>
      </c>
      <c r="N846" s="822"/>
      <c r="O846" s="822">
        <v>576</v>
      </c>
      <c r="P846" s="831">
        <v>3</v>
      </c>
      <c r="Q846" s="831">
        <v>1767</v>
      </c>
      <c r="R846" s="827"/>
      <c r="S846" s="832">
        <v>589</v>
      </c>
    </row>
    <row r="847" spans="1:19" ht="14.45" customHeight="1" x14ac:dyDescent="0.2">
      <c r="A847" s="821" t="s">
        <v>5368</v>
      </c>
      <c r="B847" s="822" t="s">
        <v>5369</v>
      </c>
      <c r="C847" s="822" t="s">
        <v>608</v>
      </c>
      <c r="D847" s="822" t="s">
        <v>2428</v>
      </c>
      <c r="E847" s="822" t="s">
        <v>5283</v>
      </c>
      <c r="F847" s="822" t="s">
        <v>5372</v>
      </c>
      <c r="G847" s="822" t="s">
        <v>5373</v>
      </c>
      <c r="H847" s="831"/>
      <c r="I847" s="831"/>
      <c r="J847" s="822"/>
      <c r="K847" s="822"/>
      <c r="L847" s="831">
        <v>4</v>
      </c>
      <c r="M847" s="831">
        <v>1020</v>
      </c>
      <c r="N847" s="822"/>
      <c r="O847" s="822">
        <v>255</v>
      </c>
      <c r="P847" s="831"/>
      <c r="Q847" s="831"/>
      <c r="R847" s="827"/>
      <c r="S847" s="832"/>
    </row>
    <row r="848" spans="1:19" ht="14.45" customHeight="1" x14ac:dyDescent="0.2">
      <c r="A848" s="821" t="s">
        <v>5368</v>
      </c>
      <c r="B848" s="822" t="s">
        <v>5369</v>
      </c>
      <c r="C848" s="822" t="s">
        <v>608</v>
      </c>
      <c r="D848" s="822" t="s">
        <v>2428</v>
      </c>
      <c r="E848" s="822" t="s">
        <v>5283</v>
      </c>
      <c r="F848" s="822" t="s">
        <v>5374</v>
      </c>
      <c r="G848" s="822" t="s">
        <v>5375</v>
      </c>
      <c r="H848" s="831"/>
      <c r="I848" s="831"/>
      <c r="J848" s="822"/>
      <c r="K848" s="822"/>
      <c r="L848" s="831">
        <v>10</v>
      </c>
      <c r="M848" s="831">
        <v>1270</v>
      </c>
      <c r="N848" s="822"/>
      <c r="O848" s="822">
        <v>127</v>
      </c>
      <c r="P848" s="831"/>
      <c r="Q848" s="831"/>
      <c r="R848" s="827"/>
      <c r="S848" s="832"/>
    </row>
    <row r="849" spans="1:19" ht="14.45" customHeight="1" x14ac:dyDescent="0.2">
      <c r="A849" s="821" t="s">
        <v>5368</v>
      </c>
      <c r="B849" s="822" t="s">
        <v>5369</v>
      </c>
      <c r="C849" s="822" t="s">
        <v>608</v>
      </c>
      <c r="D849" s="822" t="s">
        <v>2428</v>
      </c>
      <c r="E849" s="822" t="s">
        <v>5283</v>
      </c>
      <c r="F849" s="822" t="s">
        <v>5383</v>
      </c>
      <c r="G849" s="822" t="s">
        <v>5384</v>
      </c>
      <c r="H849" s="831"/>
      <c r="I849" s="831"/>
      <c r="J849" s="822"/>
      <c r="K849" s="822"/>
      <c r="L849" s="831">
        <v>4</v>
      </c>
      <c r="M849" s="831">
        <v>1996</v>
      </c>
      <c r="N849" s="822"/>
      <c r="O849" s="822">
        <v>499</v>
      </c>
      <c r="P849" s="831"/>
      <c r="Q849" s="831"/>
      <c r="R849" s="827"/>
      <c r="S849" s="832"/>
    </row>
    <row r="850" spans="1:19" ht="14.45" customHeight="1" x14ac:dyDescent="0.2">
      <c r="A850" s="821" t="s">
        <v>5368</v>
      </c>
      <c r="B850" s="822" t="s">
        <v>5369</v>
      </c>
      <c r="C850" s="822" t="s">
        <v>608</v>
      </c>
      <c r="D850" s="822" t="s">
        <v>2428</v>
      </c>
      <c r="E850" s="822" t="s">
        <v>5283</v>
      </c>
      <c r="F850" s="822" t="s">
        <v>5396</v>
      </c>
      <c r="G850" s="822" t="s">
        <v>5394</v>
      </c>
      <c r="H850" s="831"/>
      <c r="I850" s="831"/>
      <c r="J850" s="822"/>
      <c r="K850" s="822"/>
      <c r="L850" s="831">
        <v>2</v>
      </c>
      <c r="M850" s="831">
        <v>776</v>
      </c>
      <c r="N850" s="822"/>
      <c r="O850" s="822">
        <v>388</v>
      </c>
      <c r="P850" s="831"/>
      <c r="Q850" s="831"/>
      <c r="R850" s="827"/>
      <c r="S850" s="832"/>
    </row>
    <row r="851" spans="1:19" ht="14.45" customHeight="1" x14ac:dyDescent="0.2">
      <c r="A851" s="821" t="s">
        <v>5368</v>
      </c>
      <c r="B851" s="822" t="s">
        <v>5369</v>
      </c>
      <c r="C851" s="822" t="s">
        <v>608</v>
      </c>
      <c r="D851" s="822" t="s">
        <v>2434</v>
      </c>
      <c r="E851" s="822" t="s">
        <v>5283</v>
      </c>
      <c r="F851" s="822" t="s">
        <v>5372</v>
      </c>
      <c r="G851" s="822" t="s">
        <v>5373</v>
      </c>
      <c r="H851" s="831"/>
      <c r="I851" s="831"/>
      <c r="J851" s="822"/>
      <c r="K851" s="822"/>
      <c r="L851" s="831"/>
      <c r="M851" s="831"/>
      <c r="N851" s="822"/>
      <c r="O851" s="822"/>
      <c r="P851" s="831">
        <v>2</v>
      </c>
      <c r="Q851" s="831">
        <v>550</v>
      </c>
      <c r="R851" s="827"/>
      <c r="S851" s="832">
        <v>275</v>
      </c>
    </row>
    <row r="852" spans="1:19" ht="14.45" customHeight="1" x14ac:dyDescent="0.2">
      <c r="A852" s="821" t="s">
        <v>5368</v>
      </c>
      <c r="B852" s="822" t="s">
        <v>5369</v>
      </c>
      <c r="C852" s="822" t="s">
        <v>608</v>
      </c>
      <c r="D852" s="822" t="s">
        <v>2434</v>
      </c>
      <c r="E852" s="822" t="s">
        <v>5283</v>
      </c>
      <c r="F852" s="822" t="s">
        <v>5374</v>
      </c>
      <c r="G852" s="822" t="s">
        <v>5375</v>
      </c>
      <c r="H852" s="831"/>
      <c r="I852" s="831"/>
      <c r="J852" s="822"/>
      <c r="K852" s="822"/>
      <c r="L852" s="831"/>
      <c r="M852" s="831"/>
      <c r="N852" s="822"/>
      <c r="O852" s="822"/>
      <c r="P852" s="831">
        <v>8</v>
      </c>
      <c r="Q852" s="831">
        <v>1096</v>
      </c>
      <c r="R852" s="827"/>
      <c r="S852" s="832">
        <v>137</v>
      </c>
    </row>
    <row r="853" spans="1:19" ht="14.45" customHeight="1" x14ac:dyDescent="0.2">
      <c r="A853" s="821" t="s">
        <v>5368</v>
      </c>
      <c r="B853" s="822" t="s">
        <v>5369</v>
      </c>
      <c r="C853" s="822" t="s">
        <v>608</v>
      </c>
      <c r="D853" s="822" t="s">
        <v>2434</v>
      </c>
      <c r="E853" s="822" t="s">
        <v>5283</v>
      </c>
      <c r="F853" s="822" t="s">
        <v>5387</v>
      </c>
      <c r="G853" s="822" t="s">
        <v>5384</v>
      </c>
      <c r="H853" s="831"/>
      <c r="I853" s="831"/>
      <c r="J853" s="822"/>
      <c r="K853" s="822"/>
      <c r="L853" s="831"/>
      <c r="M853" s="831"/>
      <c r="N853" s="822"/>
      <c r="O853" s="822"/>
      <c r="P853" s="831">
        <v>2</v>
      </c>
      <c r="Q853" s="831">
        <v>1178</v>
      </c>
      <c r="R853" s="827"/>
      <c r="S853" s="832">
        <v>589</v>
      </c>
    </row>
    <row r="854" spans="1:19" ht="14.45" customHeight="1" x14ac:dyDescent="0.2">
      <c r="A854" s="821" t="s">
        <v>5368</v>
      </c>
      <c r="B854" s="822" t="s">
        <v>5369</v>
      </c>
      <c r="C854" s="822" t="s">
        <v>608</v>
      </c>
      <c r="D854" s="822" t="s">
        <v>2434</v>
      </c>
      <c r="E854" s="822" t="s">
        <v>5283</v>
      </c>
      <c r="F854" s="822" t="s">
        <v>5389</v>
      </c>
      <c r="G854" s="822" t="s">
        <v>5390</v>
      </c>
      <c r="H854" s="831"/>
      <c r="I854" s="831"/>
      <c r="J854" s="822"/>
      <c r="K854" s="822"/>
      <c r="L854" s="831"/>
      <c r="M854" s="831"/>
      <c r="N854" s="822"/>
      <c r="O854" s="822"/>
      <c r="P854" s="831">
        <v>1</v>
      </c>
      <c r="Q854" s="831">
        <v>225</v>
      </c>
      <c r="R854" s="827"/>
      <c r="S854" s="832">
        <v>225</v>
      </c>
    </row>
    <row r="855" spans="1:19" ht="14.45" customHeight="1" x14ac:dyDescent="0.2">
      <c r="A855" s="821" t="s">
        <v>5368</v>
      </c>
      <c r="B855" s="822" t="s">
        <v>5369</v>
      </c>
      <c r="C855" s="822" t="s">
        <v>608</v>
      </c>
      <c r="D855" s="822" t="s">
        <v>2434</v>
      </c>
      <c r="E855" s="822" t="s">
        <v>5283</v>
      </c>
      <c r="F855" s="822" t="s">
        <v>5396</v>
      </c>
      <c r="G855" s="822" t="s">
        <v>5394</v>
      </c>
      <c r="H855" s="831"/>
      <c r="I855" s="831"/>
      <c r="J855" s="822"/>
      <c r="K855" s="822"/>
      <c r="L855" s="831"/>
      <c r="M855" s="831"/>
      <c r="N855" s="822"/>
      <c r="O855" s="822"/>
      <c r="P855" s="831">
        <v>2</v>
      </c>
      <c r="Q855" s="831">
        <v>802</v>
      </c>
      <c r="R855" s="827"/>
      <c r="S855" s="832">
        <v>401</v>
      </c>
    </row>
    <row r="856" spans="1:19" ht="14.45" customHeight="1" x14ac:dyDescent="0.2">
      <c r="A856" s="821" t="s">
        <v>5368</v>
      </c>
      <c r="B856" s="822" t="s">
        <v>5369</v>
      </c>
      <c r="C856" s="822" t="s">
        <v>608</v>
      </c>
      <c r="D856" s="822" t="s">
        <v>5279</v>
      </c>
      <c r="E856" s="822" t="s">
        <v>5283</v>
      </c>
      <c r="F856" s="822" t="s">
        <v>5372</v>
      </c>
      <c r="G856" s="822" t="s">
        <v>5373</v>
      </c>
      <c r="H856" s="831"/>
      <c r="I856" s="831"/>
      <c r="J856" s="822"/>
      <c r="K856" s="822"/>
      <c r="L856" s="831"/>
      <c r="M856" s="831"/>
      <c r="N856" s="822"/>
      <c r="O856" s="822"/>
      <c r="P856" s="831">
        <v>4</v>
      </c>
      <c r="Q856" s="831">
        <v>1100</v>
      </c>
      <c r="R856" s="827"/>
      <c r="S856" s="832">
        <v>275</v>
      </c>
    </row>
    <row r="857" spans="1:19" ht="14.45" customHeight="1" x14ac:dyDescent="0.2">
      <c r="A857" s="821" t="s">
        <v>5368</v>
      </c>
      <c r="B857" s="822" t="s">
        <v>5369</v>
      </c>
      <c r="C857" s="822" t="s">
        <v>608</v>
      </c>
      <c r="D857" s="822" t="s">
        <v>5279</v>
      </c>
      <c r="E857" s="822" t="s">
        <v>5283</v>
      </c>
      <c r="F857" s="822" t="s">
        <v>5374</v>
      </c>
      <c r="G857" s="822" t="s">
        <v>5375</v>
      </c>
      <c r="H857" s="831"/>
      <c r="I857" s="831"/>
      <c r="J857" s="822"/>
      <c r="K857" s="822"/>
      <c r="L857" s="831"/>
      <c r="M857" s="831"/>
      <c r="N857" s="822"/>
      <c r="O857" s="822"/>
      <c r="P857" s="831">
        <v>5</v>
      </c>
      <c r="Q857" s="831">
        <v>685</v>
      </c>
      <c r="R857" s="827"/>
      <c r="S857" s="832">
        <v>137</v>
      </c>
    </row>
    <row r="858" spans="1:19" ht="14.45" customHeight="1" x14ac:dyDescent="0.2">
      <c r="A858" s="821" t="s">
        <v>5368</v>
      </c>
      <c r="B858" s="822" t="s">
        <v>5369</v>
      </c>
      <c r="C858" s="822" t="s">
        <v>608</v>
      </c>
      <c r="D858" s="822" t="s">
        <v>5279</v>
      </c>
      <c r="E858" s="822" t="s">
        <v>5283</v>
      </c>
      <c r="F858" s="822" t="s">
        <v>5393</v>
      </c>
      <c r="G858" s="822" t="s">
        <v>5394</v>
      </c>
      <c r="H858" s="831"/>
      <c r="I858" s="831"/>
      <c r="J858" s="822"/>
      <c r="K858" s="822"/>
      <c r="L858" s="831"/>
      <c r="M858" s="831"/>
      <c r="N858" s="822"/>
      <c r="O858" s="822"/>
      <c r="P858" s="831">
        <v>1</v>
      </c>
      <c r="Q858" s="831">
        <v>323</v>
      </c>
      <c r="R858" s="827"/>
      <c r="S858" s="832">
        <v>323</v>
      </c>
    </row>
    <row r="859" spans="1:19" ht="14.45" customHeight="1" x14ac:dyDescent="0.2">
      <c r="A859" s="821" t="s">
        <v>5368</v>
      </c>
      <c r="B859" s="822" t="s">
        <v>5369</v>
      </c>
      <c r="C859" s="822" t="s">
        <v>608</v>
      </c>
      <c r="D859" s="822" t="s">
        <v>5279</v>
      </c>
      <c r="E859" s="822" t="s">
        <v>5283</v>
      </c>
      <c r="F859" s="822" t="s">
        <v>5396</v>
      </c>
      <c r="G859" s="822" t="s">
        <v>5394</v>
      </c>
      <c r="H859" s="831"/>
      <c r="I859" s="831"/>
      <c r="J859" s="822"/>
      <c r="K859" s="822"/>
      <c r="L859" s="831"/>
      <c r="M859" s="831"/>
      <c r="N859" s="822"/>
      <c r="O859" s="822"/>
      <c r="P859" s="831">
        <v>3</v>
      </c>
      <c r="Q859" s="831">
        <v>1203</v>
      </c>
      <c r="R859" s="827"/>
      <c r="S859" s="832">
        <v>401</v>
      </c>
    </row>
    <row r="860" spans="1:19" ht="14.45" customHeight="1" x14ac:dyDescent="0.2">
      <c r="A860" s="821" t="s">
        <v>5368</v>
      </c>
      <c r="B860" s="822" t="s">
        <v>5369</v>
      </c>
      <c r="C860" s="822" t="s">
        <v>608</v>
      </c>
      <c r="D860" s="822" t="s">
        <v>2437</v>
      </c>
      <c r="E860" s="822" t="s">
        <v>5283</v>
      </c>
      <c r="F860" s="822" t="s">
        <v>5372</v>
      </c>
      <c r="G860" s="822" t="s">
        <v>5373</v>
      </c>
      <c r="H860" s="831">
        <v>96</v>
      </c>
      <c r="I860" s="831">
        <v>24384</v>
      </c>
      <c r="J860" s="822"/>
      <c r="K860" s="822">
        <v>254</v>
      </c>
      <c r="L860" s="831">
        <v>53</v>
      </c>
      <c r="M860" s="831">
        <v>13515</v>
      </c>
      <c r="N860" s="822"/>
      <c r="O860" s="822">
        <v>255</v>
      </c>
      <c r="P860" s="831">
        <v>103</v>
      </c>
      <c r="Q860" s="831">
        <v>28325</v>
      </c>
      <c r="R860" s="827"/>
      <c r="S860" s="832">
        <v>275</v>
      </c>
    </row>
    <row r="861" spans="1:19" ht="14.45" customHeight="1" x14ac:dyDescent="0.2">
      <c r="A861" s="821" t="s">
        <v>5368</v>
      </c>
      <c r="B861" s="822" t="s">
        <v>5369</v>
      </c>
      <c r="C861" s="822" t="s">
        <v>608</v>
      </c>
      <c r="D861" s="822" t="s">
        <v>2437</v>
      </c>
      <c r="E861" s="822" t="s">
        <v>5283</v>
      </c>
      <c r="F861" s="822" t="s">
        <v>5374</v>
      </c>
      <c r="G861" s="822" t="s">
        <v>5375</v>
      </c>
      <c r="H861" s="831">
        <v>450</v>
      </c>
      <c r="I861" s="831">
        <v>56700</v>
      </c>
      <c r="J861" s="822"/>
      <c r="K861" s="822">
        <v>126</v>
      </c>
      <c r="L861" s="831">
        <v>222</v>
      </c>
      <c r="M861" s="831">
        <v>28194</v>
      </c>
      <c r="N861" s="822"/>
      <c r="O861" s="822">
        <v>127</v>
      </c>
      <c r="P861" s="831">
        <v>412</v>
      </c>
      <c r="Q861" s="831">
        <v>56444</v>
      </c>
      <c r="R861" s="827"/>
      <c r="S861" s="832">
        <v>137</v>
      </c>
    </row>
    <row r="862" spans="1:19" ht="14.45" customHeight="1" x14ac:dyDescent="0.2">
      <c r="A862" s="821" t="s">
        <v>5368</v>
      </c>
      <c r="B862" s="822" t="s">
        <v>5369</v>
      </c>
      <c r="C862" s="822" t="s">
        <v>608</v>
      </c>
      <c r="D862" s="822" t="s">
        <v>2437</v>
      </c>
      <c r="E862" s="822" t="s">
        <v>5283</v>
      </c>
      <c r="F862" s="822" t="s">
        <v>5381</v>
      </c>
      <c r="G862" s="822" t="s">
        <v>5382</v>
      </c>
      <c r="H862" s="831"/>
      <c r="I862" s="831"/>
      <c r="J862" s="822"/>
      <c r="K862" s="822"/>
      <c r="L862" s="831">
        <v>2</v>
      </c>
      <c r="M862" s="831">
        <v>670</v>
      </c>
      <c r="N862" s="822"/>
      <c r="O862" s="822">
        <v>335</v>
      </c>
      <c r="P862" s="831"/>
      <c r="Q862" s="831"/>
      <c r="R862" s="827"/>
      <c r="S862" s="832"/>
    </row>
    <row r="863" spans="1:19" ht="14.45" customHeight="1" x14ac:dyDescent="0.2">
      <c r="A863" s="821" t="s">
        <v>5368</v>
      </c>
      <c r="B863" s="822" t="s">
        <v>5369</v>
      </c>
      <c r="C863" s="822" t="s">
        <v>608</v>
      </c>
      <c r="D863" s="822" t="s">
        <v>2437</v>
      </c>
      <c r="E863" s="822" t="s">
        <v>5283</v>
      </c>
      <c r="F863" s="822" t="s">
        <v>5383</v>
      </c>
      <c r="G863" s="822" t="s">
        <v>5384</v>
      </c>
      <c r="H863" s="831">
        <v>185</v>
      </c>
      <c r="I863" s="831">
        <v>92130</v>
      </c>
      <c r="J863" s="822"/>
      <c r="K863" s="822">
        <v>498</v>
      </c>
      <c r="L863" s="831">
        <v>87</v>
      </c>
      <c r="M863" s="831">
        <v>43413</v>
      </c>
      <c r="N863" s="822"/>
      <c r="O863" s="822">
        <v>499</v>
      </c>
      <c r="P863" s="831">
        <v>187</v>
      </c>
      <c r="Q863" s="831">
        <v>95557</v>
      </c>
      <c r="R863" s="827"/>
      <c r="S863" s="832">
        <v>511</v>
      </c>
    </row>
    <row r="864" spans="1:19" ht="14.45" customHeight="1" x14ac:dyDescent="0.2">
      <c r="A864" s="821" t="s">
        <v>5368</v>
      </c>
      <c r="B864" s="822" t="s">
        <v>5369</v>
      </c>
      <c r="C864" s="822" t="s">
        <v>608</v>
      </c>
      <c r="D864" s="822" t="s">
        <v>2437</v>
      </c>
      <c r="E864" s="822" t="s">
        <v>5283</v>
      </c>
      <c r="F864" s="822" t="s">
        <v>5387</v>
      </c>
      <c r="G864" s="822" t="s">
        <v>5384</v>
      </c>
      <c r="H864" s="831">
        <v>6</v>
      </c>
      <c r="I864" s="831">
        <v>3438</v>
      </c>
      <c r="J864" s="822"/>
      <c r="K864" s="822">
        <v>573</v>
      </c>
      <c r="L864" s="831">
        <v>11</v>
      </c>
      <c r="M864" s="831">
        <v>6336</v>
      </c>
      <c r="N864" s="822"/>
      <c r="O864" s="822">
        <v>576</v>
      </c>
      <c r="P864" s="831">
        <v>2</v>
      </c>
      <c r="Q864" s="831">
        <v>1178</v>
      </c>
      <c r="R864" s="827"/>
      <c r="S864" s="832">
        <v>589</v>
      </c>
    </row>
    <row r="865" spans="1:19" ht="14.45" customHeight="1" x14ac:dyDescent="0.2">
      <c r="A865" s="821" t="s">
        <v>5368</v>
      </c>
      <c r="B865" s="822" t="s">
        <v>5369</v>
      </c>
      <c r="C865" s="822" t="s">
        <v>608</v>
      </c>
      <c r="D865" s="822" t="s">
        <v>2437</v>
      </c>
      <c r="E865" s="822" t="s">
        <v>5283</v>
      </c>
      <c r="F865" s="822" t="s">
        <v>5389</v>
      </c>
      <c r="G865" s="822" t="s">
        <v>5390</v>
      </c>
      <c r="H865" s="831">
        <v>2</v>
      </c>
      <c r="I865" s="831">
        <v>434</v>
      </c>
      <c r="J865" s="822"/>
      <c r="K865" s="822">
        <v>217</v>
      </c>
      <c r="L865" s="831"/>
      <c r="M865" s="831"/>
      <c r="N865" s="822"/>
      <c r="O865" s="822"/>
      <c r="P865" s="831">
        <v>2</v>
      </c>
      <c r="Q865" s="831">
        <v>450</v>
      </c>
      <c r="R865" s="827"/>
      <c r="S865" s="832">
        <v>225</v>
      </c>
    </row>
    <row r="866" spans="1:19" ht="14.45" customHeight="1" x14ac:dyDescent="0.2">
      <c r="A866" s="821" t="s">
        <v>5368</v>
      </c>
      <c r="B866" s="822" t="s">
        <v>5369</v>
      </c>
      <c r="C866" s="822" t="s">
        <v>608</v>
      </c>
      <c r="D866" s="822" t="s">
        <v>2437</v>
      </c>
      <c r="E866" s="822" t="s">
        <v>5283</v>
      </c>
      <c r="F866" s="822" t="s">
        <v>5391</v>
      </c>
      <c r="G866" s="822" t="s">
        <v>5392</v>
      </c>
      <c r="H866" s="831">
        <v>4</v>
      </c>
      <c r="I866" s="831">
        <v>352</v>
      </c>
      <c r="J866" s="822"/>
      <c r="K866" s="822">
        <v>88</v>
      </c>
      <c r="L866" s="831"/>
      <c r="M866" s="831"/>
      <c r="N866" s="822"/>
      <c r="O866" s="822"/>
      <c r="P866" s="831">
        <v>6</v>
      </c>
      <c r="Q866" s="831">
        <v>552</v>
      </c>
      <c r="R866" s="827"/>
      <c r="S866" s="832">
        <v>92</v>
      </c>
    </row>
    <row r="867" spans="1:19" ht="14.45" customHeight="1" x14ac:dyDescent="0.2">
      <c r="A867" s="821" t="s">
        <v>5368</v>
      </c>
      <c r="B867" s="822" t="s">
        <v>5369</v>
      </c>
      <c r="C867" s="822" t="s">
        <v>608</v>
      </c>
      <c r="D867" s="822" t="s">
        <v>2437</v>
      </c>
      <c r="E867" s="822" t="s">
        <v>5283</v>
      </c>
      <c r="F867" s="822" t="s">
        <v>5393</v>
      </c>
      <c r="G867" s="822" t="s">
        <v>5394</v>
      </c>
      <c r="H867" s="831"/>
      <c r="I867" s="831"/>
      <c r="J867" s="822"/>
      <c r="K867" s="822"/>
      <c r="L867" s="831">
        <v>2</v>
      </c>
      <c r="M867" s="831">
        <v>622</v>
      </c>
      <c r="N867" s="822"/>
      <c r="O867" s="822">
        <v>311</v>
      </c>
      <c r="P867" s="831">
        <v>5</v>
      </c>
      <c r="Q867" s="831">
        <v>1615</v>
      </c>
      <c r="R867" s="827"/>
      <c r="S867" s="832">
        <v>323</v>
      </c>
    </row>
    <row r="868" spans="1:19" ht="14.45" customHeight="1" x14ac:dyDescent="0.2">
      <c r="A868" s="821" t="s">
        <v>5368</v>
      </c>
      <c r="B868" s="822" t="s">
        <v>5369</v>
      </c>
      <c r="C868" s="822" t="s">
        <v>608</v>
      </c>
      <c r="D868" s="822" t="s">
        <v>2437</v>
      </c>
      <c r="E868" s="822" t="s">
        <v>5283</v>
      </c>
      <c r="F868" s="822" t="s">
        <v>5395</v>
      </c>
      <c r="G868" s="822" t="s">
        <v>5390</v>
      </c>
      <c r="H868" s="831"/>
      <c r="I868" s="831"/>
      <c r="J868" s="822"/>
      <c r="K868" s="822"/>
      <c r="L868" s="831"/>
      <c r="M868" s="831"/>
      <c r="N868" s="822"/>
      <c r="O868" s="822"/>
      <c r="P868" s="831">
        <v>1</v>
      </c>
      <c r="Q868" s="831">
        <v>185</v>
      </c>
      <c r="R868" s="827"/>
      <c r="S868" s="832">
        <v>185</v>
      </c>
    </row>
    <row r="869" spans="1:19" ht="14.45" customHeight="1" x14ac:dyDescent="0.2">
      <c r="A869" s="821" t="s">
        <v>5368</v>
      </c>
      <c r="B869" s="822" t="s">
        <v>5369</v>
      </c>
      <c r="C869" s="822" t="s">
        <v>608</v>
      </c>
      <c r="D869" s="822" t="s">
        <v>2437</v>
      </c>
      <c r="E869" s="822" t="s">
        <v>5283</v>
      </c>
      <c r="F869" s="822" t="s">
        <v>5396</v>
      </c>
      <c r="G869" s="822" t="s">
        <v>5394</v>
      </c>
      <c r="H869" s="831"/>
      <c r="I869" s="831"/>
      <c r="J869" s="822"/>
      <c r="K869" s="822"/>
      <c r="L869" s="831"/>
      <c r="M869" s="831"/>
      <c r="N869" s="822"/>
      <c r="O869" s="822"/>
      <c r="P869" s="831">
        <v>5</v>
      </c>
      <c r="Q869" s="831">
        <v>2005</v>
      </c>
      <c r="R869" s="827"/>
      <c r="S869" s="832">
        <v>401</v>
      </c>
    </row>
    <row r="870" spans="1:19" ht="14.45" customHeight="1" x14ac:dyDescent="0.2">
      <c r="A870" s="821" t="s">
        <v>5368</v>
      </c>
      <c r="B870" s="822" t="s">
        <v>5369</v>
      </c>
      <c r="C870" s="822" t="s">
        <v>608</v>
      </c>
      <c r="D870" s="822" t="s">
        <v>5280</v>
      </c>
      <c r="E870" s="822" t="s">
        <v>5283</v>
      </c>
      <c r="F870" s="822" t="s">
        <v>5372</v>
      </c>
      <c r="G870" s="822" t="s">
        <v>5373</v>
      </c>
      <c r="H870" s="831">
        <v>1</v>
      </c>
      <c r="I870" s="831">
        <v>254</v>
      </c>
      <c r="J870" s="822"/>
      <c r="K870" s="822">
        <v>254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5368</v>
      </c>
      <c r="B871" s="822" t="s">
        <v>5369</v>
      </c>
      <c r="C871" s="822" t="s">
        <v>608</v>
      </c>
      <c r="D871" s="822" t="s">
        <v>5280</v>
      </c>
      <c r="E871" s="822" t="s">
        <v>5283</v>
      </c>
      <c r="F871" s="822" t="s">
        <v>5374</v>
      </c>
      <c r="G871" s="822" t="s">
        <v>5375</v>
      </c>
      <c r="H871" s="831">
        <v>4</v>
      </c>
      <c r="I871" s="831">
        <v>504</v>
      </c>
      <c r="J871" s="822"/>
      <c r="K871" s="822">
        <v>126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5368</v>
      </c>
      <c r="B872" s="822" t="s">
        <v>5369</v>
      </c>
      <c r="C872" s="822" t="s">
        <v>608</v>
      </c>
      <c r="D872" s="822" t="s">
        <v>5280</v>
      </c>
      <c r="E872" s="822" t="s">
        <v>5283</v>
      </c>
      <c r="F872" s="822" t="s">
        <v>5396</v>
      </c>
      <c r="G872" s="822" t="s">
        <v>5394</v>
      </c>
      <c r="H872" s="831">
        <v>1</v>
      </c>
      <c r="I872" s="831">
        <v>385</v>
      </c>
      <c r="J872" s="822"/>
      <c r="K872" s="822">
        <v>385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5368</v>
      </c>
      <c r="B873" s="822" t="s">
        <v>5369</v>
      </c>
      <c r="C873" s="822" t="s">
        <v>608</v>
      </c>
      <c r="D873" s="822" t="s">
        <v>5248</v>
      </c>
      <c r="E873" s="822" t="s">
        <v>5283</v>
      </c>
      <c r="F873" s="822" t="s">
        <v>5372</v>
      </c>
      <c r="G873" s="822" t="s">
        <v>5373</v>
      </c>
      <c r="H873" s="831">
        <v>3</v>
      </c>
      <c r="I873" s="831">
        <v>762</v>
      </c>
      <c r="J873" s="822"/>
      <c r="K873" s="822">
        <v>254</v>
      </c>
      <c r="L873" s="831">
        <v>48</v>
      </c>
      <c r="M873" s="831">
        <v>12240</v>
      </c>
      <c r="N873" s="822"/>
      <c r="O873" s="822">
        <v>255</v>
      </c>
      <c r="P873" s="831">
        <v>9</v>
      </c>
      <c r="Q873" s="831">
        <v>2475</v>
      </c>
      <c r="R873" s="827"/>
      <c r="S873" s="832">
        <v>275</v>
      </c>
    </row>
    <row r="874" spans="1:19" ht="14.45" customHeight="1" x14ac:dyDescent="0.2">
      <c r="A874" s="821" t="s">
        <v>5368</v>
      </c>
      <c r="B874" s="822" t="s">
        <v>5369</v>
      </c>
      <c r="C874" s="822" t="s">
        <v>608</v>
      </c>
      <c r="D874" s="822" t="s">
        <v>5248</v>
      </c>
      <c r="E874" s="822" t="s">
        <v>5283</v>
      </c>
      <c r="F874" s="822" t="s">
        <v>5374</v>
      </c>
      <c r="G874" s="822" t="s">
        <v>5375</v>
      </c>
      <c r="H874" s="831">
        <v>2</v>
      </c>
      <c r="I874" s="831">
        <v>252</v>
      </c>
      <c r="J874" s="822"/>
      <c r="K874" s="822">
        <v>126</v>
      </c>
      <c r="L874" s="831">
        <v>171</v>
      </c>
      <c r="M874" s="831">
        <v>21717</v>
      </c>
      <c r="N874" s="822"/>
      <c r="O874" s="822">
        <v>127</v>
      </c>
      <c r="P874" s="831">
        <v>19</v>
      </c>
      <c r="Q874" s="831">
        <v>2603</v>
      </c>
      <c r="R874" s="827"/>
      <c r="S874" s="832">
        <v>137</v>
      </c>
    </row>
    <row r="875" spans="1:19" ht="14.45" customHeight="1" x14ac:dyDescent="0.2">
      <c r="A875" s="821" t="s">
        <v>5368</v>
      </c>
      <c r="B875" s="822" t="s">
        <v>5369</v>
      </c>
      <c r="C875" s="822" t="s">
        <v>608</v>
      </c>
      <c r="D875" s="822" t="s">
        <v>5248</v>
      </c>
      <c r="E875" s="822" t="s">
        <v>5283</v>
      </c>
      <c r="F875" s="822" t="s">
        <v>5387</v>
      </c>
      <c r="G875" s="822" t="s">
        <v>5384</v>
      </c>
      <c r="H875" s="831"/>
      <c r="I875" s="831"/>
      <c r="J875" s="822"/>
      <c r="K875" s="822"/>
      <c r="L875" s="831">
        <v>2</v>
      </c>
      <c r="M875" s="831">
        <v>1152</v>
      </c>
      <c r="N875" s="822"/>
      <c r="O875" s="822">
        <v>576</v>
      </c>
      <c r="P875" s="831"/>
      <c r="Q875" s="831"/>
      <c r="R875" s="827"/>
      <c r="S875" s="832"/>
    </row>
    <row r="876" spans="1:19" ht="14.45" customHeight="1" x14ac:dyDescent="0.2">
      <c r="A876" s="821" t="s">
        <v>5368</v>
      </c>
      <c r="B876" s="822" t="s">
        <v>5369</v>
      </c>
      <c r="C876" s="822" t="s">
        <v>608</v>
      </c>
      <c r="D876" s="822" t="s">
        <v>5248</v>
      </c>
      <c r="E876" s="822" t="s">
        <v>5283</v>
      </c>
      <c r="F876" s="822" t="s">
        <v>5376</v>
      </c>
      <c r="G876" s="822" t="s">
        <v>5353</v>
      </c>
      <c r="H876" s="831"/>
      <c r="I876" s="831"/>
      <c r="J876" s="822"/>
      <c r="K876" s="822"/>
      <c r="L876" s="831">
        <v>1</v>
      </c>
      <c r="M876" s="831">
        <v>473</v>
      </c>
      <c r="N876" s="822"/>
      <c r="O876" s="822">
        <v>473</v>
      </c>
      <c r="P876" s="831"/>
      <c r="Q876" s="831"/>
      <c r="R876" s="827"/>
      <c r="S876" s="832"/>
    </row>
    <row r="877" spans="1:19" ht="14.45" customHeight="1" x14ac:dyDescent="0.2">
      <c r="A877" s="821" t="s">
        <v>5368</v>
      </c>
      <c r="B877" s="822" t="s">
        <v>5369</v>
      </c>
      <c r="C877" s="822" t="s">
        <v>608</v>
      </c>
      <c r="D877" s="822" t="s">
        <v>5248</v>
      </c>
      <c r="E877" s="822" t="s">
        <v>5283</v>
      </c>
      <c r="F877" s="822" t="s">
        <v>5396</v>
      </c>
      <c r="G877" s="822" t="s">
        <v>5394</v>
      </c>
      <c r="H877" s="831">
        <v>3</v>
      </c>
      <c r="I877" s="831">
        <v>1155</v>
      </c>
      <c r="J877" s="822"/>
      <c r="K877" s="822">
        <v>385</v>
      </c>
      <c r="L877" s="831">
        <v>46</v>
      </c>
      <c r="M877" s="831">
        <v>17848</v>
      </c>
      <c r="N877" s="822"/>
      <c r="O877" s="822">
        <v>388</v>
      </c>
      <c r="P877" s="831">
        <v>16</v>
      </c>
      <c r="Q877" s="831">
        <v>6416</v>
      </c>
      <c r="R877" s="827"/>
      <c r="S877" s="832">
        <v>401</v>
      </c>
    </row>
    <row r="878" spans="1:19" ht="14.45" customHeight="1" x14ac:dyDescent="0.2">
      <c r="A878" s="821" t="s">
        <v>5368</v>
      </c>
      <c r="B878" s="822" t="s">
        <v>5369</v>
      </c>
      <c r="C878" s="822" t="s">
        <v>608</v>
      </c>
      <c r="D878" s="822" t="s">
        <v>5248</v>
      </c>
      <c r="E878" s="822" t="s">
        <v>5283</v>
      </c>
      <c r="F878" s="822" t="s">
        <v>5399</v>
      </c>
      <c r="G878" s="822" t="s">
        <v>5382</v>
      </c>
      <c r="H878" s="831"/>
      <c r="I878" s="831"/>
      <c r="J878" s="822"/>
      <c r="K878" s="822"/>
      <c r="L878" s="831">
        <v>1</v>
      </c>
      <c r="M878" s="831">
        <v>412</v>
      </c>
      <c r="N878" s="822"/>
      <c r="O878" s="822">
        <v>412</v>
      </c>
      <c r="P878" s="831"/>
      <c r="Q878" s="831"/>
      <c r="R878" s="827"/>
      <c r="S878" s="832"/>
    </row>
    <row r="879" spans="1:19" ht="14.45" customHeight="1" x14ac:dyDescent="0.2">
      <c r="A879" s="821" t="s">
        <v>5368</v>
      </c>
      <c r="B879" s="822" t="s">
        <v>5369</v>
      </c>
      <c r="C879" s="822" t="s">
        <v>608</v>
      </c>
      <c r="D879" s="822" t="s">
        <v>5255</v>
      </c>
      <c r="E879" s="822" t="s">
        <v>5283</v>
      </c>
      <c r="F879" s="822" t="s">
        <v>5372</v>
      </c>
      <c r="G879" s="822" t="s">
        <v>5373</v>
      </c>
      <c r="H879" s="831"/>
      <c r="I879" s="831"/>
      <c r="J879" s="822"/>
      <c r="K879" s="822"/>
      <c r="L879" s="831">
        <v>2</v>
      </c>
      <c r="M879" s="831">
        <v>510</v>
      </c>
      <c r="N879" s="822"/>
      <c r="O879" s="822">
        <v>255</v>
      </c>
      <c r="P879" s="831">
        <v>3</v>
      </c>
      <c r="Q879" s="831">
        <v>825</v>
      </c>
      <c r="R879" s="827"/>
      <c r="S879" s="832">
        <v>275</v>
      </c>
    </row>
    <row r="880" spans="1:19" ht="14.45" customHeight="1" x14ac:dyDescent="0.2">
      <c r="A880" s="821" t="s">
        <v>5368</v>
      </c>
      <c r="B880" s="822" t="s">
        <v>5369</v>
      </c>
      <c r="C880" s="822" t="s">
        <v>608</v>
      </c>
      <c r="D880" s="822" t="s">
        <v>5255</v>
      </c>
      <c r="E880" s="822" t="s">
        <v>5283</v>
      </c>
      <c r="F880" s="822" t="s">
        <v>5374</v>
      </c>
      <c r="G880" s="822" t="s">
        <v>5375</v>
      </c>
      <c r="H880" s="831"/>
      <c r="I880" s="831"/>
      <c r="J880" s="822"/>
      <c r="K880" s="822"/>
      <c r="L880" s="831">
        <v>8</v>
      </c>
      <c r="M880" s="831">
        <v>1016</v>
      </c>
      <c r="N880" s="822"/>
      <c r="O880" s="822">
        <v>127</v>
      </c>
      <c r="P880" s="831">
        <v>3</v>
      </c>
      <c r="Q880" s="831">
        <v>411</v>
      </c>
      <c r="R880" s="827"/>
      <c r="S880" s="832">
        <v>137</v>
      </c>
    </row>
    <row r="881" spans="1:19" ht="14.45" customHeight="1" x14ac:dyDescent="0.2">
      <c r="A881" s="821" t="s">
        <v>5368</v>
      </c>
      <c r="B881" s="822" t="s">
        <v>5369</v>
      </c>
      <c r="C881" s="822" t="s">
        <v>608</v>
      </c>
      <c r="D881" s="822" t="s">
        <v>5255</v>
      </c>
      <c r="E881" s="822" t="s">
        <v>5283</v>
      </c>
      <c r="F881" s="822" t="s">
        <v>5393</v>
      </c>
      <c r="G881" s="822" t="s">
        <v>5394</v>
      </c>
      <c r="H881" s="831"/>
      <c r="I881" s="831"/>
      <c r="J881" s="822"/>
      <c r="K881" s="822"/>
      <c r="L881" s="831">
        <v>1</v>
      </c>
      <c r="M881" s="831">
        <v>311</v>
      </c>
      <c r="N881" s="822"/>
      <c r="O881" s="822">
        <v>311</v>
      </c>
      <c r="P881" s="831">
        <v>1</v>
      </c>
      <c r="Q881" s="831">
        <v>323</v>
      </c>
      <c r="R881" s="827"/>
      <c r="S881" s="832">
        <v>323</v>
      </c>
    </row>
    <row r="882" spans="1:19" ht="14.45" customHeight="1" x14ac:dyDescent="0.2">
      <c r="A882" s="821" t="s">
        <v>5368</v>
      </c>
      <c r="B882" s="822" t="s">
        <v>5369</v>
      </c>
      <c r="C882" s="822" t="s">
        <v>608</v>
      </c>
      <c r="D882" s="822" t="s">
        <v>5255</v>
      </c>
      <c r="E882" s="822" t="s">
        <v>5283</v>
      </c>
      <c r="F882" s="822" t="s">
        <v>5396</v>
      </c>
      <c r="G882" s="822" t="s">
        <v>5394</v>
      </c>
      <c r="H882" s="831"/>
      <c r="I882" s="831"/>
      <c r="J882" s="822"/>
      <c r="K882" s="822"/>
      <c r="L882" s="831">
        <v>2</v>
      </c>
      <c r="M882" s="831">
        <v>776</v>
      </c>
      <c r="N882" s="822"/>
      <c r="O882" s="822">
        <v>388</v>
      </c>
      <c r="P882" s="831">
        <v>2</v>
      </c>
      <c r="Q882" s="831">
        <v>802</v>
      </c>
      <c r="R882" s="827"/>
      <c r="S882" s="832">
        <v>401</v>
      </c>
    </row>
    <row r="883" spans="1:19" ht="14.45" customHeight="1" x14ac:dyDescent="0.2">
      <c r="A883" s="821" t="s">
        <v>5368</v>
      </c>
      <c r="B883" s="822" t="s">
        <v>5369</v>
      </c>
      <c r="C883" s="822" t="s">
        <v>608</v>
      </c>
      <c r="D883" s="822" t="s">
        <v>5278</v>
      </c>
      <c r="E883" s="822" t="s">
        <v>5283</v>
      </c>
      <c r="F883" s="822" t="s">
        <v>5372</v>
      </c>
      <c r="G883" s="822" t="s">
        <v>5373</v>
      </c>
      <c r="H883" s="831">
        <v>5</v>
      </c>
      <c r="I883" s="831">
        <v>1270</v>
      </c>
      <c r="J883" s="822"/>
      <c r="K883" s="822">
        <v>254</v>
      </c>
      <c r="L883" s="831">
        <v>14</v>
      </c>
      <c r="M883" s="831">
        <v>3570</v>
      </c>
      <c r="N883" s="822"/>
      <c r="O883" s="822">
        <v>255</v>
      </c>
      <c r="P883" s="831">
        <v>14</v>
      </c>
      <c r="Q883" s="831">
        <v>3850</v>
      </c>
      <c r="R883" s="827"/>
      <c r="S883" s="832">
        <v>275</v>
      </c>
    </row>
    <row r="884" spans="1:19" ht="14.45" customHeight="1" x14ac:dyDescent="0.2">
      <c r="A884" s="821" t="s">
        <v>5368</v>
      </c>
      <c r="B884" s="822" t="s">
        <v>5369</v>
      </c>
      <c r="C884" s="822" t="s">
        <v>608</v>
      </c>
      <c r="D884" s="822" t="s">
        <v>5278</v>
      </c>
      <c r="E884" s="822" t="s">
        <v>5283</v>
      </c>
      <c r="F884" s="822" t="s">
        <v>5374</v>
      </c>
      <c r="G884" s="822" t="s">
        <v>5375</v>
      </c>
      <c r="H884" s="831">
        <v>17</v>
      </c>
      <c r="I884" s="831">
        <v>2142</v>
      </c>
      <c r="J884" s="822"/>
      <c r="K884" s="822">
        <v>126</v>
      </c>
      <c r="L884" s="831">
        <v>55</v>
      </c>
      <c r="M884" s="831">
        <v>6985</v>
      </c>
      <c r="N884" s="822"/>
      <c r="O884" s="822">
        <v>127</v>
      </c>
      <c r="P884" s="831">
        <v>32</v>
      </c>
      <c r="Q884" s="831">
        <v>4384</v>
      </c>
      <c r="R884" s="827"/>
      <c r="S884" s="832">
        <v>137</v>
      </c>
    </row>
    <row r="885" spans="1:19" ht="14.45" customHeight="1" x14ac:dyDescent="0.2">
      <c r="A885" s="821" t="s">
        <v>5368</v>
      </c>
      <c r="B885" s="822" t="s">
        <v>5369</v>
      </c>
      <c r="C885" s="822" t="s">
        <v>608</v>
      </c>
      <c r="D885" s="822" t="s">
        <v>5278</v>
      </c>
      <c r="E885" s="822" t="s">
        <v>5283</v>
      </c>
      <c r="F885" s="822" t="s">
        <v>5393</v>
      </c>
      <c r="G885" s="822" t="s">
        <v>5394</v>
      </c>
      <c r="H885" s="831">
        <v>1</v>
      </c>
      <c r="I885" s="831">
        <v>310</v>
      </c>
      <c r="J885" s="822"/>
      <c r="K885" s="822">
        <v>310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5368</v>
      </c>
      <c r="B886" s="822" t="s">
        <v>5369</v>
      </c>
      <c r="C886" s="822" t="s">
        <v>608</v>
      </c>
      <c r="D886" s="822" t="s">
        <v>5278</v>
      </c>
      <c r="E886" s="822" t="s">
        <v>5283</v>
      </c>
      <c r="F886" s="822" t="s">
        <v>5396</v>
      </c>
      <c r="G886" s="822" t="s">
        <v>5394</v>
      </c>
      <c r="H886" s="831">
        <v>7</v>
      </c>
      <c r="I886" s="831">
        <v>2695</v>
      </c>
      <c r="J886" s="822"/>
      <c r="K886" s="822">
        <v>385</v>
      </c>
      <c r="L886" s="831">
        <v>18</v>
      </c>
      <c r="M886" s="831">
        <v>6984</v>
      </c>
      <c r="N886" s="822"/>
      <c r="O886" s="822">
        <v>388</v>
      </c>
      <c r="P886" s="831">
        <v>20</v>
      </c>
      <c r="Q886" s="831">
        <v>8020</v>
      </c>
      <c r="R886" s="827"/>
      <c r="S886" s="832">
        <v>401</v>
      </c>
    </row>
    <row r="887" spans="1:19" ht="14.45" customHeight="1" x14ac:dyDescent="0.2">
      <c r="A887" s="821" t="s">
        <v>5368</v>
      </c>
      <c r="B887" s="822" t="s">
        <v>5369</v>
      </c>
      <c r="C887" s="822" t="s">
        <v>608</v>
      </c>
      <c r="D887" s="822" t="s">
        <v>5260</v>
      </c>
      <c r="E887" s="822" t="s">
        <v>5283</v>
      </c>
      <c r="F887" s="822" t="s">
        <v>5372</v>
      </c>
      <c r="G887" s="822" t="s">
        <v>5373</v>
      </c>
      <c r="H887" s="831">
        <v>1</v>
      </c>
      <c r="I887" s="831">
        <v>254</v>
      </c>
      <c r="J887" s="822"/>
      <c r="K887" s="822">
        <v>254</v>
      </c>
      <c r="L887" s="831">
        <v>8</v>
      </c>
      <c r="M887" s="831">
        <v>2040</v>
      </c>
      <c r="N887" s="822"/>
      <c r="O887" s="822">
        <v>255</v>
      </c>
      <c r="P887" s="831">
        <v>5</v>
      </c>
      <c r="Q887" s="831">
        <v>1375</v>
      </c>
      <c r="R887" s="827"/>
      <c r="S887" s="832">
        <v>275</v>
      </c>
    </row>
    <row r="888" spans="1:19" ht="14.45" customHeight="1" x14ac:dyDescent="0.2">
      <c r="A888" s="821" t="s">
        <v>5368</v>
      </c>
      <c r="B888" s="822" t="s">
        <v>5369</v>
      </c>
      <c r="C888" s="822" t="s">
        <v>608</v>
      </c>
      <c r="D888" s="822" t="s">
        <v>5260</v>
      </c>
      <c r="E888" s="822" t="s">
        <v>5283</v>
      </c>
      <c r="F888" s="822" t="s">
        <v>5374</v>
      </c>
      <c r="G888" s="822" t="s">
        <v>5375</v>
      </c>
      <c r="H888" s="831">
        <v>1</v>
      </c>
      <c r="I888" s="831">
        <v>126</v>
      </c>
      <c r="J888" s="822"/>
      <c r="K888" s="822">
        <v>126</v>
      </c>
      <c r="L888" s="831">
        <v>15</v>
      </c>
      <c r="M888" s="831">
        <v>1905</v>
      </c>
      <c r="N888" s="822"/>
      <c r="O888" s="822">
        <v>127</v>
      </c>
      <c r="P888" s="831">
        <v>19</v>
      </c>
      <c r="Q888" s="831">
        <v>2603</v>
      </c>
      <c r="R888" s="827"/>
      <c r="S888" s="832">
        <v>137</v>
      </c>
    </row>
    <row r="889" spans="1:19" ht="14.45" customHeight="1" x14ac:dyDescent="0.2">
      <c r="A889" s="821" t="s">
        <v>5368</v>
      </c>
      <c r="B889" s="822" t="s">
        <v>5369</v>
      </c>
      <c r="C889" s="822" t="s">
        <v>608</v>
      </c>
      <c r="D889" s="822" t="s">
        <v>5260</v>
      </c>
      <c r="E889" s="822" t="s">
        <v>5283</v>
      </c>
      <c r="F889" s="822" t="s">
        <v>5387</v>
      </c>
      <c r="G889" s="822" t="s">
        <v>5384</v>
      </c>
      <c r="H889" s="831"/>
      <c r="I889" s="831"/>
      <c r="J889" s="822"/>
      <c r="K889" s="822"/>
      <c r="L889" s="831">
        <v>2</v>
      </c>
      <c r="M889" s="831">
        <v>1152</v>
      </c>
      <c r="N889" s="822"/>
      <c r="O889" s="822">
        <v>576</v>
      </c>
      <c r="P889" s="831">
        <v>2</v>
      </c>
      <c r="Q889" s="831">
        <v>1178</v>
      </c>
      <c r="R889" s="827"/>
      <c r="S889" s="832">
        <v>589</v>
      </c>
    </row>
    <row r="890" spans="1:19" ht="14.45" customHeight="1" x14ac:dyDescent="0.2">
      <c r="A890" s="821" t="s">
        <v>5368</v>
      </c>
      <c r="B890" s="822" t="s">
        <v>5369</v>
      </c>
      <c r="C890" s="822" t="s">
        <v>608</v>
      </c>
      <c r="D890" s="822" t="s">
        <v>5260</v>
      </c>
      <c r="E890" s="822" t="s">
        <v>5283</v>
      </c>
      <c r="F890" s="822" t="s">
        <v>5389</v>
      </c>
      <c r="G890" s="822" t="s">
        <v>5390</v>
      </c>
      <c r="H890" s="831"/>
      <c r="I890" s="831"/>
      <c r="J890" s="822"/>
      <c r="K890" s="822"/>
      <c r="L890" s="831"/>
      <c r="M890" s="831"/>
      <c r="N890" s="822"/>
      <c r="O890" s="822"/>
      <c r="P890" s="831">
        <v>1</v>
      </c>
      <c r="Q890" s="831">
        <v>225</v>
      </c>
      <c r="R890" s="827"/>
      <c r="S890" s="832">
        <v>225</v>
      </c>
    </row>
    <row r="891" spans="1:19" ht="14.45" customHeight="1" x14ac:dyDescent="0.2">
      <c r="A891" s="821" t="s">
        <v>5368</v>
      </c>
      <c r="B891" s="822" t="s">
        <v>5369</v>
      </c>
      <c r="C891" s="822" t="s">
        <v>608</v>
      </c>
      <c r="D891" s="822" t="s">
        <v>5260</v>
      </c>
      <c r="E891" s="822" t="s">
        <v>5283</v>
      </c>
      <c r="F891" s="822" t="s">
        <v>5391</v>
      </c>
      <c r="G891" s="822" t="s">
        <v>5392</v>
      </c>
      <c r="H891" s="831"/>
      <c r="I891" s="831"/>
      <c r="J891" s="822"/>
      <c r="K891" s="822"/>
      <c r="L891" s="831"/>
      <c r="M891" s="831"/>
      <c r="N891" s="822"/>
      <c r="O891" s="822"/>
      <c r="P891" s="831">
        <v>1</v>
      </c>
      <c r="Q891" s="831">
        <v>92</v>
      </c>
      <c r="R891" s="827"/>
      <c r="S891" s="832">
        <v>92</v>
      </c>
    </row>
    <row r="892" spans="1:19" ht="14.45" customHeight="1" x14ac:dyDescent="0.2">
      <c r="A892" s="821" t="s">
        <v>5368</v>
      </c>
      <c r="B892" s="822" t="s">
        <v>5369</v>
      </c>
      <c r="C892" s="822" t="s">
        <v>608</v>
      </c>
      <c r="D892" s="822" t="s">
        <v>5260</v>
      </c>
      <c r="E892" s="822" t="s">
        <v>5283</v>
      </c>
      <c r="F892" s="822" t="s">
        <v>5393</v>
      </c>
      <c r="G892" s="822" t="s">
        <v>5394</v>
      </c>
      <c r="H892" s="831">
        <v>1</v>
      </c>
      <c r="I892" s="831">
        <v>310</v>
      </c>
      <c r="J892" s="822"/>
      <c r="K892" s="822">
        <v>310</v>
      </c>
      <c r="L892" s="831"/>
      <c r="M892" s="831"/>
      <c r="N892" s="822"/>
      <c r="O892" s="822"/>
      <c r="P892" s="831">
        <v>2</v>
      </c>
      <c r="Q892" s="831">
        <v>646</v>
      </c>
      <c r="R892" s="827"/>
      <c r="S892" s="832">
        <v>323</v>
      </c>
    </row>
    <row r="893" spans="1:19" ht="14.45" customHeight="1" x14ac:dyDescent="0.2">
      <c r="A893" s="821" t="s">
        <v>5368</v>
      </c>
      <c r="B893" s="822" t="s">
        <v>5369</v>
      </c>
      <c r="C893" s="822" t="s">
        <v>608</v>
      </c>
      <c r="D893" s="822" t="s">
        <v>5260</v>
      </c>
      <c r="E893" s="822" t="s">
        <v>5283</v>
      </c>
      <c r="F893" s="822" t="s">
        <v>5396</v>
      </c>
      <c r="G893" s="822" t="s">
        <v>5394</v>
      </c>
      <c r="H893" s="831"/>
      <c r="I893" s="831"/>
      <c r="J893" s="822"/>
      <c r="K893" s="822"/>
      <c r="L893" s="831">
        <v>9</v>
      </c>
      <c r="M893" s="831">
        <v>3492</v>
      </c>
      <c r="N893" s="822"/>
      <c r="O893" s="822">
        <v>388</v>
      </c>
      <c r="P893" s="831">
        <v>3</v>
      </c>
      <c r="Q893" s="831">
        <v>1203</v>
      </c>
      <c r="R893" s="827"/>
      <c r="S893" s="832">
        <v>401</v>
      </c>
    </row>
    <row r="894" spans="1:19" ht="14.45" customHeight="1" x14ac:dyDescent="0.2">
      <c r="A894" s="821" t="s">
        <v>5368</v>
      </c>
      <c r="B894" s="822" t="s">
        <v>5369</v>
      </c>
      <c r="C894" s="822" t="s">
        <v>608</v>
      </c>
      <c r="D894" s="822" t="s">
        <v>2406</v>
      </c>
      <c r="E894" s="822" t="s">
        <v>5283</v>
      </c>
      <c r="F894" s="822" t="s">
        <v>5372</v>
      </c>
      <c r="G894" s="822" t="s">
        <v>5373</v>
      </c>
      <c r="H894" s="831">
        <v>5</v>
      </c>
      <c r="I894" s="831">
        <v>1270</v>
      </c>
      <c r="J894" s="822"/>
      <c r="K894" s="822">
        <v>254</v>
      </c>
      <c r="L894" s="831">
        <v>19</v>
      </c>
      <c r="M894" s="831">
        <v>4845</v>
      </c>
      <c r="N894" s="822"/>
      <c r="O894" s="822">
        <v>255</v>
      </c>
      <c r="P894" s="831">
        <v>7</v>
      </c>
      <c r="Q894" s="831">
        <v>1925</v>
      </c>
      <c r="R894" s="827"/>
      <c r="S894" s="832">
        <v>275</v>
      </c>
    </row>
    <row r="895" spans="1:19" ht="14.45" customHeight="1" x14ac:dyDescent="0.2">
      <c r="A895" s="821" t="s">
        <v>5368</v>
      </c>
      <c r="B895" s="822" t="s">
        <v>5369</v>
      </c>
      <c r="C895" s="822" t="s">
        <v>608</v>
      </c>
      <c r="D895" s="822" t="s">
        <v>2406</v>
      </c>
      <c r="E895" s="822" t="s">
        <v>5283</v>
      </c>
      <c r="F895" s="822" t="s">
        <v>5374</v>
      </c>
      <c r="G895" s="822" t="s">
        <v>5375</v>
      </c>
      <c r="H895" s="831">
        <v>15</v>
      </c>
      <c r="I895" s="831">
        <v>1890</v>
      </c>
      <c r="J895" s="822"/>
      <c r="K895" s="822">
        <v>126</v>
      </c>
      <c r="L895" s="831">
        <v>82</v>
      </c>
      <c r="M895" s="831">
        <v>10414</v>
      </c>
      <c r="N895" s="822"/>
      <c r="O895" s="822">
        <v>127</v>
      </c>
      <c r="P895" s="831">
        <v>7</v>
      </c>
      <c r="Q895" s="831">
        <v>959</v>
      </c>
      <c r="R895" s="827"/>
      <c r="S895" s="832">
        <v>137</v>
      </c>
    </row>
    <row r="896" spans="1:19" ht="14.45" customHeight="1" x14ac:dyDescent="0.2">
      <c r="A896" s="821" t="s">
        <v>5368</v>
      </c>
      <c r="B896" s="822" t="s">
        <v>5369</v>
      </c>
      <c r="C896" s="822" t="s">
        <v>608</v>
      </c>
      <c r="D896" s="822" t="s">
        <v>2406</v>
      </c>
      <c r="E896" s="822" t="s">
        <v>5283</v>
      </c>
      <c r="F896" s="822" t="s">
        <v>5383</v>
      </c>
      <c r="G896" s="822" t="s">
        <v>5384</v>
      </c>
      <c r="H896" s="831">
        <v>4</v>
      </c>
      <c r="I896" s="831">
        <v>1992</v>
      </c>
      <c r="J896" s="822"/>
      <c r="K896" s="822">
        <v>498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5368</v>
      </c>
      <c r="B897" s="822" t="s">
        <v>5369</v>
      </c>
      <c r="C897" s="822" t="s">
        <v>608</v>
      </c>
      <c r="D897" s="822" t="s">
        <v>2406</v>
      </c>
      <c r="E897" s="822" t="s">
        <v>5283</v>
      </c>
      <c r="F897" s="822" t="s">
        <v>5387</v>
      </c>
      <c r="G897" s="822" t="s">
        <v>5384</v>
      </c>
      <c r="H897" s="831">
        <v>2</v>
      </c>
      <c r="I897" s="831">
        <v>1146</v>
      </c>
      <c r="J897" s="822"/>
      <c r="K897" s="822">
        <v>573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5368</v>
      </c>
      <c r="B898" s="822" t="s">
        <v>5369</v>
      </c>
      <c r="C898" s="822" t="s">
        <v>608</v>
      </c>
      <c r="D898" s="822" t="s">
        <v>2406</v>
      </c>
      <c r="E898" s="822" t="s">
        <v>5283</v>
      </c>
      <c r="F898" s="822" t="s">
        <v>5393</v>
      </c>
      <c r="G898" s="822" t="s">
        <v>5394</v>
      </c>
      <c r="H898" s="831">
        <v>1</v>
      </c>
      <c r="I898" s="831">
        <v>310</v>
      </c>
      <c r="J898" s="822"/>
      <c r="K898" s="822">
        <v>310</v>
      </c>
      <c r="L898" s="831">
        <v>20</v>
      </c>
      <c r="M898" s="831">
        <v>6220</v>
      </c>
      <c r="N898" s="822"/>
      <c r="O898" s="822">
        <v>311</v>
      </c>
      <c r="P898" s="831">
        <v>4</v>
      </c>
      <c r="Q898" s="831">
        <v>1292</v>
      </c>
      <c r="R898" s="827"/>
      <c r="S898" s="832">
        <v>323</v>
      </c>
    </row>
    <row r="899" spans="1:19" ht="14.45" customHeight="1" x14ac:dyDescent="0.2">
      <c r="A899" s="821" t="s">
        <v>5368</v>
      </c>
      <c r="B899" s="822" t="s">
        <v>5369</v>
      </c>
      <c r="C899" s="822" t="s">
        <v>608</v>
      </c>
      <c r="D899" s="822" t="s">
        <v>2406</v>
      </c>
      <c r="E899" s="822" t="s">
        <v>5283</v>
      </c>
      <c r="F899" s="822" t="s">
        <v>5395</v>
      </c>
      <c r="G899" s="822" t="s">
        <v>5390</v>
      </c>
      <c r="H899" s="831">
        <v>3</v>
      </c>
      <c r="I899" s="831">
        <v>537</v>
      </c>
      <c r="J899" s="822"/>
      <c r="K899" s="822">
        <v>179</v>
      </c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5368</v>
      </c>
      <c r="B900" s="822" t="s">
        <v>5369</v>
      </c>
      <c r="C900" s="822" t="s">
        <v>608</v>
      </c>
      <c r="D900" s="822" t="s">
        <v>2406</v>
      </c>
      <c r="E900" s="822" t="s">
        <v>5283</v>
      </c>
      <c r="F900" s="822" t="s">
        <v>5396</v>
      </c>
      <c r="G900" s="822" t="s">
        <v>5394</v>
      </c>
      <c r="H900" s="831"/>
      <c r="I900" s="831"/>
      <c r="J900" s="822"/>
      <c r="K900" s="822"/>
      <c r="L900" s="831">
        <v>9</v>
      </c>
      <c r="M900" s="831">
        <v>3492</v>
      </c>
      <c r="N900" s="822"/>
      <c r="O900" s="822">
        <v>388</v>
      </c>
      <c r="P900" s="831">
        <v>3</v>
      </c>
      <c r="Q900" s="831">
        <v>1203</v>
      </c>
      <c r="R900" s="827"/>
      <c r="S900" s="832">
        <v>401</v>
      </c>
    </row>
    <row r="901" spans="1:19" ht="14.45" customHeight="1" x14ac:dyDescent="0.2">
      <c r="A901" s="821" t="s">
        <v>5368</v>
      </c>
      <c r="B901" s="822" t="s">
        <v>5369</v>
      </c>
      <c r="C901" s="822" t="s">
        <v>608</v>
      </c>
      <c r="D901" s="822" t="s">
        <v>5247</v>
      </c>
      <c r="E901" s="822" t="s">
        <v>5283</v>
      </c>
      <c r="F901" s="822" t="s">
        <v>5372</v>
      </c>
      <c r="G901" s="822" t="s">
        <v>5373</v>
      </c>
      <c r="H901" s="831"/>
      <c r="I901" s="831"/>
      <c r="J901" s="822"/>
      <c r="K901" s="822"/>
      <c r="L901" s="831">
        <v>1</v>
      </c>
      <c r="M901" s="831">
        <v>255</v>
      </c>
      <c r="N901" s="822"/>
      <c r="O901" s="822">
        <v>255</v>
      </c>
      <c r="P901" s="831">
        <v>2</v>
      </c>
      <c r="Q901" s="831">
        <v>550</v>
      </c>
      <c r="R901" s="827"/>
      <c r="S901" s="832">
        <v>275</v>
      </c>
    </row>
    <row r="902" spans="1:19" ht="14.45" customHeight="1" x14ac:dyDescent="0.2">
      <c r="A902" s="821" t="s">
        <v>5368</v>
      </c>
      <c r="B902" s="822" t="s">
        <v>5369</v>
      </c>
      <c r="C902" s="822" t="s">
        <v>608</v>
      </c>
      <c r="D902" s="822" t="s">
        <v>5247</v>
      </c>
      <c r="E902" s="822" t="s">
        <v>5283</v>
      </c>
      <c r="F902" s="822" t="s">
        <v>5374</v>
      </c>
      <c r="G902" s="822" t="s">
        <v>5375</v>
      </c>
      <c r="H902" s="831"/>
      <c r="I902" s="831"/>
      <c r="J902" s="822"/>
      <c r="K902" s="822"/>
      <c r="L902" s="831">
        <v>12</v>
      </c>
      <c r="M902" s="831">
        <v>1524</v>
      </c>
      <c r="N902" s="822"/>
      <c r="O902" s="822">
        <v>127</v>
      </c>
      <c r="P902" s="831">
        <v>2</v>
      </c>
      <c r="Q902" s="831">
        <v>274</v>
      </c>
      <c r="R902" s="827"/>
      <c r="S902" s="832">
        <v>137</v>
      </c>
    </row>
    <row r="903" spans="1:19" ht="14.45" customHeight="1" x14ac:dyDescent="0.2">
      <c r="A903" s="821" t="s">
        <v>5368</v>
      </c>
      <c r="B903" s="822" t="s">
        <v>5369</v>
      </c>
      <c r="C903" s="822" t="s">
        <v>608</v>
      </c>
      <c r="D903" s="822" t="s">
        <v>5247</v>
      </c>
      <c r="E903" s="822" t="s">
        <v>5283</v>
      </c>
      <c r="F903" s="822" t="s">
        <v>5383</v>
      </c>
      <c r="G903" s="822" t="s">
        <v>5384</v>
      </c>
      <c r="H903" s="831"/>
      <c r="I903" s="831"/>
      <c r="J903" s="822"/>
      <c r="K903" s="822"/>
      <c r="L903" s="831"/>
      <c r="M903" s="831"/>
      <c r="N903" s="822"/>
      <c r="O903" s="822"/>
      <c r="P903" s="831">
        <v>1</v>
      </c>
      <c r="Q903" s="831">
        <v>511</v>
      </c>
      <c r="R903" s="827"/>
      <c r="S903" s="832">
        <v>511</v>
      </c>
    </row>
    <row r="904" spans="1:19" ht="14.45" customHeight="1" x14ac:dyDescent="0.2">
      <c r="A904" s="821" t="s">
        <v>5368</v>
      </c>
      <c r="B904" s="822" t="s">
        <v>5369</v>
      </c>
      <c r="C904" s="822" t="s">
        <v>608</v>
      </c>
      <c r="D904" s="822" t="s">
        <v>5247</v>
      </c>
      <c r="E904" s="822" t="s">
        <v>5283</v>
      </c>
      <c r="F904" s="822" t="s">
        <v>5396</v>
      </c>
      <c r="G904" s="822" t="s">
        <v>5394</v>
      </c>
      <c r="H904" s="831"/>
      <c r="I904" s="831"/>
      <c r="J904" s="822"/>
      <c r="K904" s="822"/>
      <c r="L904" s="831">
        <v>5</v>
      </c>
      <c r="M904" s="831">
        <v>1940</v>
      </c>
      <c r="N904" s="822"/>
      <c r="O904" s="822">
        <v>388</v>
      </c>
      <c r="P904" s="831">
        <v>1</v>
      </c>
      <c r="Q904" s="831">
        <v>401</v>
      </c>
      <c r="R904" s="827"/>
      <c r="S904" s="832">
        <v>401</v>
      </c>
    </row>
    <row r="905" spans="1:19" ht="14.45" customHeight="1" x14ac:dyDescent="0.2">
      <c r="A905" s="821" t="s">
        <v>5368</v>
      </c>
      <c r="B905" s="822" t="s">
        <v>5369</v>
      </c>
      <c r="C905" s="822" t="s">
        <v>608</v>
      </c>
      <c r="D905" s="822" t="s">
        <v>2435</v>
      </c>
      <c r="E905" s="822" t="s">
        <v>5283</v>
      </c>
      <c r="F905" s="822" t="s">
        <v>5372</v>
      </c>
      <c r="G905" s="822" t="s">
        <v>5373</v>
      </c>
      <c r="H905" s="831">
        <v>2</v>
      </c>
      <c r="I905" s="831">
        <v>508</v>
      </c>
      <c r="J905" s="822"/>
      <c r="K905" s="822">
        <v>254</v>
      </c>
      <c r="L905" s="831">
        <v>7</v>
      </c>
      <c r="M905" s="831">
        <v>1785</v>
      </c>
      <c r="N905" s="822"/>
      <c r="O905" s="822">
        <v>255</v>
      </c>
      <c r="P905" s="831">
        <v>6</v>
      </c>
      <c r="Q905" s="831">
        <v>1650</v>
      </c>
      <c r="R905" s="827"/>
      <c r="S905" s="832">
        <v>275</v>
      </c>
    </row>
    <row r="906" spans="1:19" ht="14.45" customHeight="1" x14ac:dyDescent="0.2">
      <c r="A906" s="821" t="s">
        <v>5368</v>
      </c>
      <c r="B906" s="822" t="s">
        <v>5369</v>
      </c>
      <c r="C906" s="822" t="s">
        <v>608</v>
      </c>
      <c r="D906" s="822" t="s">
        <v>2435</v>
      </c>
      <c r="E906" s="822" t="s">
        <v>5283</v>
      </c>
      <c r="F906" s="822" t="s">
        <v>5374</v>
      </c>
      <c r="G906" s="822" t="s">
        <v>5375</v>
      </c>
      <c r="H906" s="831">
        <v>1</v>
      </c>
      <c r="I906" s="831">
        <v>126</v>
      </c>
      <c r="J906" s="822"/>
      <c r="K906" s="822">
        <v>126</v>
      </c>
      <c r="L906" s="831">
        <v>25</v>
      </c>
      <c r="M906" s="831">
        <v>3175</v>
      </c>
      <c r="N906" s="822"/>
      <c r="O906" s="822">
        <v>127</v>
      </c>
      <c r="P906" s="831">
        <v>24</v>
      </c>
      <c r="Q906" s="831">
        <v>3288</v>
      </c>
      <c r="R906" s="827"/>
      <c r="S906" s="832">
        <v>137</v>
      </c>
    </row>
    <row r="907" spans="1:19" ht="14.45" customHeight="1" x14ac:dyDescent="0.2">
      <c r="A907" s="821" t="s">
        <v>5368</v>
      </c>
      <c r="B907" s="822" t="s">
        <v>5369</v>
      </c>
      <c r="C907" s="822" t="s">
        <v>608</v>
      </c>
      <c r="D907" s="822" t="s">
        <v>2435</v>
      </c>
      <c r="E907" s="822" t="s">
        <v>5283</v>
      </c>
      <c r="F907" s="822" t="s">
        <v>5393</v>
      </c>
      <c r="G907" s="822" t="s">
        <v>5394</v>
      </c>
      <c r="H907" s="831">
        <v>1</v>
      </c>
      <c r="I907" s="831">
        <v>310</v>
      </c>
      <c r="J907" s="822"/>
      <c r="K907" s="822">
        <v>310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5368</v>
      </c>
      <c r="B908" s="822" t="s">
        <v>5369</v>
      </c>
      <c r="C908" s="822" t="s">
        <v>608</v>
      </c>
      <c r="D908" s="822" t="s">
        <v>2435</v>
      </c>
      <c r="E908" s="822" t="s">
        <v>5283</v>
      </c>
      <c r="F908" s="822" t="s">
        <v>5396</v>
      </c>
      <c r="G908" s="822" t="s">
        <v>5394</v>
      </c>
      <c r="H908" s="831">
        <v>1</v>
      </c>
      <c r="I908" s="831">
        <v>385</v>
      </c>
      <c r="J908" s="822"/>
      <c r="K908" s="822">
        <v>385</v>
      </c>
      <c r="L908" s="831">
        <v>13</v>
      </c>
      <c r="M908" s="831">
        <v>5044</v>
      </c>
      <c r="N908" s="822"/>
      <c r="O908" s="822">
        <v>388</v>
      </c>
      <c r="P908" s="831">
        <v>7</v>
      </c>
      <c r="Q908" s="831">
        <v>2807</v>
      </c>
      <c r="R908" s="827"/>
      <c r="S908" s="832">
        <v>401</v>
      </c>
    </row>
    <row r="909" spans="1:19" ht="14.45" customHeight="1" x14ac:dyDescent="0.2">
      <c r="A909" s="821" t="s">
        <v>5368</v>
      </c>
      <c r="B909" s="822" t="s">
        <v>5369</v>
      </c>
      <c r="C909" s="822" t="s">
        <v>608</v>
      </c>
      <c r="D909" s="822" t="s">
        <v>5270</v>
      </c>
      <c r="E909" s="822" t="s">
        <v>5283</v>
      </c>
      <c r="F909" s="822" t="s">
        <v>5372</v>
      </c>
      <c r="G909" s="822" t="s">
        <v>5373</v>
      </c>
      <c r="H909" s="831">
        <v>2</v>
      </c>
      <c r="I909" s="831">
        <v>508</v>
      </c>
      <c r="J909" s="822"/>
      <c r="K909" s="822">
        <v>254</v>
      </c>
      <c r="L909" s="831"/>
      <c r="M909" s="831"/>
      <c r="N909" s="822"/>
      <c r="O909" s="822"/>
      <c r="P909" s="831"/>
      <c r="Q909" s="831"/>
      <c r="R909" s="827"/>
      <c r="S909" s="832"/>
    </row>
    <row r="910" spans="1:19" ht="14.45" customHeight="1" x14ac:dyDescent="0.2">
      <c r="A910" s="821" t="s">
        <v>5368</v>
      </c>
      <c r="B910" s="822" t="s">
        <v>5369</v>
      </c>
      <c r="C910" s="822" t="s">
        <v>608</v>
      </c>
      <c r="D910" s="822" t="s">
        <v>5270</v>
      </c>
      <c r="E910" s="822" t="s">
        <v>5283</v>
      </c>
      <c r="F910" s="822" t="s">
        <v>5374</v>
      </c>
      <c r="G910" s="822" t="s">
        <v>5375</v>
      </c>
      <c r="H910" s="831">
        <v>2</v>
      </c>
      <c r="I910" s="831">
        <v>252</v>
      </c>
      <c r="J910" s="822"/>
      <c r="K910" s="822">
        <v>126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5368</v>
      </c>
      <c r="B911" s="822" t="s">
        <v>5369</v>
      </c>
      <c r="C911" s="822" t="s">
        <v>608</v>
      </c>
      <c r="D911" s="822" t="s">
        <v>5270</v>
      </c>
      <c r="E911" s="822" t="s">
        <v>5283</v>
      </c>
      <c r="F911" s="822" t="s">
        <v>5388</v>
      </c>
      <c r="G911" s="822" t="s">
        <v>5386</v>
      </c>
      <c r="H911" s="831">
        <v>1</v>
      </c>
      <c r="I911" s="831">
        <v>766</v>
      </c>
      <c r="J911" s="822"/>
      <c r="K911" s="822">
        <v>766</v>
      </c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 t="s">
        <v>5368</v>
      </c>
      <c r="B912" s="822" t="s">
        <v>5369</v>
      </c>
      <c r="C912" s="822" t="s">
        <v>608</v>
      </c>
      <c r="D912" s="822" t="s">
        <v>5270</v>
      </c>
      <c r="E912" s="822" t="s">
        <v>5283</v>
      </c>
      <c r="F912" s="822" t="s">
        <v>5391</v>
      </c>
      <c r="G912" s="822" t="s">
        <v>5392</v>
      </c>
      <c r="H912" s="831">
        <v>1</v>
      </c>
      <c r="I912" s="831">
        <v>88</v>
      </c>
      <c r="J912" s="822"/>
      <c r="K912" s="822">
        <v>88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5368</v>
      </c>
      <c r="B913" s="822" t="s">
        <v>5369</v>
      </c>
      <c r="C913" s="822" t="s">
        <v>608</v>
      </c>
      <c r="D913" s="822" t="s">
        <v>5270</v>
      </c>
      <c r="E913" s="822" t="s">
        <v>5283</v>
      </c>
      <c r="F913" s="822" t="s">
        <v>5396</v>
      </c>
      <c r="G913" s="822" t="s">
        <v>5394</v>
      </c>
      <c r="H913" s="831">
        <v>1</v>
      </c>
      <c r="I913" s="831">
        <v>385</v>
      </c>
      <c r="J913" s="822"/>
      <c r="K913" s="822">
        <v>385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5368</v>
      </c>
      <c r="B914" s="822" t="s">
        <v>5369</v>
      </c>
      <c r="C914" s="822" t="s">
        <v>608</v>
      </c>
      <c r="D914" s="822" t="s">
        <v>5277</v>
      </c>
      <c r="E914" s="822" t="s">
        <v>5283</v>
      </c>
      <c r="F914" s="822" t="s">
        <v>5372</v>
      </c>
      <c r="G914" s="822" t="s">
        <v>5373</v>
      </c>
      <c r="H914" s="831">
        <v>12</v>
      </c>
      <c r="I914" s="831">
        <v>3048</v>
      </c>
      <c r="J914" s="822"/>
      <c r="K914" s="822">
        <v>254</v>
      </c>
      <c r="L914" s="831">
        <v>11</v>
      </c>
      <c r="M914" s="831">
        <v>2805</v>
      </c>
      <c r="N914" s="822"/>
      <c r="O914" s="822">
        <v>255</v>
      </c>
      <c r="P914" s="831">
        <v>11</v>
      </c>
      <c r="Q914" s="831">
        <v>3025</v>
      </c>
      <c r="R914" s="827"/>
      <c r="S914" s="832">
        <v>275</v>
      </c>
    </row>
    <row r="915" spans="1:19" ht="14.45" customHeight="1" x14ac:dyDescent="0.2">
      <c r="A915" s="821" t="s">
        <v>5368</v>
      </c>
      <c r="B915" s="822" t="s">
        <v>5369</v>
      </c>
      <c r="C915" s="822" t="s">
        <v>608</v>
      </c>
      <c r="D915" s="822" t="s">
        <v>5277</v>
      </c>
      <c r="E915" s="822" t="s">
        <v>5283</v>
      </c>
      <c r="F915" s="822" t="s">
        <v>5374</v>
      </c>
      <c r="G915" s="822" t="s">
        <v>5375</v>
      </c>
      <c r="H915" s="831">
        <v>34</v>
      </c>
      <c r="I915" s="831">
        <v>4284</v>
      </c>
      <c r="J915" s="822"/>
      <c r="K915" s="822">
        <v>126</v>
      </c>
      <c r="L915" s="831">
        <v>48</v>
      </c>
      <c r="M915" s="831">
        <v>6096</v>
      </c>
      <c r="N915" s="822"/>
      <c r="O915" s="822">
        <v>127</v>
      </c>
      <c r="P915" s="831">
        <v>40</v>
      </c>
      <c r="Q915" s="831">
        <v>5480</v>
      </c>
      <c r="R915" s="827"/>
      <c r="S915" s="832">
        <v>137</v>
      </c>
    </row>
    <row r="916" spans="1:19" ht="14.45" customHeight="1" x14ac:dyDescent="0.2">
      <c r="A916" s="821" t="s">
        <v>5368</v>
      </c>
      <c r="B916" s="822" t="s">
        <v>5369</v>
      </c>
      <c r="C916" s="822" t="s">
        <v>608</v>
      </c>
      <c r="D916" s="822" t="s">
        <v>5277</v>
      </c>
      <c r="E916" s="822" t="s">
        <v>5283</v>
      </c>
      <c r="F916" s="822" t="s">
        <v>5387</v>
      </c>
      <c r="G916" s="822" t="s">
        <v>5384</v>
      </c>
      <c r="H916" s="831">
        <v>1</v>
      </c>
      <c r="I916" s="831">
        <v>573</v>
      </c>
      <c r="J916" s="822"/>
      <c r="K916" s="822">
        <v>573</v>
      </c>
      <c r="L916" s="831"/>
      <c r="M916" s="831"/>
      <c r="N916" s="822"/>
      <c r="O916" s="822"/>
      <c r="P916" s="831">
        <v>4</v>
      </c>
      <c r="Q916" s="831">
        <v>2356</v>
      </c>
      <c r="R916" s="827"/>
      <c r="S916" s="832">
        <v>589</v>
      </c>
    </row>
    <row r="917" spans="1:19" ht="14.45" customHeight="1" x14ac:dyDescent="0.2">
      <c r="A917" s="821" t="s">
        <v>5368</v>
      </c>
      <c r="B917" s="822" t="s">
        <v>5369</v>
      </c>
      <c r="C917" s="822" t="s">
        <v>608</v>
      </c>
      <c r="D917" s="822" t="s">
        <v>5277</v>
      </c>
      <c r="E917" s="822" t="s">
        <v>5283</v>
      </c>
      <c r="F917" s="822" t="s">
        <v>5396</v>
      </c>
      <c r="G917" s="822" t="s">
        <v>5394</v>
      </c>
      <c r="H917" s="831">
        <v>16</v>
      </c>
      <c r="I917" s="831">
        <v>6160</v>
      </c>
      <c r="J917" s="822"/>
      <c r="K917" s="822">
        <v>385</v>
      </c>
      <c r="L917" s="831">
        <v>21</v>
      </c>
      <c r="M917" s="831">
        <v>8148</v>
      </c>
      <c r="N917" s="822"/>
      <c r="O917" s="822">
        <v>388</v>
      </c>
      <c r="P917" s="831">
        <v>20</v>
      </c>
      <c r="Q917" s="831">
        <v>8020</v>
      </c>
      <c r="R917" s="827"/>
      <c r="S917" s="832">
        <v>401</v>
      </c>
    </row>
    <row r="918" spans="1:19" ht="14.45" customHeight="1" x14ac:dyDescent="0.2">
      <c r="A918" s="821" t="s">
        <v>5368</v>
      </c>
      <c r="B918" s="822" t="s">
        <v>5369</v>
      </c>
      <c r="C918" s="822" t="s">
        <v>608</v>
      </c>
      <c r="D918" s="822" t="s">
        <v>5277</v>
      </c>
      <c r="E918" s="822" t="s">
        <v>5283</v>
      </c>
      <c r="F918" s="822" t="s">
        <v>5397</v>
      </c>
      <c r="G918" s="822" t="s">
        <v>5398</v>
      </c>
      <c r="H918" s="831"/>
      <c r="I918" s="831"/>
      <c r="J918" s="822"/>
      <c r="K918" s="822"/>
      <c r="L918" s="831"/>
      <c r="M918" s="831"/>
      <c r="N918" s="822"/>
      <c r="O918" s="822"/>
      <c r="P918" s="831">
        <v>1</v>
      </c>
      <c r="Q918" s="831">
        <v>279</v>
      </c>
      <c r="R918" s="827"/>
      <c r="S918" s="832">
        <v>279</v>
      </c>
    </row>
    <row r="919" spans="1:19" ht="14.45" customHeight="1" x14ac:dyDescent="0.2">
      <c r="A919" s="821" t="s">
        <v>5368</v>
      </c>
      <c r="B919" s="822" t="s">
        <v>5369</v>
      </c>
      <c r="C919" s="822" t="s">
        <v>608</v>
      </c>
      <c r="D919" s="822" t="s">
        <v>2365</v>
      </c>
      <c r="E919" s="822" t="s">
        <v>5283</v>
      </c>
      <c r="F919" s="822" t="s">
        <v>5372</v>
      </c>
      <c r="G919" s="822" t="s">
        <v>5373</v>
      </c>
      <c r="H919" s="831"/>
      <c r="I919" s="831"/>
      <c r="J919" s="822"/>
      <c r="K919" s="822"/>
      <c r="L919" s="831">
        <v>5</v>
      </c>
      <c r="M919" s="831">
        <v>1275</v>
      </c>
      <c r="N919" s="822"/>
      <c r="O919" s="822">
        <v>255</v>
      </c>
      <c r="P919" s="831">
        <v>17</v>
      </c>
      <c r="Q919" s="831">
        <v>4675</v>
      </c>
      <c r="R919" s="827"/>
      <c r="S919" s="832">
        <v>275</v>
      </c>
    </row>
    <row r="920" spans="1:19" ht="14.45" customHeight="1" x14ac:dyDescent="0.2">
      <c r="A920" s="821" t="s">
        <v>5368</v>
      </c>
      <c r="B920" s="822" t="s">
        <v>5369</v>
      </c>
      <c r="C920" s="822" t="s">
        <v>608</v>
      </c>
      <c r="D920" s="822" t="s">
        <v>2365</v>
      </c>
      <c r="E920" s="822" t="s">
        <v>5283</v>
      </c>
      <c r="F920" s="822" t="s">
        <v>5374</v>
      </c>
      <c r="G920" s="822" t="s">
        <v>5375</v>
      </c>
      <c r="H920" s="831"/>
      <c r="I920" s="831"/>
      <c r="J920" s="822"/>
      <c r="K920" s="822"/>
      <c r="L920" s="831">
        <v>5</v>
      </c>
      <c r="M920" s="831">
        <v>635</v>
      </c>
      <c r="N920" s="822"/>
      <c r="O920" s="822">
        <v>127</v>
      </c>
      <c r="P920" s="831">
        <v>65</v>
      </c>
      <c r="Q920" s="831">
        <v>8905</v>
      </c>
      <c r="R920" s="827"/>
      <c r="S920" s="832">
        <v>137</v>
      </c>
    </row>
    <row r="921" spans="1:19" ht="14.45" customHeight="1" x14ac:dyDescent="0.2">
      <c r="A921" s="821" t="s">
        <v>5368</v>
      </c>
      <c r="B921" s="822" t="s">
        <v>5369</v>
      </c>
      <c r="C921" s="822" t="s">
        <v>608</v>
      </c>
      <c r="D921" s="822" t="s">
        <v>2365</v>
      </c>
      <c r="E921" s="822" t="s">
        <v>5283</v>
      </c>
      <c r="F921" s="822" t="s">
        <v>5396</v>
      </c>
      <c r="G921" s="822" t="s">
        <v>5394</v>
      </c>
      <c r="H921" s="831"/>
      <c r="I921" s="831"/>
      <c r="J921" s="822"/>
      <c r="K921" s="822"/>
      <c r="L921" s="831">
        <v>5</v>
      </c>
      <c r="M921" s="831">
        <v>1940</v>
      </c>
      <c r="N921" s="822"/>
      <c r="O921" s="822">
        <v>388</v>
      </c>
      <c r="P921" s="831">
        <v>23</v>
      </c>
      <c r="Q921" s="831">
        <v>9223</v>
      </c>
      <c r="R921" s="827"/>
      <c r="S921" s="832">
        <v>401</v>
      </c>
    </row>
    <row r="922" spans="1:19" ht="14.45" customHeight="1" x14ac:dyDescent="0.2">
      <c r="A922" s="821" t="s">
        <v>5368</v>
      </c>
      <c r="B922" s="822" t="s">
        <v>5369</v>
      </c>
      <c r="C922" s="822" t="s">
        <v>608</v>
      </c>
      <c r="D922" s="822" t="s">
        <v>2401</v>
      </c>
      <c r="E922" s="822" t="s">
        <v>5283</v>
      </c>
      <c r="F922" s="822" t="s">
        <v>5372</v>
      </c>
      <c r="G922" s="822" t="s">
        <v>5373</v>
      </c>
      <c r="H922" s="831"/>
      <c r="I922" s="831"/>
      <c r="J922" s="822"/>
      <c r="K922" s="822"/>
      <c r="L922" s="831">
        <v>2</v>
      </c>
      <c r="M922" s="831">
        <v>510</v>
      </c>
      <c r="N922" s="822"/>
      <c r="O922" s="822">
        <v>255</v>
      </c>
      <c r="P922" s="831">
        <v>9</v>
      </c>
      <c r="Q922" s="831">
        <v>2475</v>
      </c>
      <c r="R922" s="827"/>
      <c r="S922" s="832">
        <v>275</v>
      </c>
    </row>
    <row r="923" spans="1:19" ht="14.45" customHeight="1" x14ac:dyDescent="0.2">
      <c r="A923" s="821" t="s">
        <v>5368</v>
      </c>
      <c r="B923" s="822" t="s">
        <v>5369</v>
      </c>
      <c r="C923" s="822" t="s">
        <v>608</v>
      </c>
      <c r="D923" s="822" t="s">
        <v>2401</v>
      </c>
      <c r="E923" s="822" t="s">
        <v>5283</v>
      </c>
      <c r="F923" s="822" t="s">
        <v>5374</v>
      </c>
      <c r="G923" s="822" t="s">
        <v>5375</v>
      </c>
      <c r="H923" s="831"/>
      <c r="I923" s="831"/>
      <c r="J923" s="822"/>
      <c r="K923" s="822"/>
      <c r="L923" s="831">
        <v>2</v>
      </c>
      <c r="M923" s="831">
        <v>254</v>
      </c>
      <c r="N923" s="822"/>
      <c r="O923" s="822">
        <v>127</v>
      </c>
      <c r="P923" s="831">
        <v>18</v>
      </c>
      <c r="Q923" s="831">
        <v>2466</v>
      </c>
      <c r="R923" s="827"/>
      <c r="S923" s="832">
        <v>137</v>
      </c>
    </row>
    <row r="924" spans="1:19" ht="14.45" customHeight="1" x14ac:dyDescent="0.2">
      <c r="A924" s="821" t="s">
        <v>5368</v>
      </c>
      <c r="B924" s="822" t="s">
        <v>5369</v>
      </c>
      <c r="C924" s="822" t="s">
        <v>608</v>
      </c>
      <c r="D924" s="822" t="s">
        <v>2401</v>
      </c>
      <c r="E924" s="822" t="s">
        <v>5283</v>
      </c>
      <c r="F924" s="822" t="s">
        <v>5387</v>
      </c>
      <c r="G924" s="822" t="s">
        <v>5384</v>
      </c>
      <c r="H924" s="831"/>
      <c r="I924" s="831"/>
      <c r="J924" s="822"/>
      <c r="K924" s="822"/>
      <c r="L924" s="831"/>
      <c r="M924" s="831"/>
      <c r="N924" s="822"/>
      <c r="O924" s="822"/>
      <c r="P924" s="831">
        <v>2</v>
      </c>
      <c r="Q924" s="831">
        <v>1178</v>
      </c>
      <c r="R924" s="827"/>
      <c r="S924" s="832">
        <v>589</v>
      </c>
    </row>
    <row r="925" spans="1:19" ht="14.45" customHeight="1" x14ac:dyDescent="0.2">
      <c r="A925" s="821" t="s">
        <v>5368</v>
      </c>
      <c r="B925" s="822" t="s">
        <v>5369</v>
      </c>
      <c r="C925" s="822" t="s">
        <v>608</v>
      </c>
      <c r="D925" s="822" t="s">
        <v>2401</v>
      </c>
      <c r="E925" s="822" t="s">
        <v>5283</v>
      </c>
      <c r="F925" s="822" t="s">
        <v>5396</v>
      </c>
      <c r="G925" s="822" t="s">
        <v>5394</v>
      </c>
      <c r="H925" s="831"/>
      <c r="I925" s="831"/>
      <c r="J925" s="822"/>
      <c r="K925" s="822"/>
      <c r="L925" s="831">
        <v>2</v>
      </c>
      <c r="M925" s="831">
        <v>776</v>
      </c>
      <c r="N925" s="822"/>
      <c r="O925" s="822">
        <v>388</v>
      </c>
      <c r="P925" s="831">
        <v>8</v>
      </c>
      <c r="Q925" s="831">
        <v>3208</v>
      </c>
      <c r="R925" s="827"/>
      <c r="S925" s="832">
        <v>401</v>
      </c>
    </row>
    <row r="926" spans="1:19" ht="14.45" customHeight="1" x14ac:dyDescent="0.2">
      <c r="A926" s="821" t="s">
        <v>5368</v>
      </c>
      <c r="B926" s="822" t="s">
        <v>5369</v>
      </c>
      <c r="C926" s="822" t="s">
        <v>608</v>
      </c>
      <c r="D926" s="822" t="s">
        <v>5276</v>
      </c>
      <c r="E926" s="822" t="s">
        <v>5283</v>
      </c>
      <c r="F926" s="822" t="s">
        <v>5372</v>
      </c>
      <c r="G926" s="822" t="s">
        <v>5373</v>
      </c>
      <c r="H926" s="831"/>
      <c r="I926" s="831"/>
      <c r="J926" s="822"/>
      <c r="K926" s="822"/>
      <c r="L926" s="831"/>
      <c r="M926" s="831"/>
      <c r="N926" s="822"/>
      <c r="O926" s="822"/>
      <c r="P926" s="831">
        <v>1</v>
      </c>
      <c r="Q926" s="831">
        <v>275</v>
      </c>
      <c r="R926" s="827"/>
      <c r="S926" s="832">
        <v>275</v>
      </c>
    </row>
    <row r="927" spans="1:19" ht="14.45" customHeight="1" x14ac:dyDescent="0.2">
      <c r="A927" s="821" t="s">
        <v>5368</v>
      </c>
      <c r="B927" s="822" t="s">
        <v>5369</v>
      </c>
      <c r="C927" s="822" t="s">
        <v>608</v>
      </c>
      <c r="D927" s="822" t="s">
        <v>5276</v>
      </c>
      <c r="E927" s="822" t="s">
        <v>5283</v>
      </c>
      <c r="F927" s="822" t="s">
        <v>5374</v>
      </c>
      <c r="G927" s="822" t="s">
        <v>5375</v>
      </c>
      <c r="H927" s="831"/>
      <c r="I927" s="831"/>
      <c r="J927" s="822"/>
      <c r="K927" s="822"/>
      <c r="L927" s="831"/>
      <c r="M927" s="831"/>
      <c r="N927" s="822"/>
      <c r="O927" s="822"/>
      <c r="P927" s="831">
        <v>4</v>
      </c>
      <c r="Q927" s="831">
        <v>548</v>
      </c>
      <c r="R927" s="827"/>
      <c r="S927" s="832">
        <v>137</v>
      </c>
    </row>
    <row r="928" spans="1:19" ht="14.45" customHeight="1" x14ac:dyDescent="0.2">
      <c r="A928" s="821" t="s">
        <v>5368</v>
      </c>
      <c r="B928" s="822" t="s">
        <v>5369</v>
      </c>
      <c r="C928" s="822" t="s">
        <v>608</v>
      </c>
      <c r="D928" s="822" t="s">
        <v>5276</v>
      </c>
      <c r="E928" s="822" t="s">
        <v>5283</v>
      </c>
      <c r="F928" s="822" t="s">
        <v>5387</v>
      </c>
      <c r="G928" s="822" t="s">
        <v>5384</v>
      </c>
      <c r="H928" s="831"/>
      <c r="I928" s="831"/>
      <c r="J928" s="822"/>
      <c r="K928" s="822"/>
      <c r="L928" s="831"/>
      <c r="M928" s="831"/>
      <c r="N928" s="822"/>
      <c r="O928" s="822"/>
      <c r="P928" s="831">
        <v>2</v>
      </c>
      <c r="Q928" s="831">
        <v>1178</v>
      </c>
      <c r="R928" s="827"/>
      <c r="S928" s="832">
        <v>589</v>
      </c>
    </row>
    <row r="929" spans="1:19" ht="14.45" customHeight="1" x14ac:dyDescent="0.2">
      <c r="A929" s="821" t="s">
        <v>5368</v>
      </c>
      <c r="B929" s="822" t="s">
        <v>5369</v>
      </c>
      <c r="C929" s="822" t="s">
        <v>608</v>
      </c>
      <c r="D929" s="822" t="s">
        <v>5244</v>
      </c>
      <c r="E929" s="822" t="s">
        <v>5283</v>
      </c>
      <c r="F929" s="822" t="s">
        <v>5372</v>
      </c>
      <c r="G929" s="822" t="s">
        <v>5373</v>
      </c>
      <c r="H929" s="831"/>
      <c r="I929" s="831"/>
      <c r="J929" s="822"/>
      <c r="K929" s="822"/>
      <c r="L929" s="831">
        <v>6</v>
      </c>
      <c r="M929" s="831">
        <v>1530</v>
      </c>
      <c r="N929" s="822"/>
      <c r="O929" s="822">
        <v>255</v>
      </c>
      <c r="P929" s="831"/>
      <c r="Q929" s="831"/>
      <c r="R929" s="827"/>
      <c r="S929" s="832"/>
    </row>
    <row r="930" spans="1:19" ht="14.45" customHeight="1" x14ac:dyDescent="0.2">
      <c r="A930" s="821" t="s">
        <v>5368</v>
      </c>
      <c r="B930" s="822" t="s">
        <v>5369</v>
      </c>
      <c r="C930" s="822" t="s">
        <v>608</v>
      </c>
      <c r="D930" s="822" t="s">
        <v>5244</v>
      </c>
      <c r="E930" s="822" t="s">
        <v>5283</v>
      </c>
      <c r="F930" s="822" t="s">
        <v>5374</v>
      </c>
      <c r="G930" s="822" t="s">
        <v>5375</v>
      </c>
      <c r="H930" s="831"/>
      <c r="I930" s="831"/>
      <c r="J930" s="822"/>
      <c r="K930" s="822"/>
      <c r="L930" s="831">
        <v>13</v>
      </c>
      <c r="M930" s="831">
        <v>1651</v>
      </c>
      <c r="N930" s="822"/>
      <c r="O930" s="822">
        <v>127</v>
      </c>
      <c r="P930" s="831"/>
      <c r="Q930" s="831"/>
      <c r="R930" s="827"/>
      <c r="S930" s="832"/>
    </row>
    <row r="931" spans="1:19" ht="14.45" customHeight="1" x14ac:dyDescent="0.2">
      <c r="A931" s="821" t="s">
        <v>5368</v>
      </c>
      <c r="B931" s="822" t="s">
        <v>5369</v>
      </c>
      <c r="C931" s="822" t="s">
        <v>608</v>
      </c>
      <c r="D931" s="822" t="s">
        <v>5244</v>
      </c>
      <c r="E931" s="822" t="s">
        <v>5283</v>
      </c>
      <c r="F931" s="822" t="s">
        <v>5387</v>
      </c>
      <c r="G931" s="822" t="s">
        <v>5384</v>
      </c>
      <c r="H931" s="831"/>
      <c r="I931" s="831"/>
      <c r="J931" s="822"/>
      <c r="K931" s="822"/>
      <c r="L931" s="831">
        <v>4</v>
      </c>
      <c r="M931" s="831">
        <v>2304</v>
      </c>
      <c r="N931" s="822"/>
      <c r="O931" s="822">
        <v>576</v>
      </c>
      <c r="P931" s="831"/>
      <c r="Q931" s="831"/>
      <c r="R931" s="827"/>
      <c r="S931" s="832"/>
    </row>
    <row r="932" spans="1:19" ht="14.45" customHeight="1" x14ac:dyDescent="0.2">
      <c r="A932" s="821" t="s">
        <v>5368</v>
      </c>
      <c r="B932" s="822" t="s">
        <v>5369</v>
      </c>
      <c r="C932" s="822" t="s">
        <v>608</v>
      </c>
      <c r="D932" s="822" t="s">
        <v>5244</v>
      </c>
      <c r="E932" s="822" t="s">
        <v>5283</v>
      </c>
      <c r="F932" s="822" t="s">
        <v>5393</v>
      </c>
      <c r="G932" s="822" t="s">
        <v>5394</v>
      </c>
      <c r="H932" s="831"/>
      <c r="I932" s="831"/>
      <c r="J932" s="822"/>
      <c r="K932" s="822"/>
      <c r="L932" s="831">
        <v>3</v>
      </c>
      <c r="M932" s="831">
        <v>933</v>
      </c>
      <c r="N932" s="822"/>
      <c r="O932" s="822">
        <v>311</v>
      </c>
      <c r="P932" s="831"/>
      <c r="Q932" s="831"/>
      <c r="R932" s="827"/>
      <c r="S932" s="832"/>
    </row>
    <row r="933" spans="1:19" ht="14.45" customHeight="1" x14ac:dyDescent="0.2">
      <c r="A933" s="821" t="s">
        <v>5368</v>
      </c>
      <c r="B933" s="822" t="s">
        <v>5369</v>
      </c>
      <c r="C933" s="822" t="s">
        <v>608</v>
      </c>
      <c r="D933" s="822" t="s">
        <v>5244</v>
      </c>
      <c r="E933" s="822" t="s">
        <v>5283</v>
      </c>
      <c r="F933" s="822" t="s">
        <v>5396</v>
      </c>
      <c r="G933" s="822" t="s">
        <v>5394</v>
      </c>
      <c r="H933" s="831"/>
      <c r="I933" s="831"/>
      <c r="J933" s="822"/>
      <c r="K933" s="822"/>
      <c r="L933" s="831">
        <v>1</v>
      </c>
      <c r="M933" s="831">
        <v>388</v>
      </c>
      <c r="N933" s="822"/>
      <c r="O933" s="822">
        <v>388</v>
      </c>
      <c r="P933" s="831"/>
      <c r="Q933" s="831"/>
      <c r="R933" s="827"/>
      <c r="S933" s="832"/>
    </row>
    <row r="934" spans="1:19" ht="14.45" customHeight="1" x14ac:dyDescent="0.2">
      <c r="A934" s="821" t="s">
        <v>5368</v>
      </c>
      <c r="B934" s="822" t="s">
        <v>5369</v>
      </c>
      <c r="C934" s="822" t="s">
        <v>608</v>
      </c>
      <c r="D934" s="822" t="s">
        <v>2433</v>
      </c>
      <c r="E934" s="822" t="s">
        <v>5283</v>
      </c>
      <c r="F934" s="822" t="s">
        <v>5372</v>
      </c>
      <c r="G934" s="822" t="s">
        <v>5373</v>
      </c>
      <c r="H934" s="831"/>
      <c r="I934" s="831"/>
      <c r="J934" s="822"/>
      <c r="K934" s="822"/>
      <c r="L934" s="831">
        <v>5</v>
      </c>
      <c r="M934" s="831">
        <v>1275</v>
      </c>
      <c r="N934" s="822"/>
      <c r="O934" s="822">
        <v>255</v>
      </c>
      <c r="P934" s="831">
        <v>2</v>
      </c>
      <c r="Q934" s="831">
        <v>550</v>
      </c>
      <c r="R934" s="827"/>
      <c r="S934" s="832">
        <v>275</v>
      </c>
    </row>
    <row r="935" spans="1:19" ht="14.45" customHeight="1" x14ac:dyDescent="0.2">
      <c r="A935" s="821" t="s">
        <v>5368</v>
      </c>
      <c r="B935" s="822" t="s">
        <v>5369</v>
      </c>
      <c r="C935" s="822" t="s">
        <v>608</v>
      </c>
      <c r="D935" s="822" t="s">
        <v>2433</v>
      </c>
      <c r="E935" s="822" t="s">
        <v>5283</v>
      </c>
      <c r="F935" s="822" t="s">
        <v>5374</v>
      </c>
      <c r="G935" s="822" t="s">
        <v>5375</v>
      </c>
      <c r="H935" s="831"/>
      <c r="I935" s="831"/>
      <c r="J935" s="822"/>
      <c r="K935" s="822"/>
      <c r="L935" s="831">
        <v>4</v>
      </c>
      <c r="M935" s="831">
        <v>508</v>
      </c>
      <c r="N935" s="822"/>
      <c r="O935" s="822">
        <v>127</v>
      </c>
      <c r="P935" s="831">
        <v>2</v>
      </c>
      <c r="Q935" s="831">
        <v>274</v>
      </c>
      <c r="R935" s="827"/>
      <c r="S935" s="832">
        <v>137</v>
      </c>
    </row>
    <row r="936" spans="1:19" ht="14.45" customHeight="1" x14ac:dyDescent="0.2">
      <c r="A936" s="821" t="s">
        <v>5368</v>
      </c>
      <c r="B936" s="822" t="s">
        <v>5369</v>
      </c>
      <c r="C936" s="822" t="s">
        <v>608</v>
      </c>
      <c r="D936" s="822" t="s">
        <v>2433</v>
      </c>
      <c r="E936" s="822" t="s">
        <v>5283</v>
      </c>
      <c r="F936" s="822" t="s">
        <v>5393</v>
      </c>
      <c r="G936" s="822" t="s">
        <v>5394</v>
      </c>
      <c r="H936" s="831"/>
      <c r="I936" s="831"/>
      <c r="J936" s="822"/>
      <c r="K936" s="822"/>
      <c r="L936" s="831">
        <v>3</v>
      </c>
      <c r="M936" s="831">
        <v>933</v>
      </c>
      <c r="N936" s="822"/>
      <c r="O936" s="822">
        <v>311</v>
      </c>
      <c r="P936" s="831"/>
      <c r="Q936" s="831"/>
      <c r="R936" s="827"/>
      <c r="S936" s="832"/>
    </row>
    <row r="937" spans="1:19" ht="14.45" customHeight="1" x14ac:dyDescent="0.2">
      <c r="A937" s="821" t="s">
        <v>5368</v>
      </c>
      <c r="B937" s="822" t="s">
        <v>5369</v>
      </c>
      <c r="C937" s="822" t="s">
        <v>608</v>
      </c>
      <c r="D937" s="822" t="s">
        <v>2433</v>
      </c>
      <c r="E937" s="822" t="s">
        <v>5283</v>
      </c>
      <c r="F937" s="822" t="s">
        <v>5396</v>
      </c>
      <c r="G937" s="822" t="s">
        <v>5394</v>
      </c>
      <c r="H937" s="831"/>
      <c r="I937" s="831"/>
      <c r="J937" s="822"/>
      <c r="K937" s="822"/>
      <c r="L937" s="831">
        <v>2</v>
      </c>
      <c r="M937" s="831">
        <v>776</v>
      </c>
      <c r="N937" s="822"/>
      <c r="O937" s="822">
        <v>388</v>
      </c>
      <c r="P937" s="831">
        <v>2</v>
      </c>
      <c r="Q937" s="831">
        <v>802</v>
      </c>
      <c r="R937" s="827"/>
      <c r="S937" s="832">
        <v>401</v>
      </c>
    </row>
    <row r="938" spans="1:19" ht="14.45" customHeight="1" x14ac:dyDescent="0.2">
      <c r="A938" s="821" t="s">
        <v>5368</v>
      </c>
      <c r="B938" s="822" t="s">
        <v>5369</v>
      </c>
      <c r="C938" s="822" t="s">
        <v>608</v>
      </c>
      <c r="D938" s="822" t="s">
        <v>2393</v>
      </c>
      <c r="E938" s="822" t="s">
        <v>5283</v>
      </c>
      <c r="F938" s="822" t="s">
        <v>5372</v>
      </c>
      <c r="G938" s="822" t="s">
        <v>5373</v>
      </c>
      <c r="H938" s="831"/>
      <c r="I938" s="831"/>
      <c r="J938" s="822"/>
      <c r="K938" s="822"/>
      <c r="L938" s="831">
        <v>1</v>
      </c>
      <c r="M938" s="831">
        <v>255</v>
      </c>
      <c r="N938" s="822"/>
      <c r="O938" s="822">
        <v>255</v>
      </c>
      <c r="P938" s="831">
        <v>6</v>
      </c>
      <c r="Q938" s="831">
        <v>1650</v>
      </c>
      <c r="R938" s="827"/>
      <c r="S938" s="832">
        <v>275</v>
      </c>
    </row>
    <row r="939" spans="1:19" ht="14.45" customHeight="1" x14ac:dyDescent="0.2">
      <c r="A939" s="821" t="s">
        <v>5368</v>
      </c>
      <c r="B939" s="822" t="s">
        <v>5369</v>
      </c>
      <c r="C939" s="822" t="s">
        <v>608</v>
      </c>
      <c r="D939" s="822" t="s">
        <v>2393</v>
      </c>
      <c r="E939" s="822" t="s">
        <v>5283</v>
      </c>
      <c r="F939" s="822" t="s">
        <v>5374</v>
      </c>
      <c r="G939" s="822" t="s">
        <v>5375</v>
      </c>
      <c r="H939" s="831"/>
      <c r="I939" s="831"/>
      <c r="J939" s="822"/>
      <c r="K939" s="822"/>
      <c r="L939" s="831">
        <v>1</v>
      </c>
      <c r="M939" s="831">
        <v>127</v>
      </c>
      <c r="N939" s="822"/>
      <c r="O939" s="822">
        <v>127</v>
      </c>
      <c r="P939" s="831">
        <v>9</v>
      </c>
      <c r="Q939" s="831">
        <v>1233</v>
      </c>
      <c r="R939" s="827"/>
      <c r="S939" s="832">
        <v>137</v>
      </c>
    </row>
    <row r="940" spans="1:19" ht="14.45" customHeight="1" x14ac:dyDescent="0.2">
      <c r="A940" s="821" t="s">
        <v>5368</v>
      </c>
      <c r="B940" s="822" t="s">
        <v>5369</v>
      </c>
      <c r="C940" s="822" t="s">
        <v>608</v>
      </c>
      <c r="D940" s="822" t="s">
        <v>2393</v>
      </c>
      <c r="E940" s="822" t="s">
        <v>5283</v>
      </c>
      <c r="F940" s="822" t="s">
        <v>5387</v>
      </c>
      <c r="G940" s="822" t="s">
        <v>5384</v>
      </c>
      <c r="H940" s="831"/>
      <c r="I940" s="831"/>
      <c r="J940" s="822"/>
      <c r="K940" s="822"/>
      <c r="L940" s="831"/>
      <c r="M940" s="831"/>
      <c r="N940" s="822"/>
      <c r="O940" s="822"/>
      <c r="P940" s="831">
        <v>1</v>
      </c>
      <c r="Q940" s="831">
        <v>589</v>
      </c>
      <c r="R940" s="827"/>
      <c r="S940" s="832">
        <v>589</v>
      </c>
    </row>
    <row r="941" spans="1:19" ht="14.45" customHeight="1" x14ac:dyDescent="0.2">
      <c r="A941" s="821" t="s">
        <v>5368</v>
      </c>
      <c r="B941" s="822" t="s">
        <v>5369</v>
      </c>
      <c r="C941" s="822" t="s">
        <v>608</v>
      </c>
      <c r="D941" s="822" t="s">
        <v>2393</v>
      </c>
      <c r="E941" s="822" t="s">
        <v>5283</v>
      </c>
      <c r="F941" s="822" t="s">
        <v>5391</v>
      </c>
      <c r="G941" s="822" t="s">
        <v>5392</v>
      </c>
      <c r="H941" s="831"/>
      <c r="I941" s="831"/>
      <c r="J941" s="822"/>
      <c r="K941" s="822"/>
      <c r="L941" s="831">
        <v>0</v>
      </c>
      <c r="M941" s="831">
        <v>0</v>
      </c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5368</v>
      </c>
      <c r="B942" s="822" t="s">
        <v>5369</v>
      </c>
      <c r="C942" s="822" t="s">
        <v>608</v>
      </c>
      <c r="D942" s="822" t="s">
        <v>2393</v>
      </c>
      <c r="E942" s="822" t="s">
        <v>5283</v>
      </c>
      <c r="F942" s="822" t="s">
        <v>5396</v>
      </c>
      <c r="G942" s="822" t="s">
        <v>5394</v>
      </c>
      <c r="H942" s="831"/>
      <c r="I942" s="831"/>
      <c r="J942" s="822"/>
      <c r="K942" s="822"/>
      <c r="L942" s="831">
        <v>1</v>
      </c>
      <c r="M942" s="831">
        <v>388</v>
      </c>
      <c r="N942" s="822"/>
      <c r="O942" s="822">
        <v>388</v>
      </c>
      <c r="P942" s="831">
        <v>7</v>
      </c>
      <c r="Q942" s="831">
        <v>2807</v>
      </c>
      <c r="R942" s="827"/>
      <c r="S942" s="832">
        <v>401</v>
      </c>
    </row>
    <row r="943" spans="1:19" ht="14.45" customHeight="1" x14ac:dyDescent="0.2">
      <c r="A943" s="821" t="s">
        <v>5368</v>
      </c>
      <c r="B943" s="822" t="s">
        <v>5369</v>
      </c>
      <c r="C943" s="822" t="s">
        <v>608</v>
      </c>
      <c r="D943" s="822" t="s">
        <v>5254</v>
      </c>
      <c r="E943" s="822" t="s">
        <v>5283</v>
      </c>
      <c r="F943" s="822" t="s">
        <v>5372</v>
      </c>
      <c r="G943" s="822" t="s">
        <v>5373</v>
      </c>
      <c r="H943" s="831"/>
      <c r="I943" s="831"/>
      <c r="J943" s="822"/>
      <c r="K943" s="822"/>
      <c r="L943" s="831"/>
      <c r="M943" s="831"/>
      <c r="N943" s="822"/>
      <c r="O943" s="822"/>
      <c r="P943" s="831">
        <v>14</v>
      </c>
      <c r="Q943" s="831">
        <v>3850</v>
      </c>
      <c r="R943" s="827"/>
      <c r="S943" s="832">
        <v>275</v>
      </c>
    </row>
    <row r="944" spans="1:19" ht="14.45" customHeight="1" x14ac:dyDescent="0.2">
      <c r="A944" s="821" t="s">
        <v>5368</v>
      </c>
      <c r="B944" s="822" t="s">
        <v>5369</v>
      </c>
      <c r="C944" s="822" t="s">
        <v>608</v>
      </c>
      <c r="D944" s="822" t="s">
        <v>5254</v>
      </c>
      <c r="E944" s="822" t="s">
        <v>5283</v>
      </c>
      <c r="F944" s="822" t="s">
        <v>5374</v>
      </c>
      <c r="G944" s="822" t="s">
        <v>5375</v>
      </c>
      <c r="H944" s="831"/>
      <c r="I944" s="831"/>
      <c r="J944" s="822"/>
      <c r="K944" s="822"/>
      <c r="L944" s="831"/>
      <c r="M944" s="831"/>
      <c r="N944" s="822"/>
      <c r="O944" s="822"/>
      <c r="P944" s="831">
        <v>50</v>
      </c>
      <c r="Q944" s="831">
        <v>6850</v>
      </c>
      <c r="R944" s="827"/>
      <c r="S944" s="832">
        <v>137</v>
      </c>
    </row>
    <row r="945" spans="1:19" ht="14.45" customHeight="1" x14ac:dyDescent="0.2">
      <c r="A945" s="821" t="s">
        <v>5368</v>
      </c>
      <c r="B945" s="822" t="s">
        <v>5369</v>
      </c>
      <c r="C945" s="822" t="s">
        <v>608</v>
      </c>
      <c r="D945" s="822" t="s">
        <v>5254</v>
      </c>
      <c r="E945" s="822" t="s">
        <v>5283</v>
      </c>
      <c r="F945" s="822" t="s">
        <v>5383</v>
      </c>
      <c r="G945" s="822" t="s">
        <v>5384</v>
      </c>
      <c r="H945" s="831"/>
      <c r="I945" s="831"/>
      <c r="J945" s="822"/>
      <c r="K945" s="822"/>
      <c r="L945" s="831"/>
      <c r="M945" s="831"/>
      <c r="N945" s="822"/>
      <c r="O945" s="822"/>
      <c r="P945" s="831">
        <v>1</v>
      </c>
      <c r="Q945" s="831">
        <v>511</v>
      </c>
      <c r="R945" s="827"/>
      <c r="S945" s="832">
        <v>511</v>
      </c>
    </row>
    <row r="946" spans="1:19" ht="14.45" customHeight="1" x14ac:dyDescent="0.2">
      <c r="A946" s="821" t="s">
        <v>5368</v>
      </c>
      <c r="B946" s="822" t="s">
        <v>5369</v>
      </c>
      <c r="C946" s="822" t="s">
        <v>608</v>
      </c>
      <c r="D946" s="822" t="s">
        <v>5254</v>
      </c>
      <c r="E946" s="822" t="s">
        <v>5283</v>
      </c>
      <c r="F946" s="822" t="s">
        <v>5387</v>
      </c>
      <c r="G946" s="822" t="s">
        <v>5384</v>
      </c>
      <c r="H946" s="831"/>
      <c r="I946" s="831"/>
      <c r="J946" s="822"/>
      <c r="K946" s="822"/>
      <c r="L946" s="831"/>
      <c r="M946" s="831"/>
      <c r="N946" s="822"/>
      <c r="O946" s="822"/>
      <c r="P946" s="831">
        <v>5</v>
      </c>
      <c r="Q946" s="831">
        <v>2945</v>
      </c>
      <c r="R946" s="827"/>
      <c r="S946" s="832">
        <v>589</v>
      </c>
    </row>
    <row r="947" spans="1:19" ht="14.45" customHeight="1" x14ac:dyDescent="0.2">
      <c r="A947" s="821" t="s">
        <v>5368</v>
      </c>
      <c r="B947" s="822" t="s">
        <v>5369</v>
      </c>
      <c r="C947" s="822" t="s">
        <v>608</v>
      </c>
      <c r="D947" s="822" t="s">
        <v>5254</v>
      </c>
      <c r="E947" s="822" t="s">
        <v>5283</v>
      </c>
      <c r="F947" s="822" t="s">
        <v>5391</v>
      </c>
      <c r="G947" s="822" t="s">
        <v>5392</v>
      </c>
      <c r="H947" s="831"/>
      <c r="I947" s="831"/>
      <c r="J947" s="822"/>
      <c r="K947" s="822"/>
      <c r="L947" s="831"/>
      <c r="M947" s="831"/>
      <c r="N947" s="822"/>
      <c r="O947" s="822"/>
      <c r="P947" s="831">
        <v>4</v>
      </c>
      <c r="Q947" s="831">
        <v>368</v>
      </c>
      <c r="R947" s="827"/>
      <c r="S947" s="832">
        <v>92</v>
      </c>
    </row>
    <row r="948" spans="1:19" ht="14.45" customHeight="1" x14ac:dyDescent="0.2">
      <c r="A948" s="821" t="s">
        <v>5368</v>
      </c>
      <c r="B948" s="822" t="s">
        <v>5369</v>
      </c>
      <c r="C948" s="822" t="s">
        <v>608</v>
      </c>
      <c r="D948" s="822" t="s">
        <v>5254</v>
      </c>
      <c r="E948" s="822" t="s">
        <v>5283</v>
      </c>
      <c r="F948" s="822" t="s">
        <v>5393</v>
      </c>
      <c r="G948" s="822" t="s">
        <v>5394</v>
      </c>
      <c r="H948" s="831"/>
      <c r="I948" s="831"/>
      <c r="J948" s="822"/>
      <c r="K948" s="822"/>
      <c r="L948" s="831"/>
      <c r="M948" s="831"/>
      <c r="N948" s="822"/>
      <c r="O948" s="822"/>
      <c r="P948" s="831">
        <v>2</v>
      </c>
      <c r="Q948" s="831">
        <v>646</v>
      </c>
      <c r="R948" s="827"/>
      <c r="S948" s="832">
        <v>323</v>
      </c>
    </row>
    <row r="949" spans="1:19" ht="14.45" customHeight="1" x14ac:dyDescent="0.2">
      <c r="A949" s="821" t="s">
        <v>5368</v>
      </c>
      <c r="B949" s="822" t="s">
        <v>5369</v>
      </c>
      <c r="C949" s="822" t="s">
        <v>608</v>
      </c>
      <c r="D949" s="822" t="s">
        <v>5254</v>
      </c>
      <c r="E949" s="822" t="s">
        <v>5283</v>
      </c>
      <c r="F949" s="822" t="s">
        <v>5396</v>
      </c>
      <c r="G949" s="822" t="s">
        <v>5394</v>
      </c>
      <c r="H949" s="831"/>
      <c r="I949" s="831"/>
      <c r="J949" s="822"/>
      <c r="K949" s="822"/>
      <c r="L949" s="831"/>
      <c r="M949" s="831"/>
      <c r="N949" s="822"/>
      <c r="O949" s="822"/>
      <c r="P949" s="831">
        <v>14</v>
      </c>
      <c r="Q949" s="831">
        <v>5614</v>
      </c>
      <c r="R949" s="827"/>
      <c r="S949" s="832">
        <v>401</v>
      </c>
    </row>
    <row r="950" spans="1:19" ht="14.45" customHeight="1" x14ac:dyDescent="0.2">
      <c r="A950" s="821" t="s">
        <v>5368</v>
      </c>
      <c r="B950" s="822" t="s">
        <v>5369</v>
      </c>
      <c r="C950" s="822" t="s">
        <v>608</v>
      </c>
      <c r="D950" s="822" t="s">
        <v>5254</v>
      </c>
      <c r="E950" s="822" t="s">
        <v>5283</v>
      </c>
      <c r="F950" s="822" t="s">
        <v>5400</v>
      </c>
      <c r="G950" s="822" t="s">
        <v>5401</v>
      </c>
      <c r="H950" s="831"/>
      <c r="I950" s="831"/>
      <c r="J950" s="822"/>
      <c r="K950" s="822"/>
      <c r="L950" s="831"/>
      <c r="M950" s="831"/>
      <c r="N950" s="822"/>
      <c r="O950" s="822"/>
      <c r="P950" s="831">
        <v>2</v>
      </c>
      <c r="Q950" s="831">
        <v>962</v>
      </c>
      <c r="R950" s="827"/>
      <c r="S950" s="832">
        <v>481</v>
      </c>
    </row>
    <row r="951" spans="1:19" ht="14.45" customHeight="1" x14ac:dyDescent="0.2">
      <c r="A951" s="821" t="s">
        <v>5368</v>
      </c>
      <c r="B951" s="822" t="s">
        <v>5369</v>
      </c>
      <c r="C951" s="822" t="s">
        <v>608</v>
      </c>
      <c r="D951" s="822" t="s">
        <v>5253</v>
      </c>
      <c r="E951" s="822" t="s">
        <v>5283</v>
      </c>
      <c r="F951" s="822" t="s">
        <v>5372</v>
      </c>
      <c r="G951" s="822" t="s">
        <v>5373</v>
      </c>
      <c r="H951" s="831"/>
      <c r="I951" s="831"/>
      <c r="J951" s="822"/>
      <c r="K951" s="822"/>
      <c r="L951" s="831"/>
      <c r="M951" s="831"/>
      <c r="N951" s="822"/>
      <c r="O951" s="822"/>
      <c r="P951" s="831">
        <v>4</v>
      </c>
      <c r="Q951" s="831">
        <v>1100</v>
      </c>
      <c r="R951" s="827"/>
      <c r="S951" s="832">
        <v>275</v>
      </c>
    </row>
    <row r="952" spans="1:19" ht="14.45" customHeight="1" x14ac:dyDescent="0.2">
      <c r="A952" s="821" t="s">
        <v>5368</v>
      </c>
      <c r="B952" s="822" t="s">
        <v>5369</v>
      </c>
      <c r="C952" s="822" t="s">
        <v>608</v>
      </c>
      <c r="D952" s="822" t="s">
        <v>5253</v>
      </c>
      <c r="E952" s="822" t="s">
        <v>5283</v>
      </c>
      <c r="F952" s="822" t="s">
        <v>5374</v>
      </c>
      <c r="G952" s="822" t="s">
        <v>5375</v>
      </c>
      <c r="H952" s="831"/>
      <c r="I952" s="831"/>
      <c r="J952" s="822"/>
      <c r="K952" s="822"/>
      <c r="L952" s="831"/>
      <c r="M952" s="831"/>
      <c r="N952" s="822"/>
      <c r="O952" s="822"/>
      <c r="P952" s="831">
        <v>4</v>
      </c>
      <c r="Q952" s="831">
        <v>548</v>
      </c>
      <c r="R952" s="827"/>
      <c r="S952" s="832">
        <v>137</v>
      </c>
    </row>
    <row r="953" spans="1:19" ht="14.45" customHeight="1" x14ac:dyDescent="0.2">
      <c r="A953" s="821" t="s">
        <v>5368</v>
      </c>
      <c r="B953" s="822" t="s">
        <v>5369</v>
      </c>
      <c r="C953" s="822" t="s">
        <v>608</v>
      </c>
      <c r="D953" s="822" t="s">
        <v>5253</v>
      </c>
      <c r="E953" s="822" t="s">
        <v>5283</v>
      </c>
      <c r="F953" s="822" t="s">
        <v>5391</v>
      </c>
      <c r="G953" s="822" t="s">
        <v>5392</v>
      </c>
      <c r="H953" s="831"/>
      <c r="I953" s="831"/>
      <c r="J953" s="822"/>
      <c r="K953" s="822"/>
      <c r="L953" s="831"/>
      <c r="M953" s="831"/>
      <c r="N953" s="822"/>
      <c r="O953" s="822"/>
      <c r="P953" s="831">
        <v>1</v>
      </c>
      <c r="Q953" s="831">
        <v>92</v>
      </c>
      <c r="R953" s="827"/>
      <c r="S953" s="832">
        <v>92</v>
      </c>
    </row>
    <row r="954" spans="1:19" ht="14.45" customHeight="1" x14ac:dyDescent="0.2">
      <c r="A954" s="821" t="s">
        <v>5368</v>
      </c>
      <c r="B954" s="822" t="s">
        <v>5369</v>
      </c>
      <c r="C954" s="822" t="s">
        <v>608</v>
      </c>
      <c r="D954" s="822" t="s">
        <v>5253</v>
      </c>
      <c r="E954" s="822" t="s">
        <v>5283</v>
      </c>
      <c r="F954" s="822" t="s">
        <v>5396</v>
      </c>
      <c r="G954" s="822" t="s">
        <v>5394</v>
      </c>
      <c r="H954" s="831"/>
      <c r="I954" s="831"/>
      <c r="J954" s="822"/>
      <c r="K954" s="822"/>
      <c r="L954" s="831"/>
      <c r="M954" s="831"/>
      <c r="N954" s="822"/>
      <c r="O954" s="822"/>
      <c r="P954" s="831">
        <v>3</v>
      </c>
      <c r="Q954" s="831">
        <v>1203</v>
      </c>
      <c r="R954" s="827"/>
      <c r="S954" s="832">
        <v>401</v>
      </c>
    </row>
    <row r="955" spans="1:19" ht="14.45" customHeight="1" x14ac:dyDescent="0.2">
      <c r="A955" s="821" t="s">
        <v>5368</v>
      </c>
      <c r="B955" s="822" t="s">
        <v>5369</v>
      </c>
      <c r="C955" s="822" t="s">
        <v>608</v>
      </c>
      <c r="D955" s="822" t="s">
        <v>5253</v>
      </c>
      <c r="E955" s="822" t="s">
        <v>5283</v>
      </c>
      <c r="F955" s="822" t="s">
        <v>5399</v>
      </c>
      <c r="G955" s="822" t="s">
        <v>5382</v>
      </c>
      <c r="H955" s="831"/>
      <c r="I955" s="831"/>
      <c r="J955" s="822"/>
      <c r="K955" s="822"/>
      <c r="L955" s="831"/>
      <c r="M955" s="831"/>
      <c r="N955" s="822"/>
      <c r="O955" s="822"/>
      <c r="P955" s="831">
        <v>1</v>
      </c>
      <c r="Q955" s="831">
        <v>425</v>
      </c>
      <c r="R955" s="827"/>
      <c r="S955" s="832">
        <v>425</v>
      </c>
    </row>
    <row r="956" spans="1:19" ht="14.45" customHeight="1" x14ac:dyDescent="0.2">
      <c r="A956" s="821" t="s">
        <v>5368</v>
      </c>
      <c r="B956" s="822" t="s">
        <v>5369</v>
      </c>
      <c r="C956" s="822" t="s">
        <v>608</v>
      </c>
      <c r="D956" s="822" t="s">
        <v>5259</v>
      </c>
      <c r="E956" s="822" t="s">
        <v>5283</v>
      </c>
      <c r="F956" s="822" t="s">
        <v>5372</v>
      </c>
      <c r="G956" s="822" t="s">
        <v>5373</v>
      </c>
      <c r="H956" s="831">
        <v>31</v>
      </c>
      <c r="I956" s="831">
        <v>7874</v>
      </c>
      <c r="J956" s="822"/>
      <c r="K956" s="822">
        <v>254</v>
      </c>
      <c r="L956" s="831">
        <v>7</v>
      </c>
      <c r="M956" s="831">
        <v>1785</v>
      </c>
      <c r="N956" s="822"/>
      <c r="O956" s="822">
        <v>255</v>
      </c>
      <c r="P956" s="831">
        <v>1</v>
      </c>
      <c r="Q956" s="831">
        <v>275</v>
      </c>
      <c r="R956" s="827"/>
      <c r="S956" s="832">
        <v>275</v>
      </c>
    </row>
    <row r="957" spans="1:19" ht="14.45" customHeight="1" x14ac:dyDescent="0.2">
      <c r="A957" s="821" t="s">
        <v>5368</v>
      </c>
      <c r="B957" s="822" t="s">
        <v>5369</v>
      </c>
      <c r="C957" s="822" t="s">
        <v>608</v>
      </c>
      <c r="D957" s="822" t="s">
        <v>5259</v>
      </c>
      <c r="E957" s="822" t="s">
        <v>5283</v>
      </c>
      <c r="F957" s="822" t="s">
        <v>5374</v>
      </c>
      <c r="G957" s="822" t="s">
        <v>5375</v>
      </c>
      <c r="H957" s="831">
        <v>133</v>
      </c>
      <c r="I957" s="831">
        <v>16758</v>
      </c>
      <c r="J957" s="822"/>
      <c r="K957" s="822">
        <v>126</v>
      </c>
      <c r="L957" s="831">
        <v>46</v>
      </c>
      <c r="M957" s="831">
        <v>5842</v>
      </c>
      <c r="N957" s="822"/>
      <c r="O957" s="822">
        <v>127</v>
      </c>
      <c r="P957" s="831">
        <v>2</v>
      </c>
      <c r="Q957" s="831">
        <v>274</v>
      </c>
      <c r="R957" s="827"/>
      <c r="S957" s="832">
        <v>137</v>
      </c>
    </row>
    <row r="958" spans="1:19" ht="14.45" customHeight="1" x14ac:dyDescent="0.2">
      <c r="A958" s="821" t="s">
        <v>5368</v>
      </c>
      <c r="B958" s="822" t="s">
        <v>5369</v>
      </c>
      <c r="C958" s="822" t="s">
        <v>608</v>
      </c>
      <c r="D958" s="822" t="s">
        <v>5259</v>
      </c>
      <c r="E958" s="822" t="s">
        <v>5283</v>
      </c>
      <c r="F958" s="822" t="s">
        <v>5383</v>
      </c>
      <c r="G958" s="822" t="s">
        <v>5384</v>
      </c>
      <c r="H958" s="831">
        <v>1</v>
      </c>
      <c r="I958" s="831">
        <v>498</v>
      </c>
      <c r="J958" s="822"/>
      <c r="K958" s="822">
        <v>498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5368</v>
      </c>
      <c r="B959" s="822" t="s">
        <v>5369</v>
      </c>
      <c r="C959" s="822" t="s">
        <v>608</v>
      </c>
      <c r="D959" s="822" t="s">
        <v>5259</v>
      </c>
      <c r="E959" s="822" t="s">
        <v>5283</v>
      </c>
      <c r="F959" s="822" t="s">
        <v>5391</v>
      </c>
      <c r="G959" s="822" t="s">
        <v>5392</v>
      </c>
      <c r="H959" s="831">
        <v>1</v>
      </c>
      <c r="I959" s="831">
        <v>88</v>
      </c>
      <c r="J959" s="822"/>
      <c r="K959" s="822">
        <v>88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5368</v>
      </c>
      <c r="B960" s="822" t="s">
        <v>5369</v>
      </c>
      <c r="C960" s="822" t="s">
        <v>608</v>
      </c>
      <c r="D960" s="822" t="s">
        <v>5259</v>
      </c>
      <c r="E960" s="822" t="s">
        <v>5283</v>
      </c>
      <c r="F960" s="822" t="s">
        <v>5393</v>
      </c>
      <c r="G960" s="822" t="s">
        <v>5394</v>
      </c>
      <c r="H960" s="831">
        <v>31</v>
      </c>
      <c r="I960" s="831">
        <v>9610</v>
      </c>
      <c r="J960" s="822"/>
      <c r="K960" s="822">
        <v>310</v>
      </c>
      <c r="L960" s="831">
        <v>7</v>
      </c>
      <c r="M960" s="831">
        <v>2177</v>
      </c>
      <c r="N960" s="822"/>
      <c r="O960" s="822">
        <v>311</v>
      </c>
      <c r="P960" s="831">
        <v>2</v>
      </c>
      <c r="Q960" s="831">
        <v>646</v>
      </c>
      <c r="R960" s="827"/>
      <c r="S960" s="832">
        <v>323</v>
      </c>
    </row>
    <row r="961" spans="1:19" ht="14.45" customHeight="1" x14ac:dyDescent="0.2">
      <c r="A961" s="821" t="s">
        <v>5368</v>
      </c>
      <c r="B961" s="822" t="s">
        <v>5369</v>
      </c>
      <c r="C961" s="822" t="s">
        <v>608</v>
      </c>
      <c r="D961" s="822" t="s">
        <v>5259</v>
      </c>
      <c r="E961" s="822" t="s">
        <v>5283</v>
      </c>
      <c r="F961" s="822" t="s">
        <v>5396</v>
      </c>
      <c r="G961" s="822" t="s">
        <v>5394</v>
      </c>
      <c r="H961" s="831">
        <v>9</v>
      </c>
      <c r="I961" s="831">
        <v>3465</v>
      </c>
      <c r="J961" s="822"/>
      <c r="K961" s="822">
        <v>385</v>
      </c>
      <c r="L961" s="831">
        <v>7</v>
      </c>
      <c r="M961" s="831">
        <v>2716</v>
      </c>
      <c r="N961" s="822"/>
      <c r="O961" s="822">
        <v>388</v>
      </c>
      <c r="P961" s="831"/>
      <c r="Q961" s="831"/>
      <c r="R961" s="827"/>
      <c r="S961" s="832"/>
    </row>
    <row r="962" spans="1:19" ht="14.45" customHeight="1" x14ac:dyDescent="0.2">
      <c r="A962" s="821" t="s">
        <v>5368</v>
      </c>
      <c r="B962" s="822" t="s">
        <v>5369</v>
      </c>
      <c r="C962" s="822" t="s">
        <v>608</v>
      </c>
      <c r="D962" s="822" t="s">
        <v>2358</v>
      </c>
      <c r="E962" s="822" t="s">
        <v>5283</v>
      </c>
      <c r="F962" s="822" t="s">
        <v>5372</v>
      </c>
      <c r="G962" s="822" t="s">
        <v>5373</v>
      </c>
      <c r="H962" s="831"/>
      <c r="I962" s="831"/>
      <c r="J962" s="822"/>
      <c r="K962" s="822"/>
      <c r="L962" s="831"/>
      <c r="M962" s="831"/>
      <c r="N962" s="822"/>
      <c r="O962" s="822"/>
      <c r="P962" s="831">
        <v>1</v>
      </c>
      <c r="Q962" s="831">
        <v>275</v>
      </c>
      <c r="R962" s="827"/>
      <c r="S962" s="832">
        <v>275</v>
      </c>
    </row>
    <row r="963" spans="1:19" ht="14.45" customHeight="1" x14ac:dyDescent="0.2">
      <c r="A963" s="821" t="s">
        <v>5368</v>
      </c>
      <c r="B963" s="822" t="s">
        <v>5369</v>
      </c>
      <c r="C963" s="822" t="s">
        <v>608</v>
      </c>
      <c r="D963" s="822" t="s">
        <v>2358</v>
      </c>
      <c r="E963" s="822" t="s">
        <v>5283</v>
      </c>
      <c r="F963" s="822" t="s">
        <v>5374</v>
      </c>
      <c r="G963" s="822" t="s">
        <v>5375</v>
      </c>
      <c r="H963" s="831"/>
      <c r="I963" s="831"/>
      <c r="J963" s="822"/>
      <c r="K963" s="822"/>
      <c r="L963" s="831"/>
      <c r="M963" s="831"/>
      <c r="N963" s="822"/>
      <c r="O963" s="822"/>
      <c r="P963" s="831">
        <v>1</v>
      </c>
      <c r="Q963" s="831">
        <v>137</v>
      </c>
      <c r="R963" s="827"/>
      <c r="S963" s="832">
        <v>137</v>
      </c>
    </row>
    <row r="964" spans="1:19" ht="14.45" customHeight="1" x14ac:dyDescent="0.2">
      <c r="A964" s="821" t="s">
        <v>5368</v>
      </c>
      <c r="B964" s="822" t="s">
        <v>5369</v>
      </c>
      <c r="C964" s="822" t="s">
        <v>608</v>
      </c>
      <c r="D964" s="822" t="s">
        <v>2358</v>
      </c>
      <c r="E964" s="822" t="s">
        <v>5283</v>
      </c>
      <c r="F964" s="822" t="s">
        <v>5393</v>
      </c>
      <c r="G964" s="822" t="s">
        <v>5394</v>
      </c>
      <c r="H964" s="831"/>
      <c r="I964" s="831"/>
      <c r="J964" s="822"/>
      <c r="K964" s="822"/>
      <c r="L964" s="831"/>
      <c r="M964" s="831"/>
      <c r="N964" s="822"/>
      <c r="O964" s="822"/>
      <c r="P964" s="831">
        <v>1</v>
      </c>
      <c r="Q964" s="831">
        <v>323</v>
      </c>
      <c r="R964" s="827"/>
      <c r="S964" s="832">
        <v>323</v>
      </c>
    </row>
    <row r="965" spans="1:19" ht="14.45" customHeight="1" x14ac:dyDescent="0.2">
      <c r="A965" s="821" t="s">
        <v>5368</v>
      </c>
      <c r="B965" s="822" t="s">
        <v>5369</v>
      </c>
      <c r="C965" s="822" t="s">
        <v>608</v>
      </c>
      <c r="D965" s="822" t="s">
        <v>5240</v>
      </c>
      <c r="E965" s="822" t="s">
        <v>5283</v>
      </c>
      <c r="F965" s="822" t="s">
        <v>5372</v>
      </c>
      <c r="G965" s="822" t="s">
        <v>5373</v>
      </c>
      <c r="H965" s="831"/>
      <c r="I965" s="831"/>
      <c r="J965" s="822"/>
      <c r="K965" s="822"/>
      <c r="L965" s="831">
        <v>1</v>
      </c>
      <c r="M965" s="831">
        <v>255</v>
      </c>
      <c r="N965" s="822"/>
      <c r="O965" s="822">
        <v>255</v>
      </c>
      <c r="P965" s="831"/>
      <c r="Q965" s="831"/>
      <c r="R965" s="827"/>
      <c r="S965" s="832"/>
    </row>
    <row r="966" spans="1:19" ht="14.45" customHeight="1" x14ac:dyDescent="0.2">
      <c r="A966" s="821" t="s">
        <v>5368</v>
      </c>
      <c r="B966" s="822" t="s">
        <v>5369</v>
      </c>
      <c r="C966" s="822" t="s">
        <v>608</v>
      </c>
      <c r="D966" s="822" t="s">
        <v>5240</v>
      </c>
      <c r="E966" s="822" t="s">
        <v>5283</v>
      </c>
      <c r="F966" s="822" t="s">
        <v>5374</v>
      </c>
      <c r="G966" s="822" t="s">
        <v>5375</v>
      </c>
      <c r="H966" s="831"/>
      <c r="I966" s="831"/>
      <c r="J966" s="822"/>
      <c r="K966" s="822"/>
      <c r="L966" s="831">
        <v>1</v>
      </c>
      <c r="M966" s="831">
        <v>127</v>
      </c>
      <c r="N966" s="822"/>
      <c r="O966" s="822">
        <v>127</v>
      </c>
      <c r="P966" s="831"/>
      <c r="Q966" s="831"/>
      <c r="R966" s="827"/>
      <c r="S966" s="832"/>
    </row>
    <row r="967" spans="1:19" ht="14.45" customHeight="1" x14ac:dyDescent="0.2">
      <c r="A967" s="821" t="s">
        <v>5368</v>
      </c>
      <c r="B967" s="822" t="s">
        <v>5369</v>
      </c>
      <c r="C967" s="822" t="s">
        <v>608</v>
      </c>
      <c r="D967" s="822" t="s">
        <v>5240</v>
      </c>
      <c r="E967" s="822" t="s">
        <v>5283</v>
      </c>
      <c r="F967" s="822" t="s">
        <v>5393</v>
      </c>
      <c r="G967" s="822" t="s">
        <v>5394</v>
      </c>
      <c r="H967" s="831"/>
      <c r="I967" s="831"/>
      <c r="J967" s="822"/>
      <c r="K967" s="822"/>
      <c r="L967" s="831">
        <v>1</v>
      </c>
      <c r="M967" s="831">
        <v>311</v>
      </c>
      <c r="N967" s="822"/>
      <c r="O967" s="822">
        <v>311</v>
      </c>
      <c r="P967" s="831"/>
      <c r="Q967" s="831"/>
      <c r="R967" s="827"/>
      <c r="S967" s="832"/>
    </row>
    <row r="968" spans="1:19" ht="14.45" customHeight="1" x14ac:dyDescent="0.2">
      <c r="A968" s="821" t="s">
        <v>5368</v>
      </c>
      <c r="B968" s="822" t="s">
        <v>5369</v>
      </c>
      <c r="C968" s="822" t="s">
        <v>611</v>
      </c>
      <c r="D968" s="822" t="s">
        <v>2354</v>
      </c>
      <c r="E968" s="822" t="s">
        <v>5283</v>
      </c>
      <c r="F968" s="822" t="s">
        <v>5387</v>
      </c>
      <c r="G968" s="822" t="s">
        <v>5384</v>
      </c>
      <c r="H968" s="831"/>
      <c r="I968" s="831"/>
      <c r="J968" s="822"/>
      <c r="K968" s="822"/>
      <c r="L968" s="831">
        <v>3</v>
      </c>
      <c r="M968" s="831">
        <v>1728</v>
      </c>
      <c r="N968" s="822"/>
      <c r="O968" s="822">
        <v>576</v>
      </c>
      <c r="P968" s="831"/>
      <c r="Q968" s="831"/>
      <c r="R968" s="827"/>
      <c r="S968" s="832"/>
    </row>
    <row r="969" spans="1:19" ht="14.45" customHeight="1" x14ac:dyDescent="0.2">
      <c r="A969" s="821" t="s">
        <v>5368</v>
      </c>
      <c r="B969" s="822" t="s">
        <v>5369</v>
      </c>
      <c r="C969" s="822" t="s">
        <v>611</v>
      </c>
      <c r="D969" s="822" t="s">
        <v>2354</v>
      </c>
      <c r="E969" s="822" t="s">
        <v>5283</v>
      </c>
      <c r="F969" s="822" t="s">
        <v>5389</v>
      </c>
      <c r="G969" s="822" t="s">
        <v>5390</v>
      </c>
      <c r="H969" s="831"/>
      <c r="I969" s="831"/>
      <c r="J969" s="822"/>
      <c r="K969" s="822"/>
      <c r="L969" s="831">
        <v>1</v>
      </c>
      <c r="M969" s="831">
        <v>219</v>
      </c>
      <c r="N969" s="822"/>
      <c r="O969" s="822">
        <v>219</v>
      </c>
      <c r="P969" s="831"/>
      <c r="Q969" s="831"/>
      <c r="R969" s="827"/>
      <c r="S969" s="832"/>
    </row>
    <row r="970" spans="1:19" ht="14.45" customHeight="1" x14ac:dyDescent="0.2">
      <c r="A970" s="821" t="s">
        <v>5368</v>
      </c>
      <c r="B970" s="822" t="s">
        <v>5369</v>
      </c>
      <c r="C970" s="822" t="s">
        <v>611</v>
      </c>
      <c r="D970" s="822" t="s">
        <v>2354</v>
      </c>
      <c r="E970" s="822" t="s">
        <v>5283</v>
      </c>
      <c r="F970" s="822" t="s">
        <v>5391</v>
      </c>
      <c r="G970" s="822" t="s">
        <v>5392</v>
      </c>
      <c r="H970" s="831"/>
      <c r="I970" s="831"/>
      <c r="J970" s="822"/>
      <c r="K970" s="822"/>
      <c r="L970" s="831">
        <v>3</v>
      </c>
      <c r="M970" s="831">
        <v>267</v>
      </c>
      <c r="N970" s="822"/>
      <c r="O970" s="822">
        <v>89</v>
      </c>
      <c r="P970" s="831"/>
      <c r="Q970" s="831"/>
      <c r="R970" s="827"/>
      <c r="S970" s="832"/>
    </row>
    <row r="971" spans="1:19" ht="14.45" customHeight="1" x14ac:dyDescent="0.2">
      <c r="A971" s="821" t="s">
        <v>5368</v>
      </c>
      <c r="B971" s="822" t="s">
        <v>5369</v>
      </c>
      <c r="C971" s="822" t="s">
        <v>611</v>
      </c>
      <c r="D971" s="822" t="s">
        <v>2356</v>
      </c>
      <c r="E971" s="822" t="s">
        <v>5283</v>
      </c>
      <c r="F971" s="822" t="s">
        <v>5374</v>
      </c>
      <c r="G971" s="822" t="s">
        <v>5375</v>
      </c>
      <c r="H971" s="831"/>
      <c r="I971" s="831"/>
      <c r="J971" s="822"/>
      <c r="K971" s="822"/>
      <c r="L971" s="831">
        <v>1</v>
      </c>
      <c r="M971" s="831">
        <v>127</v>
      </c>
      <c r="N971" s="822"/>
      <c r="O971" s="822">
        <v>127</v>
      </c>
      <c r="P971" s="831"/>
      <c r="Q971" s="831"/>
      <c r="R971" s="827"/>
      <c r="S971" s="832"/>
    </row>
    <row r="972" spans="1:19" ht="14.45" customHeight="1" x14ac:dyDescent="0.2">
      <c r="A972" s="821" t="s">
        <v>5368</v>
      </c>
      <c r="B972" s="822" t="s">
        <v>5369</v>
      </c>
      <c r="C972" s="822" t="s">
        <v>611</v>
      </c>
      <c r="D972" s="822" t="s">
        <v>2356</v>
      </c>
      <c r="E972" s="822" t="s">
        <v>5283</v>
      </c>
      <c r="F972" s="822" t="s">
        <v>5387</v>
      </c>
      <c r="G972" s="822" t="s">
        <v>5384</v>
      </c>
      <c r="H972" s="831"/>
      <c r="I972" s="831"/>
      <c r="J972" s="822"/>
      <c r="K972" s="822"/>
      <c r="L972" s="831">
        <v>2</v>
      </c>
      <c r="M972" s="831">
        <v>1152</v>
      </c>
      <c r="N972" s="822"/>
      <c r="O972" s="822">
        <v>576</v>
      </c>
      <c r="P972" s="831"/>
      <c r="Q972" s="831"/>
      <c r="R972" s="827"/>
      <c r="S972" s="832"/>
    </row>
    <row r="973" spans="1:19" ht="14.45" customHeight="1" x14ac:dyDescent="0.2">
      <c r="A973" s="821" t="s">
        <v>5368</v>
      </c>
      <c r="B973" s="822" t="s">
        <v>5369</v>
      </c>
      <c r="C973" s="822" t="s">
        <v>611</v>
      </c>
      <c r="D973" s="822" t="s">
        <v>5233</v>
      </c>
      <c r="E973" s="822" t="s">
        <v>5283</v>
      </c>
      <c r="F973" s="822" t="s">
        <v>5374</v>
      </c>
      <c r="G973" s="822" t="s">
        <v>5375</v>
      </c>
      <c r="H973" s="831"/>
      <c r="I973" s="831"/>
      <c r="J973" s="822"/>
      <c r="K973" s="822"/>
      <c r="L973" s="831"/>
      <c r="M973" s="831"/>
      <c r="N973" s="822"/>
      <c r="O973" s="822"/>
      <c r="P973" s="831">
        <v>1</v>
      </c>
      <c r="Q973" s="831">
        <v>137</v>
      </c>
      <c r="R973" s="827"/>
      <c r="S973" s="832">
        <v>137</v>
      </c>
    </row>
    <row r="974" spans="1:19" ht="14.45" customHeight="1" x14ac:dyDescent="0.2">
      <c r="A974" s="821" t="s">
        <v>5368</v>
      </c>
      <c r="B974" s="822" t="s">
        <v>5369</v>
      </c>
      <c r="C974" s="822" t="s">
        <v>611</v>
      </c>
      <c r="D974" s="822" t="s">
        <v>5233</v>
      </c>
      <c r="E974" s="822" t="s">
        <v>5283</v>
      </c>
      <c r="F974" s="822" t="s">
        <v>5385</v>
      </c>
      <c r="G974" s="822" t="s">
        <v>5386</v>
      </c>
      <c r="H974" s="831"/>
      <c r="I974" s="831"/>
      <c r="J974" s="822"/>
      <c r="K974" s="822"/>
      <c r="L974" s="831"/>
      <c r="M974" s="831"/>
      <c r="N974" s="822"/>
      <c r="O974" s="822"/>
      <c r="P974" s="831">
        <v>1</v>
      </c>
      <c r="Q974" s="831">
        <v>704</v>
      </c>
      <c r="R974" s="827"/>
      <c r="S974" s="832">
        <v>704</v>
      </c>
    </row>
    <row r="975" spans="1:19" ht="14.45" customHeight="1" x14ac:dyDescent="0.2">
      <c r="A975" s="821" t="s">
        <v>5368</v>
      </c>
      <c r="B975" s="822" t="s">
        <v>5369</v>
      </c>
      <c r="C975" s="822" t="s">
        <v>611</v>
      </c>
      <c r="D975" s="822" t="s">
        <v>5233</v>
      </c>
      <c r="E975" s="822" t="s">
        <v>5283</v>
      </c>
      <c r="F975" s="822" t="s">
        <v>5387</v>
      </c>
      <c r="G975" s="822" t="s">
        <v>5384</v>
      </c>
      <c r="H975" s="831"/>
      <c r="I975" s="831"/>
      <c r="J975" s="822"/>
      <c r="K975" s="822"/>
      <c r="L975" s="831"/>
      <c r="M975" s="831"/>
      <c r="N975" s="822"/>
      <c r="O975" s="822"/>
      <c r="P975" s="831">
        <v>3</v>
      </c>
      <c r="Q975" s="831">
        <v>1767</v>
      </c>
      <c r="R975" s="827"/>
      <c r="S975" s="832">
        <v>589</v>
      </c>
    </row>
    <row r="976" spans="1:19" ht="14.45" customHeight="1" x14ac:dyDescent="0.2">
      <c r="A976" s="821" t="s">
        <v>5368</v>
      </c>
      <c r="B976" s="822" t="s">
        <v>5369</v>
      </c>
      <c r="C976" s="822" t="s">
        <v>611</v>
      </c>
      <c r="D976" s="822" t="s">
        <v>5242</v>
      </c>
      <c r="E976" s="822" t="s">
        <v>5283</v>
      </c>
      <c r="F976" s="822" t="s">
        <v>5372</v>
      </c>
      <c r="G976" s="822" t="s">
        <v>5373</v>
      </c>
      <c r="H976" s="831"/>
      <c r="I976" s="831"/>
      <c r="J976" s="822"/>
      <c r="K976" s="822"/>
      <c r="L976" s="831"/>
      <c r="M976" s="831"/>
      <c r="N976" s="822"/>
      <c r="O976" s="822"/>
      <c r="P976" s="831">
        <v>1</v>
      </c>
      <c r="Q976" s="831">
        <v>275</v>
      </c>
      <c r="R976" s="827"/>
      <c r="S976" s="832">
        <v>275</v>
      </c>
    </row>
    <row r="977" spans="1:19" ht="14.45" customHeight="1" x14ac:dyDescent="0.2">
      <c r="A977" s="821" t="s">
        <v>5368</v>
      </c>
      <c r="B977" s="822" t="s">
        <v>5369</v>
      </c>
      <c r="C977" s="822" t="s">
        <v>611</v>
      </c>
      <c r="D977" s="822" t="s">
        <v>5242</v>
      </c>
      <c r="E977" s="822" t="s">
        <v>5283</v>
      </c>
      <c r="F977" s="822" t="s">
        <v>5391</v>
      </c>
      <c r="G977" s="822" t="s">
        <v>5392</v>
      </c>
      <c r="H977" s="831"/>
      <c r="I977" s="831"/>
      <c r="J977" s="822"/>
      <c r="K977" s="822"/>
      <c r="L977" s="831"/>
      <c r="M977" s="831"/>
      <c r="N977" s="822"/>
      <c r="O977" s="822"/>
      <c r="P977" s="831">
        <v>3</v>
      </c>
      <c r="Q977" s="831">
        <v>276</v>
      </c>
      <c r="R977" s="827"/>
      <c r="S977" s="832">
        <v>92</v>
      </c>
    </row>
    <row r="978" spans="1:19" ht="14.45" customHeight="1" x14ac:dyDescent="0.2">
      <c r="A978" s="821" t="s">
        <v>5368</v>
      </c>
      <c r="B978" s="822" t="s">
        <v>5369</v>
      </c>
      <c r="C978" s="822" t="s">
        <v>611</v>
      </c>
      <c r="D978" s="822" t="s">
        <v>5242</v>
      </c>
      <c r="E978" s="822" t="s">
        <v>5283</v>
      </c>
      <c r="F978" s="822" t="s">
        <v>5393</v>
      </c>
      <c r="G978" s="822" t="s">
        <v>5394</v>
      </c>
      <c r="H978" s="831"/>
      <c r="I978" s="831"/>
      <c r="J978" s="822"/>
      <c r="K978" s="822"/>
      <c r="L978" s="831"/>
      <c r="M978" s="831"/>
      <c r="N978" s="822"/>
      <c r="O978" s="822"/>
      <c r="P978" s="831">
        <v>3</v>
      </c>
      <c r="Q978" s="831">
        <v>969</v>
      </c>
      <c r="R978" s="827"/>
      <c r="S978" s="832">
        <v>323</v>
      </c>
    </row>
    <row r="979" spans="1:19" ht="14.45" customHeight="1" x14ac:dyDescent="0.2">
      <c r="A979" s="821" t="s">
        <v>5368</v>
      </c>
      <c r="B979" s="822" t="s">
        <v>5369</v>
      </c>
      <c r="C979" s="822" t="s">
        <v>611</v>
      </c>
      <c r="D979" s="822" t="s">
        <v>2371</v>
      </c>
      <c r="E979" s="822" t="s">
        <v>5283</v>
      </c>
      <c r="F979" s="822" t="s">
        <v>5372</v>
      </c>
      <c r="G979" s="822" t="s">
        <v>5373</v>
      </c>
      <c r="H979" s="831">
        <v>2</v>
      </c>
      <c r="I979" s="831">
        <v>508</v>
      </c>
      <c r="J979" s="822"/>
      <c r="K979" s="822">
        <v>254</v>
      </c>
      <c r="L979" s="831">
        <v>2</v>
      </c>
      <c r="M979" s="831">
        <v>510</v>
      </c>
      <c r="N979" s="822"/>
      <c r="O979" s="822">
        <v>255</v>
      </c>
      <c r="P979" s="831"/>
      <c r="Q979" s="831"/>
      <c r="R979" s="827"/>
      <c r="S979" s="832"/>
    </row>
    <row r="980" spans="1:19" ht="14.45" customHeight="1" x14ac:dyDescent="0.2">
      <c r="A980" s="821" t="s">
        <v>5368</v>
      </c>
      <c r="B980" s="822" t="s">
        <v>5369</v>
      </c>
      <c r="C980" s="822" t="s">
        <v>611</v>
      </c>
      <c r="D980" s="822" t="s">
        <v>2371</v>
      </c>
      <c r="E980" s="822" t="s">
        <v>5283</v>
      </c>
      <c r="F980" s="822" t="s">
        <v>5374</v>
      </c>
      <c r="G980" s="822" t="s">
        <v>5375</v>
      </c>
      <c r="H980" s="831">
        <v>13</v>
      </c>
      <c r="I980" s="831">
        <v>1638</v>
      </c>
      <c r="J980" s="822"/>
      <c r="K980" s="822">
        <v>126</v>
      </c>
      <c r="L980" s="831">
        <v>3</v>
      </c>
      <c r="M980" s="831">
        <v>381</v>
      </c>
      <c r="N980" s="822"/>
      <c r="O980" s="822">
        <v>127</v>
      </c>
      <c r="P980" s="831"/>
      <c r="Q980" s="831"/>
      <c r="R980" s="827"/>
      <c r="S980" s="832"/>
    </row>
    <row r="981" spans="1:19" ht="14.45" customHeight="1" x14ac:dyDescent="0.2">
      <c r="A981" s="821" t="s">
        <v>5368</v>
      </c>
      <c r="B981" s="822" t="s">
        <v>5369</v>
      </c>
      <c r="C981" s="822" t="s">
        <v>611</v>
      </c>
      <c r="D981" s="822" t="s">
        <v>2371</v>
      </c>
      <c r="E981" s="822" t="s">
        <v>5283</v>
      </c>
      <c r="F981" s="822" t="s">
        <v>5383</v>
      </c>
      <c r="G981" s="822" t="s">
        <v>5384</v>
      </c>
      <c r="H981" s="831"/>
      <c r="I981" s="831"/>
      <c r="J981" s="822"/>
      <c r="K981" s="822"/>
      <c r="L981" s="831">
        <v>8</v>
      </c>
      <c r="M981" s="831">
        <v>3992</v>
      </c>
      <c r="N981" s="822"/>
      <c r="O981" s="822">
        <v>499</v>
      </c>
      <c r="P981" s="831"/>
      <c r="Q981" s="831"/>
      <c r="R981" s="827"/>
      <c r="S981" s="832"/>
    </row>
    <row r="982" spans="1:19" ht="14.45" customHeight="1" x14ac:dyDescent="0.2">
      <c r="A982" s="821" t="s">
        <v>5368</v>
      </c>
      <c r="B982" s="822" t="s">
        <v>5369</v>
      </c>
      <c r="C982" s="822" t="s">
        <v>611</v>
      </c>
      <c r="D982" s="822" t="s">
        <v>2371</v>
      </c>
      <c r="E982" s="822" t="s">
        <v>5283</v>
      </c>
      <c r="F982" s="822" t="s">
        <v>5376</v>
      </c>
      <c r="G982" s="822" t="s">
        <v>5353</v>
      </c>
      <c r="H982" s="831"/>
      <c r="I982" s="831"/>
      <c r="J982" s="822"/>
      <c r="K982" s="822"/>
      <c r="L982" s="831">
        <v>1</v>
      </c>
      <c r="M982" s="831">
        <v>473</v>
      </c>
      <c r="N982" s="822"/>
      <c r="O982" s="822">
        <v>473</v>
      </c>
      <c r="P982" s="831"/>
      <c r="Q982" s="831"/>
      <c r="R982" s="827"/>
      <c r="S982" s="832"/>
    </row>
    <row r="983" spans="1:19" ht="14.45" customHeight="1" x14ac:dyDescent="0.2">
      <c r="A983" s="821" t="s">
        <v>5368</v>
      </c>
      <c r="B983" s="822" t="s">
        <v>5369</v>
      </c>
      <c r="C983" s="822" t="s">
        <v>611</v>
      </c>
      <c r="D983" s="822" t="s">
        <v>2371</v>
      </c>
      <c r="E983" s="822" t="s">
        <v>5283</v>
      </c>
      <c r="F983" s="822" t="s">
        <v>5396</v>
      </c>
      <c r="G983" s="822" t="s">
        <v>5394</v>
      </c>
      <c r="H983" s="831">
        <v>6</v>
      </c>
      <c r="I983" s="831">
        <v>2310</v>
      </c>
      <c r="J983" s="822"/>
      <c r="K983" s="822">
        <v>385</v>
      </c>
      <c r="L983" s="831"/>
      <c r="M983" s="831"/>
      <c r="N983" s="822"/>
      <c r="O983" s="822"/>
      <c r="P983" s="831"/>
      <c r="Q983" s="831"/>
      <c r="R983" s="827"/>
      <c r="S983" s="832"/>
    </row>
    <row r="984" spans="1:19" ht="14.45" customHeight="1" x14ac:dyDescent="0.2">
      <c r="A984" s="821" t="s">
        <v>5368</v>
      </c>
      <c r="B984" s="822" t="s">
        <v>5369</v>
      </c>
      <c r="C984" s="822" t="s">
        <v>611</v>
      </c>
      <c r="D984" s="822" t="s">
        <v>5246</v>
      </c>
      <c r="E984" s="822" t="s">
        <v>5283</v>
      </c>
      <c r="F984" s="822" t="s">
        <v>5372</v>
      </c>
      <c r="G984" s="822" t="s">
        <v>5373</v>
      </c>
      <c r="H984" s="831"/>
      <c r="I984" s="831"/>
      <c r="J984" s="822"/>
      <c r="K984" s="822"/>
      <c r="L984" s="831"/>
      <c r="M984" s="831"/>
      <c r="N984" s="822"/>
      <c r="O984" s="822"/>
      <c r="P984" s="831">
        <v>2</v>
      </c>
      <c r="Q984" s="831">
        <v>550</v>
      </c>
      <c r="R984" s="827"/>
      <c r="S984" s="832">
        <v>275</v>
      </c>
    </row>
    <row r="985" spans="1:19" ht="14.45" customHeight="1" x14ac:dyDescent="0.2">
      <c r="A985" s="821" t="s">
        <v>5368</v>
      </c>
      <c r="B985" s="822" t="s">
        <v>5369</v>
      </c>
      <c r="C985" s="822" t="s">
        <v>611</v>
      </c>
      <c r="D985" s="822" t="s">
        <v>5246</v>
      </c>
      <c r="E985" s="822" t="s">
        <v>5283</v>
      </c>
      <c r="F985" s="822" t="s">
        <v>5374</v>
      </c>
      <c r="G985" s="822" t="s">
        <v>5375</v>
      </c>
      <c r="H985" s="831">
        <v>1</v>
      </c>
      <c r="I985" s="831">
        <v>126</v>
      </c>
      <c r="J985" s="822"/>
      <c r="K985" s="822">
        <v>126</v>
      </c>
      <c r="L985" s="831"/>
      <c r="M985" s="831"/>
      <c r="N985" s="822"/>
      <c r="O985" s="822"/>
      <c r="P985" s="831">
        <v>1</v>
      </c>
      <c r="Q985" s="831">
        <v>137</v>
      </c>
      <c r="R985" s="827"/>
      <c r="S985" s="832">
        <v>137</v>
      </c>
    </row>
    <row r="986" spans="1:19" ht="14.45" customHeight="1" x14ac:dyDescent="0.2">
      <c r="A986" s="821" t="s">
        <v>5368</v>
      </c>
      <c r="B986" s="822" t="s">
        <v>5369</v>
      </c>
      <c r="C986" s="822" t="s">
        <v>611</v>
      </c>
      <c r="D986" s="822" t="s">
        <v>5246</v>
      </c>
      <c r="E986" s="822" t="s">
        <v>5283</v>
      </c>
      <c r="F986" s="822" t="s">
        <v>5383</v>
      </c>
      <c r="G986" s="822" t="s">
        <v>5384</v>
      </c>
      <c r="H986" s="831"/>
      <c r="I986" s="831"/>
      <c r="J986" s="822"/>
      <c r="K986" s="822"/>
      <c r="L986" s="831"/>
      <c r="M986" s="831"/>
      <c r="N986" s="822"/>
      <c r="O986" s="822"/>
      <c r="P986" s="831">
        <v>3</v>
      </c>
      <c r="Q986" s="831">
        <v>1533</v>
      </c>
      <c r="R986" s="827"/>
      <c r="S986" s="832">
        <v>511</v>
      </c>
    </row>
    <row r="987" spans="1:19" ht="14.45" customHeight="1" x14ac:dyDescent="0.2">
      <c r="A987" s="821" t="s">
        <v>5368</v>
      </c>
      <c r="B987" s="822" t="s">
        <v>5369</v>
      </c>
      <c r="C987" s="822" t="s">
        <v>611</v>
      </c>
      <c r="D987" s="822" t="s">
        <v>5246</v>
      </c>
      <c r="E987" s="822" t="s">
        <v>5283</v>
      </c>
      <c r="F987" s="822" t="s">
        <v>5376</v>
      </c>
      <c r="G987" s="822" t="s">
        <v>5353</v>
      </c>
      <c r="H987" s="831">
        <v>1</v>
      </c>
      <c r="I987" s="831">
        <v>468</v>
      </c>
      <c r="J987" s="822"/>
      <c r="K987" s="822">
        <v>468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 t="s">
        <v>5368</v>
      </c>
      <c r="B988" s="822" t="s">
        <v>5369</v>
      </c>
      <c r="C988" s="822" t="s">
        <v>611</v>
      </c>
      <c r="D988" s="822" t="s">
        <v>5246</v>
      </c>
      <c r="E988" s="822" t="s">
        <v>5283</v>
      </c>
      <c r="F988" s="822" t="s">
        <v>5391</v>
      </c>
      <c r="G988" s="822" t="s">
        <v>5392</v>
      </c>
      <c r="H988" s="831"/>
      <c r="I988" s="831"/>
      <c r="J988" s="822"/>
      <c r="K988" s="822"/>
      <c r="L988" s="831"/>
      <c r="M988" s="831"/>
      <c r="N988" s="822"/>
      <c r="O988" s="822"/>
      <c r="P988" s="831">
        <v>3</v>
      </c>
      <c r="Q988" s="831">
        <v>276</v>
      </c>
      <c r="R988" s="827"/>
      <c r="S988" s="832">
        <v>92</v>
      </c>
    </row>
    <row r="989" spans="1:19" ht="14.45" customHeight="1" x14ac:dyDescent="0.2">
      <c r="A989" s="821" t="s">
        <v>5368</v>
      </c>
      <c r="B989" s="822" t="s">
        <v>5369</v>
      </c>
      <c r="C989" s="822" t="s">
        <v>611</v>
      </c>
      <c r="D989" s="822" t="s">
        <v>5246</v>
      </c>
      <c r="E989" s="822" t="s">
        <v>5283</v>
      </c>
      <c r="F989" s="822" t="s">
        <v>5393</v>
      </c>
      <c r="G989" s="822" t="s">
        <v>5394</v>
      </c>
      <c r="H989" s="831"/>
      <c r="I989" s="831"/>
      <c r="J989" s="822"/>
      <c r="K989" s="822"/>
      <c r="L989" s="831"/>
      <c r="M989" s="831"/>
      <c r="N989" s="822"/>
      <c r="O989" s="822"/>
      <c r="P989" s="831">
        <v>3</v>
      </c>
      <c r="Q989" s="831">
        <v>969</v>
      </c>
      <c r="R989" s="827"/>
      <c r="S989" s="832">
        <v>323</v>
      </c>
    </row>
    <row r="990" spans="1:19" ht="14.45" customHeight="1" x14ac:dyDescent="0.2">
      <c r="A990" s="821" t="s">
        <v>5368</v>
      </c>
      <c r="B990" s="822" t="s">
        <v>5369</v>
      </c>
      <c r="C990" s="822" t="s">
        <v>611</v>
      </c>
      <c r="D990" s="822" t="s">
        <v>5246</v>
      </c>
      <c r="E990" s="822" t="s">
        <v>5283</v>
      </c>
      <c r="F990" s="822" t="s">
        <v>5395</v>
      </c>
      <c r="G990" s="822" t="s">
        <v>5390</v>
      </c>
      <c r="H990" s="831"/>
      <c r="I990" s="831"/>
      <c r="J990" s="822"/>
      <c r="K990" s="822"/>
      <c r="L990" s="831"/>
      <c r="M990" s="831"/>
      <c r="N990" s="822"/>
      <c r="O990" s="822"/>
      <c r="P990" s="831">
        <v>1</v>
      </c>
      <c r="Q990" s="831">
        <v>185</v>
      </c>
      <c r="R990" s="827"/>
      <c r="S990" s="832">
        <v>185</v>
      </c>
    </row>
    <row r="991" spans="1:19" ht="14.45" customHeight="1" x14ac:dyDescent="0.2">
      <c r="A991" s="821" t="s">
        <v>5368</v>
      </c>
      <c r="B991" s="822" t="s">
        <v>5369</v>
      </c>
      <c r="C991" s="822" t="s">
        <v>611</v>
      </c>
      <c r="D991" s="822" t="s">
        <v>2381</v>
      </c>
      <c r="E991" s="822" t="s">
        <v>5283</v>
      </c>
      <c r="F991" s="822" t="s">
        <v>5372</v>
      </c>
      <c r="G991" s="822" t="s">
        <v>5373</v>
      </c>
      <c r="H991" s="831">
        <v>1</v>
      </c>
      <c r="I991" s="831">
        <v>254</v>
      </c>
      <c r="J991" s="822"/>
      <c r="K991" s="822">
        <v>254</v>
      </c>
      <c r="L991" s="831">
        <v>3</v>
      </c>
      <c r="M991" s="831">
        <v>765</v>
      </c>
      <c r="N991" s="822"/>
      <c r="O991" s="822">
        <v>255</v>
      </c>
      <c r="P991" s="831"/>
      <c r="Q991" s="831"/>
      <c r="R991" s="827"/>
      <c r="S991" s="832"/>
    </row>
    <row r="992" spans="1:19" ht="14.45" customHeight="1" x14ac:dyDescent="0.2">
      <c r="A992" s="821" t="s">
        <v>5368</v>
      </c>
      <c r="B992" s="822" t="s">
        <v>5369</v>
      </c>
      <c r="C992" s="822" t="s">
        <v>611</v>
      </c>
      <c r="D992" s="822" t="s">
        <v>2381</v>
      </c>
      <c r="E992" s="822" t="s">
        <v>5283</v>
      </c>
      <c r="F992" s="822" t="s">
        <v>5374</v>
      </c>
      <c r="G992" s="822" t="s">
        <v>5375</v>
      </c>
      <c r="H992" s="831">
        <v>1</v>
      </c>
      <c r="I992" s="831">
        <v>126</v>
      </c>
      <c r="J992" s="822"/>
      <c r="K992" s="822">
        <v>126</v>
      </c>
      <c r="L992" s="831">
        <v>3</v>
      </c>
      <c r="M992" s="831">
        <v>381</v>
      </c>
      <c r="N992" s="822"/>
      <c r="O992" s="822">
        <v>127</v>
      </c>
      <c r="P992" s="831"/>
      <c r="Q992" s="831"/>
      <c r="R992" s="827"/>
      <c r="S992" s="832"/>
    </row>
    <row r="993" spans="1:19" ht="14.45" customHeight="1" x14ac:dyDescent="0.2">
      <c r="A993" s="821" t="s">
        <v>5368</v>
      </c>
      <c r="B993" s="822" t="s">
        <v>5369</v>
      </c>
      <c r="C993" s="822" t="s">
        <v>611</v>
      </c>
      <c r="D993" s="822" t="s">
        <v>2381</v>
      </c>
      <c r="E993" s="822" t="s">
        <v>5283</v>
      </c>
      <c r="F993" s="822" t="s">
        <v>5387</v>
      </c>
      <c r="G993" s="822" t="s">
        <v>5384</v>
      </c>
      <c r="H993" s="831"/>
      <c r="I993" s="831"/>
      <c r="J993" s="822"/>
      <c r="K993" s="822"/>
      <c r="L993" s="831">
        <v>8</v>
      </c>
      <c r="M993" s="831">
        <v>4608</v>
      </c>
      <c r="N993" s="822"/>
      <c r="O993" s="822">
        <v>576</v>
      </c>
      <c r="P993" s="831"/>
      <c r="Q993" s="831"/>
      <c r="R993" s="827"/>
      <c r="S993" s="832"/>
    </row>
    <row r="994" spans="1:19" ht="14.45" customHeight="1" x14ac:dyDescent="0.2">
      <c r="A994" s="821" t="s">
        <v>5368</v>
      </c>
      <c r="B994" s="822" t="s">
        <v>5369</v>
      </c>
      <c r="C994" s="822" t="s">
        <v>611</v>
      </c>
      <c r="D994" s="822" t="s">
        <v>2381</v>
      </c>
      <c r="E994" s="822" t="s">
        <v>5283</v>
      </c>
      <c r="F994" s="822" t="s">
        <v>5376</v>
      </c>
      <c r="G994" s="822" t="s">
        <v>5353</v>
      </c>
      <c r="H994" s="831">
        <v>1</v>
      </c>
      <c r="I994" s="831">
        <v>468</v>
      </c>
      <c r="J994" s="822"/>
      <c r="K994" s="822">
        <v>468</v>
      </c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5368</v>
      </c>
      <c r="B995" s="822" t="s">
        <v>5369</v>
      </c>
      <c r="C995" s="822" t="s">
        <v>611</v>
      </c>
      <c r="D995" s="822" t="s">
        <v>2381</v>
      </c>
      <c r="E995" s="822" t="s">
        <v>5283</v>
      </c>
      <c r="F995" s="822" t="s">
        <v>5391</v>
      </c>
      <c r="G995" s="822" t="s">
        <v>5392</v>
      </c>
      <c r="H995" s="831"/>
      <c r="I995" s="831"/>
      <c r="J995" s="822"/>
      <c r="K995" s="822"/>
      <c r="L995" s="831">
        <v>4</v>
      </c>
      <c r="M995" s="831">
        <v>356</v>
      </c>
      <c r="N995" s="822"/>
      <c r="O995" s="822">
        <v>89</v>
      </c>
      <c r="P995" s="831"/>
      <c r="Q995" s="831"/>
      <c r="R995" s="827"/>
      <c r="S995" s="832"/>
    </row>
    <row r="996" spans="1:19" ht="14.45" customHeight="1" x14ac:dyDescent="0.2">
      <c r="A996" s="821" t="s">
        <v>5368</v>
      </c>
      <c r="B996" s="822" t="s">
        <v>5369</v>
      </c>
      <c r="C996" s="822" t="s">
        <v>611</v>
      </c>
      <c r="D996" s="822" t="s">
        <v>2396</v>
      </c>
      <c r="E996" s="822" t="s">
        <v>5283</v>
      </c>
      <c r="F996" s="822" t="s">
        <v>5372</v>
      </c>
      <c r="G996" s="822" t="s">
        <v>5373</v>
      </c>
      <c r="H996" s="831"/>
      <c r="I996" s="831"/>
      <c r="J996" s="822"/>
      <c r="K996" s="822"/>
      <c r="L996" s="831">
        <v>1</v>
      </c>
      <c r="M996" s="831">
        <v>255</v>
      </c>
      <c r="N996" s="822"/>
      <c r="O996" s="822">
        <v>255</v>
      </c>
      <c r="P996" s="831"/>
      <c r="Q996" s="831"/>
      <c r="R996" s="827"/>
      <c r="S996" s="832"/>
    </row>
    <row r="997" spans="1:19" ht="14.45" customHeight="1" x14ac:dyDescent="0.2">
      <c r="A997" s="821" t="s">
        <v>5368</v>
      </c>
      <c r="B997" s="822" t="s">
        <v>5369</v>
      </c>
      <c r="C997" s="822" t="s">
        <v>611</v>
      </c>
      <c r="D997" s="822" t="s">
        <v>2396</v>
      </c>
      <c r="E997" s="822" t="s">
        <v>5283</v>
      </c>
      <c r="F997" s="822" t="s">
        <v>5374</v>
      </c>
      <c r="G997" s="822" t="s">
        <v>5375</v>
      </c>
      <c r="H997" s="831"/>
      <c r="I997" s="831"/>
      <c r="J997" s="822"/>
      <c r="K997" s="822"/>
      <c r="L997" s="831">
        <v>1</v>
      </c>
      <c r="M997" s="831">
        <v>127</v>
      </c>
      <c r="N997" s="822"/>
      <c r="O997" s="822">
        <v>127</v>
      </c>
      <c r="P997" s="831"/>
      <c r="Q997" s="831"/>
      <c r="R997" s="827"/>
      <c r="S997" s="832"/>
    </row>
    <row r="998" spans="1:19" ht="14.45" customHeight="1" x14ac:dyDescent="0.2">
      <c r="A998" s="821" t="s">
        <v>5368</v>
      </c>
      <c r="B998" s="822" t="s">
        <v>5369</v>
      </c>
      <c r="C998" s="822" t="s">
        <v>611</v>
      </c>
      <c r="D998" s="822" t="s">
        <v>2396</v>
      </c>
      <c r="E998" s="822" t="s">
        <v>5283</v>
      </c>
      <c r="F998" s="822" t="s">
        <v>5396</v>
      </c>
      <c r="G998" s="822" t="s">
        <v>5394</v>
      </c>
      <c r="H998" s="831"/>
      <c r="I998" s="831"/>
      <c r="J998" s="822"/>
      <c r="K998" s="822"/>
      <c r="L998" s="831">
        <v>1</v>
      </c>
      <c r="M998" s="831">
        <v>388</v>
      </c>
      <c r="N998" s="822"/>
      <c r="O998" s="822">
        <v>388</v>
      </c>
      <c r="P998" s="831"/>
      <c r="Q998" s="831"/>
      <c r="R998" s="827"/>
      <c r="S998" s="832"/>
    </row>
    <row r="999" spans="1:19" ht="14.45" customHeight="1" x14ac:dyDescent="0.2">
      <c r="A999" s="821" t="s">
        <v>5368</v>
      </c>
      <c r="B999" s="822" t="s">
        <v>5369</v>
      </c>
      <c r="C999" s="822" t="s">
        <v>611</v>
      </c>
      <c r="D999" s="822" t="s">
        <v>2398</v>
      </c>
      <c r="E999" s="822" t="s">
        <v>5283</v>
      </c>
      <c r="F999" s="822" t="s">
        <v>5374</v>
      </c>
      <c r="G999" s="822" t="s">
        <v>5375</v>
      </c>
      <c r="H999" s="831"/>
      <c r="I999" s="831"/>
      <c r="J999" s="822"/>
      <c r="K999" s="822"/>
      <c r="L999" s="831">
        <v>1</v>
      </c>
      <c r="M999" s="831">
        <v>127</v>
      </c>
      <c r="N999" s="822"/>
      <c r="O999" s="822">
        <v>127</v>
      </c>
      <c r="P999" s="831"/>
      <c r="Q999" s="831"/>
      <c r="R999" s="827"/>
      <c r="S999" s="832"/>
    </row>
    <row r="1000" spans="1:19" ht="14.45" customHeight="1" x14ac:dyDescent="0.2">
      <c r="A1000" s="821" t="s">
        <v>5368</v>
      </c>
      <c r="B1000" s="822" t="s">
        <v>5369</v>
      </c>
      <c r="C1000" s="822" t="s">
        <v>611</v>
      </c>
      <c r="D1000" s="822" t="s">
        <v>2398</v>
      </c>
      <c r="E1000" s="822" t="s">
        <v>5283</v>
      </c>
      <c r="F1000" s="822" t="s">
        <v>5381</v>
      </c>
      <c r="G1000" s="822" t="s">
        <v>5382</v>
      </c>
      <c r="H1000" s="831"/>
      <c r="I1000" s="831"/>
      <c r="J1000" s="822"/>
      <c r="K1000" s="822"/>
      <c r="L1000" s="831">
        <v>2</v>
      </c>
      <c r="M1000" s="831">
        <v>670</v>
      </c>
      <c r="N1000" s="822"/>
      <c r="O1000" s="822">
        <v>335</v>
      </c>
      <c r="P1000" s="831"/>
      <c r="Q1000" s="831"/>
      <c r="R1000" s="827"/>
      <c r="S1000" s="832"/>
    </row>
    <row r="1001" spans="1:19" ht="14.45" customHeight="1" x14ac:dyDescent="0.2">
      <c r="A1001" s="821" t="s">
        <v>5368</v>
      </c>
      <c r="B1001" s="822" t="s">
        <v>5369</v>
      </c>
      <c r="C1001" s="822" t="s">
        <v>611</v>
      </c>
      <c r="D1001" s="822" t="s">
        <v>5256</v>
      </c>
      <c r="E1001" s="822" t="s">
        <v>5283</v>
      </c>
      <c r="F1001" s="822" t="s">
        <v>5372</v>
      </c>
      <c r="G1001" s="822" t="s">
        <v>5373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1</v>
      </c>
      <c r="Q1001" s="831">
        <v>275</v>
      </c>
      <c r="R1001" s="827"/>
      <c r="S1001" s="832">
        <v>275</v>
      </c>
    </row>
    <row r="1002" spans="1:19" ht="14.45" customHeight="1" x14ac:dyDescent="0.2">
      <c r="A1002" s="821" t="s">
        <v>5368</v>
      </c>
      <c r="B1002" s="822" t="s">
        <v>5369</v>
      </c>
      <c r="C1002" s="822" t="s">
        <v>611</v>
      </c>
      <c r="D1002" s="822" t="s">
        <v>5256</v>
      </c>
      <c r="E1002" s="822" t="s">
        <v>5283</v>
      </c>
      <c r="F1002" s="822" t="s">
        <v>5374</v>
      </c>
      <c r="G1002" s="822" t="s">
        <v>5375</v>
      </c>
      <c r="H1002" s="831">
        <v>1</v>
      </c>
      <c r="I1002" s="831">
        <v>126</v>
      </c>
      <c r="J1002" s="822"/>
      <c r="K1002" s="822">
        <v>126</v>
      </c>
      <c r="L1002" s="831"/>
      <c r="M1002" s="831"/>
      <c r="N1002" s="822"/>
      <c r="O1002" s="822"/>
      <c r="P1002" s="831">
        <v>4</v>
      </c>
      <c r="Q1002" s="831">
        <v>548</v>
      </c>
      <c r="R1002" s="827"/>
      <c r="S1002" s="832">
        <v>137</v>
      </c>
    </row>
    <row r="1003" spans="1:19" ht="14.45" customHeight="1" x14ac:dyDescent="0.2">
      <c r="A1003" s="821" t="s">
        <v>5368</v>
      </c>
      <c r="B1003" s="822" t="s">
        <v>5369</v>
      </c>
      <c r="C1003" s="822" t="s">
        <v>611</v>
      </c>
      <c r="D1003" s="822" t="s">
        <v>5256</v>
      </c>
      <c r="E1003" s="822" t="s">
        <v>5283</v>
      </c>
      <c r="F1003" s="822" t="s">
        <v>5387</v>
      </c>
      <c r="G1003" s="822" t="s">
        <v>5384</v>
      </c>
      <c r="H1003" s="831">
        <v>2</v>
      </c>
      <c r="I1003" s="831">
        <v>1146</v>
      </c>
      <c r="J1003" s="822"/>
      <c r="K1003" s="822">
        <v>573</v>
      </c>
      <c r="L1003" s="831"/>
      <c r="M1003" s="831"/>
      <c r="N1003" s="822"/>
      <c r="O1003" s="822"/>
      <c r="P1003" s="831"/>
      <c r="Q1003" s="831"/>
      <c r="R1003" s="827"/>
      <c r="S1003" s="832"/>
    </row>
    <row r="1004" spans="1:19" ht="14.45" customHeight="1" x14ac:dyDescent="0.2">
      <c r="A1004" s="821" t="s">
        <v>5368</v>
      </c>
      <c r="B1004" s="822" t="s">
        <v>5369</v>
      </c>
      <c r="C1004" s="822" t="s">
        <v>611</v>
      </c>
      <c r="D1004" s="822" t="s">
        <v>5256</v>
      </c>
      <c r="E1004" s="822" t="s">
        <v>5283</v>
      </c>
      <c r="F1004" s="822" t="s">
        <v>5396</v>
      </c>
      <c r="G1004" s="822" t="s">
        <v>5394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1</v>
      </c>
      <c r="Q1004" s="831">
        <v>401</v>
      </c>
      <c r="R1004" s="827"/>
      <c r="S1004" s="832">
        <v>401</v>
      </c>
    </row>
    <row r="1005" spans="1:19" ht="14.45" customHeight="1" x14ac:dyDescent="0.2">
      <c r="A1005" s="821" t="s">
        <v>5368</v>
      </c>
      <c r="B1005" s="822" t="s">
        <v>5369</v>
      </c>
      <c r="C1005" s="822" t="s">
        <v>611</v>
      </c>
      <c r="D1005" s="822" t="s">
        <v>2405</v>
      </c>
      <c r="E1005" s="822" t="s">
        <v>5283</v>
      </c>
      <c r="F1005" s="822" t="s">
        <v>5372</v>
      </c>
      <c r="G1005" s="822" t="s">
        <v>5373</v>
      </c>
      <c r="H1005" s="831"/>
      <c r="I1005" s="831"/>
      <c r="J1005" s="822"/>
      <c r="K1005" s="822"/>
      <c r="L1005" s="831">
        <v>1</v>
      </c>
      <c r="M1005" s="831">
        <v>255</v>
      </c>
      <c r="N1005" s="822"/>
      <c r="O1005" s="822">
        <v>255</v>
      </c>
      <c r="P1005" s="831"/>
      <c r="Q1005" s="831"/>
      <c r="R1005" s="827"/>
      <c r="S1005" s="832"/>
    </row>
    <row r="1006" spans="1:19" ht="14.45" customHeight="1" x14ac:dyDescent="0.2">
      <c r="A1006" s="821" t="s">
        <v>5368</v>
      </c>
      <c r="B1006" s="822" t="s">
        <v>5369</v>
      </c>
      <c r="C1006" s="822" t="s">
        <v>611</v>
      </c>
      <c r="D1006" s="822" t="s">
        <v>2405</v>
      </c>
      <c r="E1006" s="822" t="s">
        <v>5283</v>
      </c>
      <c r="F1006" s="822" t="s">
        <v>5374</v>
      </c>
      <c r="G1006" s="822" t="s">
        <v>5375</v>
      </c>
      <c r="H1006" s="831">
        <v>1</v>
      </c>
      <c r="I1006" s="831">
        <v>126</v>
      </c>
      <c r="J1006" s="822"/>
      <c r="K1006" s="822">
        <v>126</v>
      </c>
      <c r="L1006" s="831"/>
      <c r="M1006" s="831"/>
      <c r="N1006" s="822"/>
      <c r="O1006" s="822"/>
      <c r="P1006" s="831">
        <v>1</v>
      </c>
      <c r="Q1006" s="831">
        <v>137</v>
      </c>
      <c r="R1006" s="827"/>
      <c r="S1006" s="832">
        <v>137</v>
      </c>
    </row>
    <row r="1007" spans="1:19" ht="14.45" customHeight="1" x14ac:dyDescent="0.2">
      <c r="A1007" s="821" t="s">
        <v>5368</v>
      </c>
      <c r="B1007" s="822" t="s">
        <v>5369</v>
      </c>
      <c r="C1007" s="822" t="s">
        <v>611</v>
      </c>
      <c r="D1007" s="822" t="s">
        <v>2405</v>
      </c>
      <c r="E1007" s="822" t="s">
        <v>5283</v>
      </c>
      <c r="F1007" s="822" t="s">
        <v>5387</v>
      </c>
      <c r="G1007" s="822" t="s">
        <v>5384</v>
      </c>
      <c r="H1007" s="831">
        <v>1</v>
      </c>
      <c r="I1007" s="831">
        <v>573</v>
      </c>
      <c r="J1007" s="822"/>
      <c r="K1007" s="822">
        <v>573</v>
      </c>
      <c r="L1007" s="831"/>
      <c r="M1007" s="831"/>
      <c r="N1007" s="822"/>
      <c r="O1007" s="822"/>
      <c r="P1007" s="831"/>
      <c r="Q1007" s="831"/>
      <c r="R1007" s="827"/>
      <c r="S1007" s="832"/>
    </row>
    <row r="1008" spans="1:19" ht="14.45" customHeight="1" x14ac:dyDescent="0.2">
      <c r="A1008" s="821" t="s">
        <v>5368</v>
      </c>
      <c r="B1008" s="822" t="s">
        <v>5369</v>
      </c>
      <c r="C1008" s="822" t="s">
        <v>611</v>
      </c>
      <c r="D1008" s="822" t="s">
        <v>2405</v>
      </c>
      <c r="E1008" s="822" t="s">
        <v>5283</v>
      </c>
      <c r="F1008" s="822" t="s">
        <v>5376</v>
      </c>
      <c r="G1008" s="822" t="s">
        <v>5353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1</v>
      </c>
      <c r="Q1008" s="831">
        <v>492</v>
      </c>
      <c r="R1008" s="827"/>
      <c r="S1008" s="832">
        <v>492</v>
      </c>
    </row>
    <row r="1009" spans="1:19" ht="14.45" customHeight="1" x14ac:dyDescent="0.2">
      <c r="A1009" s="821" t="s">
        <v>5368</v>
      </c>
      <c r="B1009" s="822" t="s">
        <v>5369</v>
      </c>
      <c r="C1009" s="822" t="s">
        <v>611</v>
      </c>
      <c r="D1009" s="822" t="s">
        <v>2405</v>
      </c>
      <c r="E1009" s="822" t="s">
        <v>5283</v>
      </c>
      <c r="F1009" s="822" t="s">
        <v>5340</v>
      </c>
      <c r="G1009" s="822" t="s">
        <v>5341</v>
      </c>
      <c r="H1009" s="831"/>
      <c r="I1009" s="831"/>
      <c r="J1009" s="822"/>
      <c r="K1009" s="822"/>
      <c r="L1009" s="831">
        <v>3</v>
      </c>
      <c r="M1009" s="831">
        <v>369</v>
      </c>
      <c r="N1009" s="822"/>
      <c r="O1009" s="822">
        <v>123</v>
      </c>
      <c r="P1009" s="831"/>
      <c r="Q1009" s="831"/>
      <c r="R1009" s="827"/>
      <c r="S1009" s="832"/>
    </row>
    <row r="1010" spans="1:19" ht="14.45" customHeight="1" x14ac:dyDescent="0.2">
      <c r="A1010" s="821" t="s">
        <v>5368</v>
      </c>
      <c r="B1010" s="822" t="s">
        <v>5369</v>
      </c>
      <c r="C1010" s="822" t="s">
        <v>611</v>
      </c>
      <c r="D1010" s="822" t="s">
        <v>5261</v>
      </c>
      <c r="E1010" s="822" t="s">
        <v>5283</v>
      </c>
      <c r="F1010" s="822" t="s">
        <v>5372</v>
      </c>
      <c r="G1010" s="822" t="s">
        <v>5373</v>
      </c>
      <c r="H1010" s="831">
        <v>1</v>
      </c>
      <c r="I1010" s="831">
        <v>254</v>
      </c>
      <c r="J1010" s="822"/>
      <c r="K1010" s="822">
        <v>254</v>
      </c>
      <c r="L1010" s="831"/>
      <c r="M1010" s="831"/>
      <c r="N1010" s="822"/>
      <c r="O1010" s="822"/>
      <c r="P1010" s="831">
        <v>2</v>
      </c>
      <c r="Q1010" s="831">
        <v>550</v>
      </c>
      <c r="R1010" s="827"/>
      <c r="S1010" s="832">
        <v>275</v>
      </c>
    </row>
    <row r="1011" spans="1:19" ht="14.45" customHeight="1" x14ac:dyDescent="0.2">
      <c r="A1011" s="821" t="s">
        <v>5368</v>
      </c>
      <c r="B1011" s="822" t="s">
        <v>5369</v>
      </c>
      <c r="C1011" s="822" t="s">
        <v>611</v>
      </c>
      <c r="D1011" s="822" t="s">
        <v>5261</v>
      </c>
      <c r="E1011" s="822" t="s">
        <v>5283</v>
      </c>
      <c r="F1011" s="822" t="s">
        <v>5374</v>
      </c>
      <c r="G1011" s="822" t="s">
        <v>5375</v>
      </c>
      <c r="H1011" s="831">
        <v>8</v>
      </c>
      <c r="I1011" s="831">
        <v>1008</v>
      </c>
      <c r="J1011" s="822"/>
      <c r="K1011" s="822">
        <v>126</v>
      </c>
      <c r="L1011" s="831"/>
      <c r="M1011" s="831"/>
      <c r="N1011" s="822"/>
      <c r="O1011" s="822"/>
      <c r="P1011" s="831">
        <v>12</v>
      </c>
      <c r="Q1011" s="831">
        <v>1644</v>
      </c>
      <c r="R1011" s="827"/>
      <c r="S1011" s="832">
        <v>137</v>
      </c>
    </row>
    <row r="1012" spans="1:19" ht="14.45" customHeight="1" x14ac:dyDescent="0.2">
      <c r="A1012" s="821" t="s">
        <v>5368</v>
      </c>
      <c r="B1012" s="822" t="s">
        <v>5369</v>
      </c>
      <c r="C1012" s="822" t="s">
        <v>611</v>
      </c>
      <c r="D1012" s="822" t="s">
        <v>5261</v>
      </c>
      <c r="E1012" s="822" t="s">
        <v>5283</v>
      </c>
      <c r="F1012" s="822" t="s">
        <v>5383</v>
      </c>
      <c r="G1012" s="822" t="s">
        <v>5384</v>
      </c>
      <c r="H1012" s="831">
        <v>2</v>
      </c>
      <c r="I1012" s="831">
        <v>996</v>
      </c>
      <c r="J1012" s="822"/>
      <c r="K1012" s="822">
        <v>498</v>
      </c>
      <c r="L1012" s="831"/>
      <c r="M1012" s="831"/>
      <c r="N1012" s="822"/>
      <c r="O1012" s="822"/>
      <c r="P1012" s="831"/>
      <c r="Q1012" s="831"/>
      <c r="R1012" s="827"/>
      <c r="S1012" s="832"/>
    </row>
    <row r="1013" spans="1:19" ht="14.45" customHeight="1" x14ac:dyDescent="0.2">
      <c r="A1013" s="821" t="s">
        <v>5368</v>
      </c>
      <c r="B1013" s="822" t="s">
        <v>5369</v>
      </c>
      <c r="C1013" s="822" t="s">
        <v>611</v>
      </c>
      <c r="D1013" s="822" t="s">
        <v>5261</v>
      </c>
      <c r="E1013" s="822" t="s">
        <v>5283</v>
      </c>
      <c r="F1013" s="822" t="s">
        <v>5387</v>
      </c>
      <c r="G1013" s="822" t="s">
        <v>5384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8</v>
      </c>
      <c r="Q1013" s="831">
        <v>4712</v>
      </c>
      <c r="R1013" s="827"/>
      <c r="S1013" s="832">
        <v>589</v>
      </c>
    </row>
    <row r="1014" spans="1:19" ht="14.45" customHeight="1" x14ac:dyDescent="0.2">
      <c r="A1014" s="821" t="s">
        <v>5368</v>
      </c>
      <c r="B1014" s="822" t="s">
        <v>5369</v>
      </c>
      <c r="C1014" s="822" t="s">
        <v>611</v>
      </c>
      <c r="D1014" s="822" t="s">
        <v>5261</v>
      </c>
      <c r="E1014" s="822" t="s">
        <v>5283</v>
      </c>
      <c r="F1014" s="822" t="s">
        <v>5391</v>
      </c>
      <c r="G1014" s="822" t="s">
        <v>5392</v>
      </c>
      <c r="H1014" s="831">
        <v>3</v>
      </c>
      <c r="I1014" s="831">
        <v>264</v>
      </c>
      <c r="J1014" s="822"/>
      <c r="K1014" s="822">
        <v>88</v>
      </c>
      <c r="L1014" s="831"/>
      <c r="M1014" s="831"/>
      <c r="N1014" s="822"/>
      <c r="O1014" s="822"/>
      <c r="P1014" s="831"/>
      <c r="Q1014" s="831"/>
      <c r="R1014" s="827"/>
      <c r="S1014" s="832"/>
    </row>
    <row r="1015" spans="1:19" ht="14.45" customHeight="1" x14ac:dyDescent="0.2">
      <c r="A1015" s="821" t="s">
        <v>5368</v>
      </c>
      <c r="B1015" s="822" t="s">
        <v>5369</v>
      </c>
      <c r="C1015" s="822" t="s">
        <v>611</v>
      </c>
      <c r="D1015" s="822" t="s">
        <v>5261</v>
      </c>
      <c r="E1015" s="822" t="s">
        <v>5283</v>
      </c>
      <c r="F1015" s="822" t="s">
        <v>5396</v>
      </c>
      <c r="G1015" s="822" t="s">
        <v>5394</v>
      </c>
      <c r="H1015" s="831">
        <v>5</v>
      </c>
      <c r="I1015" s="831">
        <v>1925</v>
      </c>
      <c r="J1015" s="822"/>
      <c r="K1015" s="822">
        <v>385</v>
      </c>
      <c r="L1015" s="831"/>
      <c r="M1015" s="831"/>
      <c r="N1015" s="822"/>
      <c r="O1015" s="822"/>
      <c r="P1015" s="831"/>
      <c r="Q1015" s="831"/>
      <c r="R1015" s="827"/>
      <c r="S1015" s="832"/>
    </row>
    <row r="1016" spans="1:19" ht="14.45" customHeight="1" x14ac:dyDescent="0.2">
      <c r="A1016" s="821" t="s">
        <v>5368</v>
      </c>
      <c r="B1016" s="822" t="s">
        <v>5369</v>
      </c>
      <c r="C1016" s="822" t="s">
        <v>611</v>
      </c>
      <c r="D1016" s="822" t="s">
        <v>5261</v>
      </c>
      <c r="E1016" s="822" t="s">
        <v>5283</v>
      </c>
      <c r="F1016" s="822" t="s">
        <v>5399</v>
      </c>
      <c r="G1016" s="822" t="s">
        <v>5382</v>
      </c>
      <c r="H1016" s="831">
        <v>3</v>
      </c>
      <c r="I1016" s="831">
        <v>1227</v>
      </c>
      <c r="J1016" s="822"/>
      <c r="K1016" s="822">
        <v>409</v>
      </c>
      <c r="L1016" s="831"/>
      <c r="M1016" s="831"/>
      <c r="N1016" s="822"/>
      <c r="O1016" s="822"/>
      <c r="P1016" s="831"/>
      <c r="Q1016" s="831"/>
      <c r="R1016" s="827"/>
      <c r="S1016" s="832"/>
    </row>
    <row r="1017" spans="1:19" ht="14.45" customHeight="1" x14ac:dyDescent="0.2">
      <c r="A1017" s="821" t="s">
        <v>5368</v>
      </c>
      <c r="B1017" s="822" t="s">
        <v>5369</v>
      </c>
      <c r="C1017" s="822" t="s">
        <v>611</v>
      </c>
      <c r="D1017" s="822" t="s">
        <v>5262</v>
      </c>
      <c r="E1017" s="822" t="s">
        <v>5283</v>
      </c>
      <c r="F1017" s="822" t="s">
        <v>5372</v>
      </c>
      <c r="G1017" s="822" t="s">
        <v>5373</v>
      </c>
      <c r="H1017" s="831">
        <v>1</v>
      </c>
      <c r="I1017" s="831">
        <v>254</v>
      </c>
      <c r="J1017" s="822"/>
      <c r="K1017" s="822">
        <v>254</v>
      </c>
      <c r="L1017" s="831"/>
      <c r="M1017" s="831"/>
      <c r="N1017" s="822"/>
      <c r="O1017" s="822"/>
      <c r="P1017" s="831"/>
      <c r="Q1017" s="831"/>
      <c r="R1017" s="827"/>
      <c r="S1017" s="832"/>
    </row>
    <row r="1018" spans="1:19" ht="14.45" customHeight="1" x14ac:dyDescent="0.2">
      <c r="A1018" s="821" t="s">
        <v>5368</v>
      </c>
      <c r="B1018" s="822" t="s">
        <v>5369</v>
      </c>
      <c r="C1018" s="822" t="s">
        <v>611</v>
      </c>
      <c r="D1018" s="822" t="s">
        <v>5262</v>
      </c>
      <c r="E1018" s="822" t="s">
        <v>5283</v>
      </c>
      <c r="F1018" s="822" t="s">
        <v>5385</v>
      </c>
      <c r="G1018" s="822" t="s">
        <v>5386</v>
      </c>
      <c r="H1018" s="831">
        <v>1</v>
      </c>
      <c r="I1018" s="831">
        <v>691</v>
      </c>
      <c r="J1018" s="822"/>
      <c r="K1018" s="822">
        <v>691</v>
      </c>
      <c r="L1018" s="831"/>
      <c r="M1018" s="831"/>
      <c r="N1018" s="822"/>
      <c r="O1018" s="822"/>
      <c r="P1018" s="831"/>
      <c r="Q1018" s="831"/>
      <c r="R1018" s="827"/>
      <c r="S1018" s="832"/>
    </row>
    <row r="1019" spans="1:19" ht="14.45" customHeight="1" x14ac:dyDescent="0.2">
      <c r="A1019" s="821" t="s">
        <v>5368</v>
      </c>
      <c r="B1019" s="822" t="s">
        <v>5369</v>
      </c>
      <c r="C1019" s="822" t="s">
        <v>611</v>
      </c>
      <c r="D1019" s="822" t="s">
        <v>2412</v>
      </c>
      <c r="E1019" s="822" t="s">
        <v>5283</v>
      </c>
      <c r="F1019" s="822" t="s">
        <v>5372</v>
      </c>
      <c r="G1019" s="822" t="s">
        <v>5373</v>
      </c>
      <c r="H1019" s="831">
        <v>1</v>
      </c>
      <c r="I1019" s="831">
        <v>254</v>
      </c>
      <c r="J1019" s="822"/>
      <c r="K1019" s="822">
        <v>254</v>
      </c>
      <c r="L1019" s="831"/>
      <c r="M1019" s="831"/>
      <c r="N1019" s="822"/>
      <c r="O1019" s="822"/>
      <c r="P1019" s="831"/>
      <c r="Q1019" s="831"/>
      <c r="R1019" s="827"/>
      <c r="S1019" s="832"/>
    </row>
    <row r="1020" spans="1:19" ht="14.45" customHeight="1" x14ac:dyDescent="0.2">
      <c r="A1020" s="821" t="s">
        <v>5368</v>
      </c>
      <c r="B1020" s="822" t="s">
        <v>5369</v>
      </c>
      <c r="C1020" s="822" t="s">
        <v>611</v>
      </c>
      <c r="D1020" s="822" t="s">
        <v>2412</v>
      </c>
      <c r="E1020" s="822" t="s">
        <v>5283</v>
      </c>
      <c r="F1020" s="822" t="s">
        <v>5374</v>
      </c>
      <c r="G1020" s="822" t="s">
        <v>5375</v>
      </c>
      <c r="H1020" s="831">
        <v>1</v>
      </c>
      <c r="I1020" s="831">
        <v>126</v>
      </c>
      <c r="J1020" s="822"/>
      <c r="K1020" s="822">
        <v>126</v>
      </c>
      <c r="L1020" s="831"/>
      <c r="M1020" s="831"/>
      <c r="N1020" s="822"/>
      <c r="O1020" s="822"/>
      <c r="P1020" s="831"/>
      <c r="Q1020" s="831"/>
      <c r="R1020" s="827"/>
      <c r="S1020" s="832"/>
    </row>
    <row r="1021" spans="1:19" ht="14.45" customHeight="1" x14ac:dyDescent="0.2">
      <c r="A1021" s="821" t="s">
        <v>5368</v>
      </c>
      <c r="B1021" s="822" t="s">
        <v>5369</v>
      </c>
      <c r="C1021" s="822" t="s">
        <v>611</v>
      </c>
      <c r="D1021" s="822" t="s">
        <v>2412</v>
      </c>
      <c r="E1021" s="822" t="s">
        <v>5283</v>
      </c>
      <c r="F1021" s="822" t="s">
        <v>5352</v>
      </c>
      <c r="G1021" s="822" t="s">
        <v>5353</v>
      </c>
      <c r="H1021" s="831">
        <v>2</v>
      </c>
      <c r="I1021" s="831">
        <v>710</v>
      </c>
      <c r="J1021" s="822"/>
      <c r="K1021" s="822">
        <v>355</v>
      </c>
      <c r="L1021" s="831"/>
      <c r="M1021" s="831"/>
      <c r="N1021" s="822"/>
      <c r="O1021" s="822"/>
      <c r="P1021" s="831"/>
      <c r="Q1021" s="831"/>
      <c r="R1021" s="827"/>
      <c r="S1021" s="832"/>
    </row>
    <row r="1022" spans="1:19" ht="14.45" customHeight="1" x14ac:dyDescent="0.2">
      <c r="A1022" s="821" t="s">
        <v>5368</v>
      </c>
      <c r="B1022" s="822" t="s">
        <v>5369</v>
      </c>
      <c r="C1022" s="822" t="s">
        <v>611</v>
      </c>
      <c r="D1022" s="822" t="s">
        <v>2414</v>
      </c>
      <c r="E1022" s="822" t="s">
        <v>5283</v>
      </c>
      <c r="F1022" s="822" t="s">
        <v>5372</v>
      </c>
      <c r="G1022" s="822" t="s">
        <v>5373</v>
      </c>
      <c r="H1022" s="831"/>
      <c r="I1022" s="831"/>
      <c r="J1022" s="822"/>
      <c r="K1022" s="822"/>
      <c r="L1022" s="831">
        <v>3</v>
      </c>
      <c r="M1022" s="831">
        <v>765</v>
      </c>
      <c r="N1022" s="822"/>
      <c r="O1022" s="822">
        <v>255</v>
      </c>
      <c r="P1022" s="831"/>
      <c r="Q1022" s="831"/>
      <c r="R1022" s="827"/>
      <c r="S1022" s="832"/>
    </row>
    <row r="1023" spans="1:19" ht="14.45" customHeight="1" x14ac:dyDescent="0.2">
      <c r="A1023" s="821" t="s">
        <v>5368</v>
      </c>
      <c r="B1023" s="822" t="s">
        <v>5369</v>
      </c>
      <c r="C1023" s="822" t="s">
        <v>611</v>
      </c>
      <c r="D1023" s="822" t="s">
        <v>2414</v>
      </c>
      <c r="E1023" s="822" t="s">
        <v>5283</v>
      </c>
      <c r="F1023" s="822" t="s">
        <v>5374</v>
      </c>
      <c r="G1023" s="822" t="s">
        <v>5375</v>
      </c>
      <c r="H1023" s="831"/>
      <c r="I1023" s="831"/>
      <c r="J1023" s="822"/>
      <c r="K1023" s="822"/>
      <c r="L1023" s="831">
        <v>3</v>
      </c>
      <c r="M1023" s="831">
        <v>381</v>
      </c>
      <c r="N1023" s="822"/>
      <c r="O1023" s="822">
        <v>127</v>
      </c>
      <c r="P1023" s="831"/>
      <c r="Q1023" s="831"/>
      <c r="R1023" s="827"/>
      <c r="S1023" s="832"/>
    </row>
    <row r="1024" spans="1:19" ht="14.45" customHeight="1" x14ac:dyDescent="0.2">
      <c r="A1024" s="821" t="s">
        <v>5368</v>
      </c>
      <c r="B1024" s="822" t="s">
        <v>5369</v>
      </c>
      <c r="C1024" s="822" t="s">
        <v>611</v>
      </c>
      <c r="D1024" s="822" t="s">
        <v>2414</v>
      </c>
      <c r="E1024" s="822" t="s">
        <v>5283</v>
      </c>
      <c r="F1024" s="822" t="s">
        <v>5396</v>
      </c>
      <c r="G1024" s="822" t="s">
        <v>5394</v>
      </c>
      <c r="H1024" s="831"/>
      <c r="I1024" s="831"/>
      <c r="J1024" s="822"/>
      <c r="K1024" s="822"/>
      <c r="L1024" s="831">
        <v>3</v>
      </c>
      <c r="M1024" s="831">
        <v>1164</v>
      </c>
      <c r="N1024" s="822"/>
      <c r="O1024" s="822">
        <v>388</v>
      </c>
      <c r="P1024" s="831"/>
      <c r="Q1024" s="831"/>
      <c r="R1024" s="827"/>
      <c r="S1024" s="832"/>
    </row>
    <row r="1025" spans="1:19" ht="14.45" customHeight="1" x14ac:dyDescent="0.2">
      <c r="A1025" s="821" t="s">
        <v>5368</v>
      </c>
      <c r="B1025" s="822" t="s">
        <v>5369</v>
      </c>
      <c r="C1025" s="822" t="s">
        <v>611</v>
      </c>
      <c r="D1025" s="822" t="s">
        <v>2414</v>
      </c>
      <c r="E1025" s="822" t="s">
        <v>5283</v>
      </c>
      <c r="F1025" s="822" t="s">
        <v>5399</v>
      </c>
      <c r="G1025" s="822" t="s">
        <v>5382</v>
      </c>
      <c r="H1025" s="831"/>
      <c r="I1025" s="831"/>
      <c r="J1025" s="822"/>
      <c r="K1025" s="822"/>
      <c r="L1025" s="831">
        <v>1</v>
      </c>
      <c r="M1025" s="831">
        <v>412</v>
      </c>
      <c r="N1025" s="822"/>
      <c r="O1025" s="822">
        <v>412</v>
      </c>
      <c r="P1025" s="831"/>
      <c r="Q1025" s="831"/>
      <c r="R1025" s="827"/>
      <c r="S1025" s="832"/>
    </row>
    <row r="1026" spans="1:19" ht="14.45" customHeight="1" x14ac:dyDescent="0.2">
      <c r="A1026" s="821" t="s">
        <v>5368</v>
      </c>
      <c r="B1026" s="822" t="s">
        <v>5369</v>
      </c>
      <c r="C1026" s="822" t="s">
        <v>611</v>
      </c>
      <c r="D1026" s="822" t="s">
        <v>2417</v>
      </c>
      <c r="E1026" s="822" t="s">
        <v>5283</v>
      </c>
      <c r="F1026" s="822" t="s">
        <v>5372</v>
      </c>
      <c r="G1026" s="822" t="s">
        <v>5373</v>
      </c>
      <c r="H1026" s="831">
        <v>2</v>
      </c>
      <c r="I1026" s="831">
        <v>508</v>
      </c>
      <c r="J1026" s="822"/>
      <c r="K1026" s="822">
        <v>254</v>
      </c>
      <c r="L1026" s="831"/>
      <c r="M1026" s="831"/>
      <c r="N1026" s="822"/>
      <c r="O1026" s="822"/>
      <c r="P1026" s="831">
        <v>2</v>
      </c>
      <c r="Q1026" s="831">
        <v>550</v>
      </c>
      <c r="R1026" s="827"/>
      <c r="S1026" s="832">
        <v>275</v>
      </c>
    </row>
    <row r="1027" spans="1:19" ht="14.45" customHeight="1" x14ac:dyDescent="0.2">
      <c r="A1027" s="821" t="s">
        <v>5368</v>
      </c>
      <c r="B1027" s="822" t="s">
        <v>5369</v>
      </c>
      <c r="C1027" s="822" t="s">
        <v>611</v>
      </c>
      <c r="D1027" s="822" t="s">
        <v>2417</v>
      </c>
      <c r="E1027" s="822" t="s">
        <v>5283</v>
      </c>
      <c r="F1027" s="822" t="s">
        <v>5374</v>
      </c>
      <c r="G1027" s="822" t="s">
        <v>5375</v>
      </c>
      <c r="H1027" s="831">
        <v>1</v>
      </c>
      <c r="I1027" s="831">
        <v>126</v>
      </c>
      <c r="J1027" s="822"/>
      <c r="K1027" s="822">
        <v>126</v>
      </c>
      <c r="L1027" s="831">
        <v>5</v>
      </c>
      <c r="M1027" s="831">
        <v>635</v>
      </c>
      <c r="N1027" s="822"/>
      <c r="O1027" s="822">
        <v>127</v>
      </c>
      <c r="P1027" s="831">
        <v>4</v>
      </c>
      <c r="Q1027" s="831">
        <v>548</v>
      </c>
      <c r="R1027" s="827"/>
      <c r="S1027" s="832">
        <v>137</v>
      </c>
    </row>
    <row r="1028" spans="1:19" ht="14.45" customHeight="1" x14ac:dyDescent="0.2">
      <c r="A1028" s="821" t="s">
        <v>5368</v>
      </c>
      <c r="B1028" s="822" t="s">
        <v>5369</v>
      </c>
      <c r="C1028" s="822" t="s">
        <v>611</v>
      </c>
      <c r="D1028" s="822" t="s">
        <v>2417</v>
      </c>
      <c r="E1028" s="822" t="s">
        <v>5283</v>
      </c>
      <c r="F1028" s="822" t="s">
        <v>5383</v>
      </c>
      <c r="G1028" s="822" t="s">
        <v>5384</v>
      </c>
      <c r="H1028" s="831"/>
      <c r="I1028" s="831"/>
      <c r="J1028" s="822"/>
      <c r="K1028" s="822"/>
      <c r="L1028" s="831">
        <v>3</v>
      </c>
      <c r="M1028" s="831">
        <v>1497</v>
      </c>
      <c r="N1028" s="822"/>
      <c r="O1028" s="822">
        <v>499</v>
      </c>
      <c r="P1028" s="831"/>
      <c r="Q1028" s="831"/>
      <c r="R1028" s="827"/>
      <c r="S1028" s="832"/>
    </row>
    <row r="1029" spans="1:19" ht="14.45" customHeight="1" x14ac:dyDescent="0.2">
      <c r="A1029" s="821" t="s">
        <v>5368</v>
      </c>
      <c r="B1029" s="822" t="s">
        <v>5369</v>
      </c>
      <c r="C1029" s="822" t="s">
        <v>611</v>
      </c>
      <c r="D1029" s="822" t="s">
        <v>2417</v>
      </c>
      <c r="E1029" s="822" t="s">
        <v>5283</v>
      </c>
      <c r="F1029" s="822" t="s">
        <v>5387</v>
      </c>
      <c r="G1029" s="822" t="s">
        <v>5384</v>
      </c>
      <c r="H1029" s="831"/>
      <c r="I1029" s="831"/>
      <c r="J1029" s="822"/>
      <c r="K1029" s="822"/>
      <c r="L1029" s="831">
        <v>2</v>
      </c>
      <c r="M1029" s="831">
        <v>1152</v>
      </c>
      <c r="N1029" s="822"/>
      <c r="O1029" s="822">
        <v>576</v>
      </c>
      <c r="P1029" s="831">
        <v>6</v>
      </c>
      <c r="Q1029" s="831">
        <v>3534</v>
      </c>
      <c r="R1029" s="827"/>
      <c r="S1029" s="832">
        <v>589</v>
      </c>
    </row>
    <row r="1030" spans="1:19" ht="14.45" customHeight="1" x14ac:dyDescent="0.2">
      <c r="A1030" s="821" t="s">
        <v>5368</v>
      </c>
      <c r="B1030" s="822" t="s">
        <v>5369</v>
      </c>
      <c r="C1030" s="822" t="s">
        <v>611</v>
      </c>
      <c r="D1030" s="822" t="s">
        <v>2417</v>
      </c>
      <c r="E1030" s="822" t="s">
        <v>5283</v>
      </c>
      <c r="F1030" s="822" t="s">
        <v>5340</v>
      </c>
      <c r="G1030" s="822" t="s">
        <v>5341</v>
      </c>
      <c r="H1030" s="831">
        <v>5</v>
      </c>
      <c r="I1030" s="831">
        <v>610</v>
      </c>
      <c r="J1030" s="822"/>
      <c r="K1030" s="822">
        <v>122</v>
      </c>
      <c r="L1030" s="831"/>
      <c r="M1030" s="831"/>
      <c r="N1030" s="822"/>
      <c r="O1030" s="822"/>
      <c r="P1030" s="831"/>
      <c r="Q1030" s="831"/>
      <c r="R1030" s="827"/>
      <c r="S1030" s="832"/>
    </row>
    <row r="1031" spans="1:19" ht="14.45" customHeight="1" x14ac:dyDescent="0.2">
      <c r="A1031" s="821" t="s">
        <v>5368</v>
      </c>
      <c r="B1031" s="822" t="s">
        <v>5369</v>
      </c>
      <c r="C1031" s="822" t="s">
        <v>611</v>
      </c>
      <c r="D1031" s="822" t="s">
        <v>2417</v>
      </c>
      <c r="E1031" s="822" t="s">
        <v>5283</v>
      </c>
      <c r="F1031" s="822" t="s">
        <v>5395</v>
      </c>
      <c r="G1031" s="822" t="s">
        <v>5390</v>
      </c>
      <c r="H1031" s="831"/>
      <c r="I1031" s="831"/>
      <c r="J1031" s="822"/>
      <c r="K1031" s="822"/>
      <c r="L1031" s="831">
        <v>1</v>
      </c>
      <c r="M1031" s="831">
        <v>180</v>
      </c>
      <c r="N1031" s="822"/>
      <c r="O1031" s="822">
        <v>180</v>
      </c>
      <c r="P1031" s="831"/>
      <c r="Q1031" s="831"/>
      <c r="R1031" s="827"/>
      <c r="S1031" s="832"/>
    </row>
    <row r="1032" spans="1:19" ht="14.45" customHeight="1" x14ac:dyDescent="0.2">
      <c r="A1032" s="821" t="s">
        <v>5368</v>
      </c>
      <c r="B1032" s="822" t="s">
        <v>5369</v>
      </c>
      <c r="C1032" s="822" t="s">
        <v>611</v>
      </c>
      <c r="D1032" s="822" t="s">
        <v>2417</v>
      </c>
      <c r="E1032" s="822" t="s">
        <v>5283</v>
      </c>
      <c r="F1032" s="822" t="s">
        <v>5402</v>
      </c>
      <c r="G1032" s="822" t="s">
        <v>5403</v>
      </c>
      <c r="H1032" s="831"/>
      <c r="I1032" s="831"/>
      <c r="J1032" s="822"/>
      <c r="K1032" s="822"/>
      <c r="L1032" s="831"/>
      <c r="M1032" s="831"/>
      <c r="N1032" s="822"/>
      <c r="O1032" s="822"/>
      <c r="P1032" s="831">
        <v>2</v>
      </c>
      <c r="Q1032" s="831">
        <v>1704</v>
      </c>
      <c r="R1032" s="827"/>
      <c r="S1032" s="832">
        <v>852</v>
      </c>
    </row>
    <row r="1033" spans="1:19" ht="14.45" customHeight="1" x14ac:dyDescent="0.2">
      <c r="A1033" s="821" t="s">
        <v>5368</v>
      </c>
      <c r="B1033" s="822" t="s">
        <v>5369</v>
      </c>
      <c r="C1033" s="822" t="s">
        <v>611</v>
      </c>
      <c r="D1033" s="822" t="s">
        <v>2419</v>
      </c>
      <c r="E1033" s="822" t="s">
        <v>5283</v>
      </c>
      <c r="F1033" s="822" t="s">
        <v>5372</v>
      </c>
      <c r="G1033" s="822" t="s">
        <v>5373</v>
      </c>
      <c r="H1033" s="831">
        <v>1</v>
      </c>
      <c r="I1033" s="831">
        <v>254</v>
      </c>
      <c r="J1033" s="822"/>
      <c r="K1033" s="822">
        <v>254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5368</v>
      </c>
      <c r="B1034" s="822" t="s">
        <v>5369</v>
      </c>
      <c r="C1034" s="822" t="s">
        <v>611</v>
      </c>
      <c r="D1034" s="822" t="s">
        <v>2419</v>
      </c>
      <c r="E1034" s="822" t="s">
        <v>5283</v>
      </c>
      <c r="F1034" s="822" t="s">
        <v>5374</v>
      </c>
      <c r="G1034" s="822" t="s">
        <v>5375</v>
      </c>
      <c r="H1034" s="831"/>
      <c r="I1034" s="831"/>
      <c r="J1034" s="822"/>
      <c r="K1034" s="822"/>
      <c r="L1034" s="831">
        <v>4</v>
      </c>
      <c r="M1034" s="831">
        <v>508</v>
      </c>
      <c r="N1034" s="822"/>
      <c r="O1034" s="822">
        <v>127</v>
      </c>
      <c r="P1034" s="831"/>
      <c r="Q1034" s="831"/>
      <c r="R1034" s="827"/>
      <c r="S1034" s="832"/>
    </row>
    <row r="1035" spans="1:19" ht="14.45" customHeight="1" x14ac:dyDescent="0.2">
      <c r="A1035" s="821" t="s">
        <v>5368</v>
      </c>
      <c r="B1035" s="822" t="s">
        <v>5369</v>
      </c>
      <c r="C1035" s="822" t="s">
        <v>611</v>
      </c>
      <c r="D1035" s="822" t="s">
        <v>2419</v>
      </c>
      <c r="E1035" s="822" t="s">
        <v>5283</v>
      </c>
      <c r="F1035" s="822" t="s">
        <v>5376</v>
      </c>
      <c r="G1035" s="822" t="s">
        <v>5353</v>
      </c>
      <c r="H1035" s="831">
        <v>1</v>
      </c>
      <c r="I1035" s="831">
        <v>468</v>
      </c>
      <c r="J1035" s="822"/>
      <c r="K1035" s="822">
        <v>468</v>
      </c>
      <c r="L1035" s="831">
        <v>1</v>
      </c>
      <c r="M1035" s="831">
        <v>473</v>
      </c>
      <c r="N1035" s="822"/>
      <c r="O1035" s="822">
        <v>473</v>
      </c>
      <c r="P1035" s="831"/>
      <c r="Q1035" s="831"/>
      <c r="R1035" s="827"/>
      <c r="S1035" s="832"/>
    </row>
    <row r="1036" spans="1:19" ht="14.45" customHeight="1" x14ac:dyDescent="0.2">
      <c r="A1036" s="821" t="s">
        <v>5368</v>
      </c>
      <c r="B1036" s="822" t="s">
        <v>5369</v>
      </c>
      <c r="C1036" s="822" t="s">
        <v>611</v>
      </c>
      <c r="D1036" s="822" t="s">
        <v>2421</v>
      </c>
      <c r="E1036" s="822" t="s">
        <v>5283</v>
      </c>
      <c r="F1036" s="822" t="s">
        <v>5372</v>
      </c>
      <c r="G1036" s="822" t="s">
        <v>5373</v>
      </c>
      <c r="H1036" s="831">
        <v>1</v>
      </c>
      <c r="I1036" s="831">
        <v>254</v>
      </c>
      <c r="J1036" s="822"/>
      <c r="K1036" s="822">
        <v>254</v>
      </c>
      <c r="L1036" s="831"/>
      <c r="M1036" s="831"/>
      <c r="N1036" s="822"/>
      <c r="O1036" s="822"/>
      <c r="P1036" s="831"/>
      <c r="Q1036" s="831"/>
      <c r="R1036" s="827"/>
      <c r="S1036" s="832"/>
    </row>
    <row r="1037" spans="1:19" ht="14.45" customHeight="1" x14ac:dyDescent="0.2">
      <c r="A1037" s="821" t="s">
        <v>5368</v>
      </c>
      <c r="B1037" s="822" t="s">
        <v>5369</v>
      </c>
      <c r="C1037" s="822" t="s">
        <v>611</v>
      </c>
      <c r="D1037" s="822" t="s">
        <v>2421</v>
      </c>
      <c r="E1037" s="822" t="s">
        <v>5283</v>
      </c>
      <c r="F1037" s="822" t="s">
        <v>5374</v>
      </c>
      <c r="G1037" s="822" t="s">
        <v>5375</v>
      </c>
      <c r="H1037" s="831"/>
      <c r="I1037" s="831"/>
      <c r="J1037" s="822"/>
      <c r="K1037" s="822"/>
      <c r="L1037" s="831">
        <v>1</v>
      </c>
      <c r="M1037" s="831">
        <v>127</v>
      </c>
      <c r="N1037" s="822"/>
      <c r="O1037" s="822">
        <v>127</v>
      </c>
      <c r="P1037" s="831"/>
      <c r="Q1037" s="831"/>
      <c r="R1037" s="827"/>
      <c r="S1037" s="832"/>
    </row>
    <row r="1038" spans="1:19" ht="14.45" customHeight="1" x14ac:dyDescent="0.2">
      <c r="A1038" s="821" t="s">
        <v>5368</v>
      </c>
      <c r="B1038" s="822" t="s">
        <v>5369</v>
      </c>
      <c r="C1038" s="822" t="s">
        <v>611</v>
      </c>
      <c r="D1038" s="822" t="s">
        <v>2421</v>
      </c>
      <c r="E1038" s="822" t="s">
        <v>5283</v>
      </c>
      <c r="F1038" s="822" t="s">
        <v>5387</v>
      </c>
      <c r="G1038" s="822" t="s">
        <v>5384</v>
      </c>
      <c r="H1038" s="831"/>
      <c r="I1038" s="831"/>
      <c r="J1038" s="822"/>
      <c r="K1038" s="822"/>
      <c r="L1038" s="831">
        <v>2</v>
      </c>
      <c r="M1038" s="831">
        <v>1152</v>
      </c>
      <c r="N1038" s="822"/>
      <c r="O1038" s="822">
        <v>576</v>
      </c>
      <c r="P1038" s="831"/>
      <c r="Q1038" s="831"/>
      <c r="R1038" s="827"/>
      <c r="S1038" s="832"/>
    </row>
    <row r="1039" spans="1:19" ht="14.45" customHeight="1" x14ac:dyDescent="0.2">
      <c r="A1039" s="821" t="s">
        <v>5368</v>
      </c>
      <c r="B1039" s="822" t="s">
        <v>5369</v>
      </c>
      <c r="C1039" s="822" t="s">
        <v>611</v>
      </c>
      <c r="D1039" s="822" t="s">
        <v>2421</v>
      </c>
      <c r="E1039" s="822" t="s">
        <v>5283</v>
      </c>
      <c r="F1039" s="822" t="s">
        <v>5396</v>
      </c>
      <c r="G1039" s="822" t="s">
        <v>5394</v>
      </c>
      <c r="H1039" s="831">
        <v>1</v>
      </c>
      <c r="I1039" s="831">
        <v>385</v>
      </c>
      <c r="J1039" s="822"/>
      <c r="K1039" s="822">
        <v>385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5368</v>
      </c>
      <c r="B1040" s="822" t="s">
        <v>5369</v>
      </c>
      <c r="C1040" s="822" t="s">
        <v>611</v>
      </c>
      <c r="D1040" s="822" t="s">
        <v>2421</v>
      </c>
      <c r="E1040" s="822" t="s">
        <v>5283</v>
      </c>
      <c r="F1040" s="822" t="s">
        <v>5397</v>
      </c>
      <c r="G1040" s="822" t="s">
        <v>5398</v>
      </c>
      <c r="H1040" s="831"/>
      <c r="I1040" s="831"/>
      <c r="J1040" s="822"/>
      <c r="K1040" s="822"/>
      <c r="L1040" s="831">
        <v>1</v>
      </c>
      <c r="M1040" s="831">
        <v>276</v>
      </c>
      <c r="N1040" s="822"/>
      <c r="O1040" s="822">
        <v>276</v>
      </c>
      <c r="P1040" s="831"/>
      <c r="Q1040" s="831"/>
      <c r="R1040" s="827"/>
      <c r="S1040" s="832"/>
    </row>
    <row r="1041" spans="1:19" ht="14.45" customHeight="1" x14ac:dyDescent="0.2">
      <c r="A1041" s="821" t="s">
        <v>5368</v>
      </c>
      <c r="B1041" s="822" t="s">
        <v>5369</v>
      </c>
      <c r="C1041" s="822" t="s">
        <v>611</v>
      </c>
      <c r="D1041" s="822" t="s">
        <v>2423</v>
      </c>
      <c r="E1041" s="822" t="s">
        <v>5283</v>
      </c>
      <c r="F1041" s="822" t="s">
        <v>5372</v>
      </c>
      <c r="G1041" s="822" t="s">
        <v>5373</v>
      </c>
      <c r="H1041" s="831"/>
      <c r="I1041" s="831"/>
      <c r="J1041" s="822"/>
      <c r="K1041" s="822"/>
      <c r="L1041" s="831">
        <v>1</v>
      </c>
      <c r="M1041" s="831">
        <v>255</v>
      </c>
      <c r="N1041" s="822"/>
      <c r="O1041" s="822">
        <v>255</v>
      </c>
      <c r="P1041" s="831"/>
      <c r="Q1041" s="831"/>
      <c r="R1041" s="827"/>
      <c r="S1041" s="832"/>
    </row>
    <row r="1042" spans="1:19" ht="14.45" customHeight="1" x14ac:dyDescent="0.2">
      <c r="A1042" s="821" t="s">
        <v>5368</v>
      </c>
      <c r="B1042" s="822" t="s">
        <v>5369</v>
      </c>
      <c r="C1042" s="822" t="s">
        <v>611</v>
      </c>
      <c r="D1042" s="822" t="s">
        <v>2423</v>
      </c>
      <c r="E1042" s="822" t="s">
        <v>5283</v>
      </c>
      <c r="F1042" s="822" t="s">
        <v>5374</v>
      </c>
      <c r="G1042" s="822" t="s">
        <v>5375</v>
      </c>
      <c r="H1042" s="831"/>
      <c r="I1042" s="831"/>
      <c r="J1042" s="822"/>
      <c r="K1042" s="822"/>
      <c r="L1042" s="831">
        <v>1</v>
      </c>
      <c r="M1042" s="831">
        <v>127</v>
      </c>
      <c r="N1042" s="822"/>
      <c r="O1042" s="822">
        <v>127</v>
      </c>
      <c r="P1042" s="831"/>
      <c r="Q1042" s="831"/>
      <c r="R1042" s="827"/>
      <c r="S1042" s="832"/>
    </row>
    <row r="1043" spans="1:19" ht="14.45" customHeight="1" x14ac:dyDescent="0.2">
      <c r="A1043" s="821" t="s">
        <v>5368</v>
      </c>
      <c r="B1043" s="822" t="s">
        <v>5369</v>
      </c>
      <c r="C1043" s="822" t="s">
        <v>611</v>
      </c>
      <c r="D1043" s="822" t="s">
        <v>2423</v>
      </c>
      <c r="E1043" s="822" t="s">
        <v>5283</v>
      </c>
      <c r="F1043" s="822" t="s">
        <v>5387</v>
      </c>
      <c r="G1043" s="822" t="s">
        <v>5384</v>
      </c>
      <c r="H1043" s="831"/>
      <c r="I1043" s="831"/>
      <c r="J1043" s="822"/>
      <c r="K1043" s="822"/>
      <c r="L1043" s="831">
        <v>2</v>
      </c>
      <c r="M1043" s="831">
        <v>1152</v>
      </c>
      <c r="N1043" s="822"/>
      <c r="O1043" s="822">
        <v>576</v>
      </c>
      <c r="P1043" s="831"/>
      <c r="Q1043" s="831"/>
      <c r="R1043" s="827"/>
      <c r="S1043" s="832"/>
    </row>
    <row r="1044" spans="1:19" ht="14.45" customHeight="1" x14ac:dyDescent="0.2">
      <c r="A1044" s="821" t="s">
        <v>5368</v>
      </c>
      <c r="B1044" s="822" t="s">
        <v>5369</v>
      </c>
      <c r="C1044" s="822" t="s">
        <v>611</v>
      </c>
      <c r="D1044" s="822" t="s">
        <v>2423</v>
      </c>
      <c r="E1044" s="822" t="s">
        <v>5283</v>
      </c>
      <c r="F1044" s="822" t="s">
        <v>5389</v>
      </c>
      <c r="G1044" s="822" t="s">
        <v>5390</v>
      </c>
      <c r="H1044" s="831"/>
      <c r="I1044" s="831"/>
      <c r="J1044" s="822"/>
      <c r="K1044" s="822"/>
      <c r="L1044" s="831">
        <v>1</v>
      </c>
      <c r="M1044" s="831">
        <v>219</v>
      </c>
      <c r="N1044" s="822"/>
      <c r="O1044" s="822">
        <v>219</v>
      </c>
      <c r="P1044" s="831"/>
      <c r="Q1044" s="831"/>
      <c r="R1044" s="827"/>
      <c r="S1044" s="832"/>
    </row>
    <row r="1045" spans="1:19" ht="14.45" customHeight="1" x14ac:dyDescent="0.2">
      <c r="A1045" s="821" t="s">
        <v>5368</v>
      </c>
      <c r="B1045" s="822" t="s">
        <v>5369</v>
      </c>
      <c r="C1045" s="822" t="s">
        <v>611</v>
      </c>
      <c r="D1045" s="822" t="s">
        <v>5275</v>
      </c>
      <c r="E1045" s="822" t="s">
        <v>5283</v>
      </c>
      <c r="F1045" s="822" t="s">
        <v>5372</v>
      </c>
      <c r="G1045" s="822" t="s">
        <v>5373</v>
      </c>
      <c r="H1045" s="831"/>
      <c r="I1045" s="831"/>
      <c r="J1045" s="822"/>
      <c r="K1045" s="822"/>
      <c r="L1045" s="831">
        <v>1</v>
      </c>
      <c r="M1045" s="831">
        <v>255</v>
      </c>
      <c r="N1045" s="822"/>
      <c r="O1045" s="822">
        <v>255</v>
      </c>
      <c r="P1045" s="831"/>
      <c r="Q1045" s="831"/>
      <c r="R1045" s="827"/>
      <c r="S1045" s="832"/>
    </row>
    <row r="1046" spans="1:19" ht="14.45" customHeight="1" x14ac:dyDescent="0.2">
      <c r="A1046" s="821" t="s">
        <v>5368</v>
      </c>
      <c r="B1046" s="822" t="s">
        <v>5369</v>
      </c>
      <c r="C1046" s="822" t="s">
        <v>611</v>
      </c>
      <c r="D1046" s="822" t="s">
        <v>5275</v>
      </c>
      <c r="E1046" s="822" t="s">
        <v>5283</v>
      </c>
      <c r="F1046" s="822" t="s">
        <v>5396</v>
      </c>
      <c r="G1046" s="822" t="s">
        <v>5394</v>
      </c>
      <c r="H1046" s="831"/>
      <c r="I1046" s="831"/>
      <c r="J1046" s="822"/>
      <c r="K1046" s="822"/>
      <c r="L1046" s="831">
        <v>2</v>
      </c>
      <c r="M1046" s="831">
        <v>776</v>
      </c>
      <c r="N1046" s="822"/>
      <c r="O1046" s="822">
        <v>388</v>
      </c>
      <c r="P1046" s="831"/>
      <c r="Q1046" s="831"/>
      <c r="R1046" s="827"/>
      <c r="S1046" s="832"/>
    </row>
    <row r="1047" spans="1:19" ht="14.45" customHeight="1" x14ac:dyDescent="0.2">
      <c r="A1047" s="821" t="s">
        <v>5368</v>
      </c>
      <c r="B1047" s="822" t="s">
        <v>5369</v>
      </c>
      <c r="C1047" s="822" t="s">
        <v>611</v>
      </c>
      <c r="D1047" s="822" t="s">
        <v>5279</v>
      </c>
      <c r="E1047" s="822" t="s">
        <v>5283</v>
      </c>
      <c r="F1047" s="822" t="s">
        <v>5372</v>
      </c>
      <c r="G1047" s="822" t="s">
        <v>5373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1</v>
      </c>
      <c r="Q1047" s="831">
        <v>275</v>
      </c>
      <c r="R1047" s="827"/>
      <c r="S1047" s="832">
        <v>275</v>
      </c>
    </row>
    <row r="1048" spans="1:19" ht="14.45" customHeight="1" x14ac:dyDescent="0.2">
      <c r="A1048" s="821" t="s">
        <v>5368</v>
      </c>
      <c r="B1048" s="822" t="s">
        <v>5369</v>
      </c>
      <c r="C1048" s="822" t="s">
        <v>611</v>
      </c>
      <c r="D1048" s="822" t="s">
        <v>5279</v>
      </c>
      <c r="E1048" s="822" t="s">
        <v>5283</v>
      </c>
      <c r="F1048" s="822" t="s">
        <v>5374</v>
      </c>
      <c r="G1048" s="822" t="s">
        <v>5375</v>
      </c>
      <c r="H1048" s="831"/>
      <c r="I1048" s="831"/>
      <c r="J1048" s="822"/>
      <c r="K1048" s="822"/>
      <c r="L1048" s="831"/>
      <c r="M1048" s="831"/>
      <c r="N1048" s="822"/>
      <c r="O1048" s="822"/>
      <c r="P1048" s="831">
        <v>4</v>
      </c>
      <c r="Q1048" s="831">
        <v>548</v>
      </c>
      <c r="R1048" s="827"/>
      <c r="S1048" s="832">
        <v>137</v>
      </c>
    </row>
    <row r="1049" spans="1:19" ht="14.45" customHeight="1" x14ac:dyDescent="0.2">
      <c r="A1049" s="821" t="s">
        <v>5368</v>
      </c>
      <c r="B1049" s="822" t="s">
        <v>5369</v>
      </c>
      <c r="C1049" s="822" t="s">
        <v>611</v>
      </c>
      <c r="D1049" s="822" t="s">
        <v>5279</v>
      </c>
      <c r="E1049" s="822" t="s">
        <v>5283</v>
      </c>
      <c r="F1049" s="822" t="s">
        <v>5396</v>
      </c>
      <c r="G1049" s="822" t="s">
        <v>5394</v>
      </c>
      <c r="H1049" s="831"/>
      <c r="I1049" s="831"/>
      <c r="J1049" s="822"/>
      <c r="K1049" s="822"/>
      <c r="L1049" s="831"/>
      <c r="M1049" s="831"/>
      <c r="N1049" s="822"/>
      <c r="O1049" s="822"/>
      <c r="P1049" s="831">
        <v>2</v>
      </c>
      <c r="Q1049" s="831">
        <v>802</v>
      </c>
      <c r="R1049" s="827"/>
      <c r="S1049" s="832">
        <v>401</v>
      </c>
    </row>
    <row r="1050" spans="1:19" ht="14.45" customHeight="1" x14ac:dyDescent="0.2">
      <c r="A1050" s="821" t="s">
        <v>5368</v>
      </c>
      <c r="B1050" s="822" t="s">
        <v>5369</v>
      </c>
      <c r="C1050" s="822" t="s">
        <v>611</v>
      </c>
      <c r="D1050" s="822" t="s">
        <v>2437</v>
      </c>
      <c r="E1050" s="822" t="s">
        <v>5283</v>
      </c>
      <c r="F1050" s="822" t="s">
        <v>5372</v>
      </c>
      <c r="G1050" s="822" t="s">
        <v>5373</v>
      </c>
      <c r="H1050" s="831">
        <v>2</v>
      </c>
      <c r="I1050" s="831">
        <v>508</v>
      </c>
      <c r="J1050" s="822"/>
      <c r="K1050" s="822">
        <v>254</v>
      </c>
      <c r="L1050" s="831">
        <v>1</v>
      </c>
      <c r="M1050" s="831">
        <v>255</v>
      </c>
      <c r="N1050" s="822"/>
      <c r="O1050" s="822">
        <v>255</v>
      </c>
      <c r="P1050" s="831">
        <v>1</v>
      </c>
      <c r="Q1050" s="831">
        <v>275</v>
      </c>
      <c r="R1050" s="827"/>
      <c r="S1050" s="832">
        <v>275</v>
      </c>
    </row>
    <row r="1051" spans="1:19" ht="14.45" customHeight="1" x14ac:dyDescent="0.2">
      <c r="A1051" s="821" t="s">
        <v>5368</v>
      </c>
      <c r="B1051" s="822" t="s">
        <v>5369</v>
      </c>
      <c r="C1051" s="822" t="s">
        <v>611</v>
      </c>
      <c r="D1051" s="822" t="s">
        <v>2437</v>
      </c>
      <c r="E1051" s="822" t="s">
        <v>5283</v>
      </c>
      <c r="F1051" s="822" t="s">
        <v>5374</v>
      </c>
      <c r="G1051" s="822" t="s">
        <v>5375</v>
      </c>
      <c r="H1051" s="831">
        <v>5</v>
      </c>
      <c r="I1051" s="831">
        <v>630</v>
      </c>
      <c r="J1051" s="822"/>
      <c r="K1051" s="822">
        <v>126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5368</v>
      </c>
      <c r="B1052" s="822" t="s">
        <v>5369</v>
      </c>
      <c r="C1052" s="822" t="s">
        <v>611</v>
      </c>
      <c r="D1052" s="822" t="s">
        <v>2437</v>
      </c>
      <c r="E1052" s="822" t="s">
        <v>5283</v>
      </c>
      <c r="F1052" s="822" t="s">
        <v>5383</v>
      </c>
      <c r="G1052" s="822" t="s">
        <v>5384</v>
      </c>
      <c r="H1052" s="831">
        <v>2</v>
      </c>
      <c r="I1052" s="831">
        <v>996</v>
      </c>
      <c r="J1052" s="822"/>
      <c r="K1052" s="822">
        <v>498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5368</v>
      </c>
      <c r="B1053" s="822" t="s">
        <v>5369</v>
      </c>
      <c r="C1053" s="822" t="s">
        <v>611</v>
      </c>
      <c r="D1053" s="822" t="s">
        <v>2437</v>
      </c>
      <c r="E1053" s="822" t="s">
        <v>5283</v>
      </c>
      <c r="F1053" s="822" t="s">
        <v>5387</v>
      </c>
      <c r="G1053" s="822" t="s">
        <v>5384</v>
      </c>
      <c r="H1053" s="831">
        <v>7</v>
      </c>
      <c r="I1053" s="831">
        <v>4011</v>
      </c>
      <c r="J1053" s="822"/>
      <c r="K1053" s="822">
        <v>573</v>
      </c>
      <c r="L1053" s="831">
        <v>2</v>
      </c>
      <c r="M1053" s="831">
        <v>1152</v>
      </c>
      <c r="N1053" s="822"/>
      <c r="O1053" s="822">
        <v>576</v>
      </c>
      <c r="P1053" s="831">
        <v>4</v>
      </c>
      <c r="Q1053" s="831">
        <v>2356</v>
      </c>
      <c r="R1053" s="827"/>
      <c r="S1053" s="832">
        <v>589</v>
      </c>
    </row>
    <row r="1054" spans="1:19" ht="14.45" customHeight="1" x14ac:dyDescent="0.2">
      <c r="A1054" s="821" t="s">
        <v>5368</v>
      </c>
      <c r="B1054" s="822" t="s">
        <v>5369</v>
      </c>
      <c r="C1054" s="822" t="s">
        <v>611</v>
      </c>
      <c r="D1054" s="822" t="s">
        <v>5248</v>
      </c>
      <c r="E1054" s="822" t="s">
        <v>5283</v>
      </c>
      <c r="F1054" s="822" t="s">
        <v>5396</v>
      </c>
      <c r="G1054" s="822" t="s">
        <v>5394</v>
      </c>
      <c r="H1054" s="831"/>
      <c r="I1054" s="831"/>
      <c r="J1054" s="822"/>
      <c r="K1054" s="822"/>
      <c r="L1054" s="831">
        <v>1</v>
      </c>
      <c r="M1054" s="831">
        <v>388</v>
      </c>
      <c r="N1054" s="822"/>
      <c r="O1054" s="822">
        <v>388</v>
      </c>
      <c r="P1054" s="831"/>
      <c r="Q1054" s="831"/>
      <c r="R1054" s="827"/>
      <c r="S1054" s="832"/>
    </row>
    <row r="1055" spans="1:19" ht="14.45" customHeight="1" x14ac:dyDescent="0.2">
      <c r="A1055" s="821" t="s">
        <v>5368</v>
      </c>
      <c r="B1055" s="822" t="s">
        <v>5369</v>
      </c>
      <c r="C1055" s="822" t="s">
        <v>611</v>
      </c>
      <c r="D1055" s="822" t="s">
        <v>5278</v>
      </c>
      <c r="E1055" s="822" t="s">
        <v>5283</v>
      </c>
      <c r="F1055" s="822" t="s">
        <v>5372</v>
      </c>
      <c r="G1055" s="822" t="s">
        <v>5373</v>
      </c>
      <c r="H1055" s="831"/>
      <c r="I1055" s="831"/>
      <c r="J1055" s="822"/>
      <c r="K1055" s="822"/>
      <c r="L1055" s="831">
        <v>3</v>
      </c>
      <c r="M1055" s="831">
        <v>765</v>
      </c>
      <c r="N1055" s="822"/>
      <c r="O1055" s="822">
        <v>255</v>
      </c>
      <c r="P1055" s="831"/>
      <c r="Q1055" s="831"/>
      <c r="R1055" s="827"/>
      <c r="S1055" s="832"/>
    </row>
    <row r="1056" spans="1:19" ht="14.45" customHeight="1" x14ac:dyDescent="0.2">
      <c r="A1056" s="821" t="s">
        <v>5368</v>
      </c>
      <c r="B1056" s="822" t="s">
        <v>5369</v>
      </c>
      <c r="C1056" s="822" t="s">
        <v>611</v>
      </c>
      <c r="D1056" s="822" t="s">
        <v>5278</v>
      </c>
      <c r="E1056" s="822" t="s">
        <v>5283</v>
      </c>
      <c r="F1056" s="822" t="s">
        <v>5374</v>
      </c>
      <c r="G1056" s="822" t="s">
        <v>5375</v>
      </c>
      <c r="H1056" s="831"/>
      <c r="I1056" s="831"/>
      <c r="J1056" s="822"/>
      <c r="K1056" s="822"/>
      <c r="L1056" s="831">
        <v>3</v>
      </c>
      <c r="M1056" s="831">
        <v>381</v>
      </c>
      <c r="N1056" s="822"/>
      <c r="O1056" s="822">
        <v>127</v>
      </c>
      <c r="P1056" s="831"/>
      <c r="Q1056" s="831"/>
      <c r="R1056" s="827"/>
      <c r="S1056" s="832"/>
    </row>
    <row r="1057" spans="1:19" ht="14.45" customHeight="1" x14ac:dyDescent="0.2">
      <c r="A1057" s="821" t="s">
        <v>5368</v>
      </c>
      <c r="B1057" s="822" t="s">
        <v>5369</v>
      </c>
      <c r="C1057" s="822" t="s">
        <v>611</v>
      </c>
      <c r="D1057" s="822" t="s">
        <v>5278</v>
      </c>
      <c r="E1057" s="822" t="s">
        <v>5283</v>
      </c>
      <c r="F1057" s="822" t="s">
        <v>5396</v>
      </c>
      <c r="G1057" s="822" t="s">
        <v>5394</v>
      </c>
      <c r="H1057" s="831"/>
      <c r="I1057" s="831"/>
      <c r="J1057" s="822"/>
      <c r="K1057" s="822"/>
      <c r="L1057" s="831">
        <v>3</v>
      </c>
      <c r="M1057" s="831">
        <v>1164</v>
      </c>
      <c r="N1057" s="822"/>
      <c r="O1057" s="822">
        <v>388</v>
      </c>
      <c r="P1057" s="831"/>
      <c r="Q1057" s="831"/>
      <c r="R1057" s="827"/>
      <c r="S1057" s="832"/>
    </row>
    <row r="1058" spans="1:19" ht="14.45" customHeight="1" x14ac:dyDescent="0.2">
      <c r="A1058" s="821" t="s">
        <v>5368</v>
      </c>
      <c r="B1058" s="822" t="s">
        <v>5369</v>
      </c>
      <c r="C1058" s="822" t="s">
        <v>611</v>
      </c>
      <c r="D1058" s="822" t="s">
        <v>5247</v>
      </c>
      <c r="E1058" s="822" t="s">
        <v>5283</v>
      </c>
      <c r="F1058" s="822" t="s">
        <v>5372</v>
      </c>
      <c r="G1058" s="822" t="s">
        <v>5373</v>
      </c>
      <c r="H1058" s="831"/>
      <c r="I1058" s="831"/>
      <c r="J1058" s="822"/>
      <c r="K1058" s="822"/>
      <c r="L1058" s="831">
        <v>1</v>
      </c>
      <c r="M1058" s="831">
        <v>255</v>
      </c>
      <c r="N1058" s="822"/>
      <c r="O1058" s="822">
        <v>255</v>
      </c>
      <c r="P1058" s="831"/>
      <c r="Q1058" s="831"/>
      <c r="R1058" s="827"/>
      <c r="S1058" s="832"/>
    </row>
    <row r="1059" spans="1:19" ht="14.45" customHeight="1" x14ac:dyDescent="0.2">
      <c r="A1059" s="821" t="s">
        <v>5368</v>
      </c>
      <c r="B1059" s="822" t="s">
        <v>5369</v>
      </c>
      <c r="C1059" s="822" t="s">
        <v>611</v>
      </c>
      <c r="D1059" s="822" t="s">
        <v>5247</v>
      </c>
      <c r="E1059" s="822" t="s">
        <v>5283</v>
      </c>
      <c r="F1059" s="822" t="s">
        <v>5374</v>
      </c>
      <c r="G1059" s="822" t="s">
        <v>5375</v>
      </c>
      <c r="H1059" s="831"/>
      <c r="I1059" s="831"/>
      <c r="J1059" s="822"/>
      <c r="K1059" s="822"/>
      <c r="L1059" s="831">
        <v>1</v>
      </c>
      <c r="M1059" s="831">
        <v>127</v>
      </c>
      <c r="N1059" s="822"/>
      <c r="O1059" s="822">
        <v>127</v>
      </c>
      <c r="P1059" s="831"/>
      <c r="Q1059" s="831"/>
      <c r="R1059" s="827"/>
      <c r="S1059" s="832"/>
    </row>
    <row r="1060" spans="1:19" ht="14.45" customHeight="1" x14ac:dyDescent="0.2">
      <c r="A1060" s="821" t="s">
        <v>5368</v>
      </c>
      <c r="B1060" s="822" t="s">
        <v>5369</v>
      </c>
      <c r="C1060" s="822" t="s">
        <v>611</v>
      </c>
      <c r="D1060" s="822" t="s">
        <v>5270</v>
      </c>
      <c r="E1060" s="822" t="s">
        <v>5283</v>
      </c>
      <c r="F1060" s="822" t="s">
        <v>5372</v>
      </c>
      <c r="G1060" s="822" t="s">
        <v>5373</v>
      </c>
      <c r="H1060" s="831">
        <v>1</v>
      </c>
      <c r="I1060" s="831">
        <v>254</v>
      </c>
      <c r="J1060" s="822"/>
      <c r="K1060" s="822">
        <v>254</v>
      </c>
      <c r="L1060" s="831"/>
      <c r="M1060" s="831"/>
      <c r="N1060" s="822"/>
      <c r="O1060" s="822"/>
      <c r="P1060" s="831"/>
      <c r="Q1060" s="831"/>
      <c r="R1060" s="827"/>
      <c r="S1060" s="832"/>
    </row>
    <row r="1061" spans="1:19" ht="14.45" customHeight="1" x14ac:dyDescent="0.2">
      <c r="A1061" s="821" t="s">
        <v>5368</v>
      </c>
      <c r="B1061" s="822" t="s">
        <v>5369</v>
      </c>
      <c r="C1061" s="822" t="s">
        <v>611</v>
      </c>
      <c r="D1061" s="822" t="s">
        <v>5270</v>
      </c>
      <c r="E1061" s="822" t="s">
        <v>5283</v>
      </c>
      <c r="F1061" s="822" t="s">
        <v>5374</v>
      </c>
      <c r="G1061" s="822" t="s">
        <v>5375</v>
      </c>
      <c r="H1061" s="831">
        <v>4</v>
      </c>
      <c r="I1061" s="831">
        <v>504</v>
      </c>
      <c r="J1061" s="822"/>
      <c r="K1061" s="822">
        <v>126</v>
      </c>
      <c r="L1061" s="831"/>
      <c r="M1061" s="831"/>
      <c r="N1061" s="822"/>
      <c r="O1061" s="822"/>
      <c r="P1061" s="831"/>
      <c r="Q1061" s="831"/>
      <c r="R1061" s="827"/>
      <c r="S1061" s="832"/>
    </row>
    <row r="1062" spans="1:19" ht="14.45" customHeight="1" x14ac:dyDescent="0.2">
      <c r="A1062" s="821" t="s">
        <v>5368</v>
      </c>
      <c r="B1062" s="822" t="s">
        <v>5369</v>
      </c>
      <c r="C1062" s="822" t="s">
        <v>611</v>
      </c>
      <c r="D1062" s="822" t="s">
        <v>5270</v>
      </c>
      <c r="E1062" s="822" t="s">
        <v>5283</v>
      </c>
      <c r="F1062" s="822" t="s">
        <v>5396</v>
      </c>
      <c r="G1062" s="822" t="s">
        <v>5394</v>
      </c>
      <c r="H1062" s="831">
        <v>1</v>
      </c>
      <c r="I1062" s="831">
        <v>385</v>
      </c>
      <c r="J1062" s="822"/>
      <c r="K1062" s="822">
        <v>385</v>
      </c>
      <c r="L1062" s="831"/>
      <c r="M1062" s="831"/>
      <c r="N1062" s="822"/>
      <c r="O1062" s="822"/>
      <c r="P1062" s="831"/>
      <c r="Q1062" s="831"/>
      <c r="R1062" s="827"/>
      <c r="S1062" s="832"/>
    </row>
    <row r="1063" spans="1:19" ht="14.45" customHeight="1" x14ac:dyDescent="0.2">
      <c r="A1063" s="821" t="s">
        <v>5368</v>
      </c>
      <c r="B1063" s="822" t="s">
        <v>5369</v>
      </c>
      <c r="C1063" s="822" t="s">
        <v>611</v>
      </c>
      <c r="D1063" s="822" t="s">
        <v>5277</v>
      </c>
      <c r="E1063" s="822" t="s">
        <v>5283</v>
      </c>
      <c r="F1063" s="822" t="s">
        <v>5372</v>
      </c>
      <c r="G1063" s="822" t="s">
        <v>5373</v>
      </c>
      <c r="H1063" s="831"/>
      <c r="I1063" s="831"/>
      <c r="J1063" s="822"/>
      <c r="K1063" s="822"/>
      <c r="L1063" s="831">
        <v>2</v>
      </c>
      <c r="M1063" s="831">
        <v>510</v>
      </c>
      <c r="N1063" s="822"/>
      <c r="O1063" s="822">
        <v>255</v>
      </c>
      <c r="P1063" s="831"/>
      <c r="Q1063" s="831"/>
      <c r="R1063" s="827"/>
      <c r="S1063" s="832"/>
    </row>
    <row r="1064" spans="1:19" ht="14.45" customHeight="1" x14ac:dyDescent="0.2">
      <c r="A1064" s="821" t="s">
        <v>5368</v>
      </c>
      <c r="B1064" s="822" t="s">
        <v>5369</v>
      </c>
      <c r="C1064" s="822" t="s">
        <v>611</v>
      </c>
      <c r="D1064" s="822" t="s">
        <v>5277</v>
      </c>
      <c r="E1064" s="822" t="s">
        <v>5283</v>
      </c>
      <c r="F1064" s="822" t="s">
        <v>5374</v>
      </c>
      <c r="G1064" s="822" t="s">
        <v>5375</v>
      </c>
      <c r="H1064" s="831"/>
      <c r="I1064" s="831"/>
      <c r="J1064" s="822"/>
      <c r="K1064" s="822"/>
      <c r="L1064" s="831">
        <v>1</v>
      </c>
      <c r="M1064" s="831">
        <v>127</v>
      </c>
      <c r="N1064" s="822"/>
      <c r="O1064" s="822">
        <v>127</v>
      </c>
      <c r="P1064" s="831"/>
      <c r="Q1064" s="831"/>
      <c r="R1064" s="827"/>
      <c r="S1064" s="832"/>
    </row>
    <row r="1065" spans="1:19" ht="14.45" customHeight="1" x14ac:dyDescent="0.2">
      <c r="A1065" s="821" t="s">
        <v>5368</v>
      </c>
      <c r="B1065" s="822" t="s">
        <v>5369</v>
      </c>
      <c r="C1065" s="822" t="s">
        <v>611</v>
      </c>
      <c r="D1065" s="822" t="s">
        <v>5277</v>
      </c>
      <c r="E1065" s="822" t="s">
        <v>5283</v>
      </c>
      <c r="F1065" s="822" t="s">
        <v>5387</v>
      </c>
      <c r="G1065" s="822" t="s">
        <v>5384</v>
      </c>
      <c r="H1065" s="831"/>
      <c r="I1065" s="831"/>
      <c r="J1065" s="822"/>
      <c r="K1065" s="822"/>
      <c r="L1065" s="831">
        <v>3</v>
      </c>
      <c r="M1065" s="831">
        <v>1728</v>
      </c>
      <c r="N1065" s="822"/>
      <c r="O1065" s="822">
        <v>576</v>
      </c>
      <c r="P1065" s="831"/>
      <c r="Q1065" s="831"/>
      <c r="R1065" s="827"/>
      <c r="S1065" s="832"/>
    </row>
    <row r="1066" spans="1:19" ht="14.45" customHeight="1" x14ac:dyDescent="0.2">
      <c r="A1066" s="821" t="s">
        <v>5368</v>
      </c>
      <c r="B1066" s="822" t="s">
        <v>5369</v>
      </c>
      <c r="C1066" s="822" t="s">
        <v>611</v>
      </c>
      <c r="D1066" s="822" t="s">
        <v>5277</v>
      </c>
      <c r="E1066" s="822" t="s">
        <v>5283</v>
      </c>
      <c r="F1066" s="822" t="s">
        <v>5391</v>
      </c>
      <c r="G1066" s="822" t="s">
        <v>5392</v>
      </c>
      <c r="H1066" s="831"/>
      <c r="I1066" s="831"/>
      <c r="J1066" s="822"/>
      <c r="K1066" s="822"/>
      <c r="L1066" s="831">
        <v>3</v>
      </c>
      <c r="M1066" s="831">
        <v>267</v>
      </c>
      <c r="N1066" s="822"/>
      <c r="O1066" s="822">
        <v>89</v>
      </c>
      <c r="P1066" s="831"/>
      <c r="Q1066" s="831"/>
      <c r="R1066" s="827"/>
      <c r="S1066" s="832"/>
    </row>
    <row r="1067" spans="1:19" ht="14.45" customHeight="1" x14ac:dyDescent="0.2">
      <c r="A1067" s="821" t="s">
        <v>5368</v>
      </c>
      <c r="B1067" s="822" t="s">
        <v>5369</v>
      </c>
      <c r="C1067" s="822" t="s">
        <v>611</v>
      </c>
      <c r="D1067" s="822" t="s">
        <v>5277</v>
      </c>
      <c r="E1067" s="822" t="s">
        <v>5283</v>
      </c>
      <c r="F1067" s="822" t="s">
        <v>5396</v>
      </c>
      <c r="G1067" s="822" t="s">
        <v>5394</v>
      </c>
      <c r="H1067" s="831"/>
      <c r="I1067" s="831"/>
      <c r="J1067" s="822"/>
      <c r="K1067" s="822"/>
      <c r="L1067" s="831">
        <v>7</v>
      </c>
      <c r="M1067" s="831">
        <v>2716</v>
      </c>
      <c r="N1067" s="822"/>
      <c r="O1067" s="822">
        <v>388</v>
      </c>
      <c r="P1067" s="831"/>
      <c r="Q1067" s="831"/>
      <c r="R1067" s="827"/>
      <c r="S1067" s="832"/>
    </row>
    <row r="1068" spans="1:19" ht="14.45" customHeight="1" x14ac:dyDescent="0.2">
      <c r="A1068" s="821" t="s">
        <v>5368</v>
      </c>
      <c r="B1068" s="822" t="s">
        <v>5369</v>
      </c>
      <c r="C1068" s="822" t="s">
        <v>611</v>
      </c>
      <c r="D1068" s="822" t="s">
        <v>2401</v>
      </c>
      <c r="E1068" s="822" t="s">
        <v>5283</v>
      </c>
      <c r="F1068" s="822" t="s">
        <v>5372</v>
      </c>
      <c r="G1068" s="822" t="s">
        <v>5373</v>
      </c>
      <c r="H1068" s="831"/>
      <c r="I1068" s="831"/>
      <c r="J1068" s="822"/>
      <c r="K1068" s="822"/>
      <c r="L1068" s="831"/>
      <c r="M1068" s="831"/>
      <c r="N1068" s="822"/>
      <c r="O1068" s="822"/>
      <c r="P1068" s="831">
        <v>1</v>
      </c>
      <c r="Q1068" s="831">
        <v>275</v>
      </c>
      <c r="R1068" s="827"/>
      <c r="S1068" s="832">
        <v>275</v>
      </c>
    </row>
    <row r="1069" spans="1:19" ht="14.45" customHeight="1" x14ac:dyDescent="0.2">
      <c r="A1069" s="821" t="s">
        <v>5368</v>
      </c>
      <c r="B1069" s="822" t="s">
        <v>5369</v>
      </c>
      <c r="C1069" s="822" t="s">
        <v>611</v>
      </c>
      <c r="D1069" s="822" t="s">
        <v>2433</v>
      </c>
      <c r="E1069" s="822" t="s">
        <v>5283</v>
      </c>
      <c r="F1069" s="822" t="s">
        <v>5374</v>
      </c>
      <c r="G1069" s="822" t="s">
        <v>5375</v>
      </c>
      <c r="H1069" s="831"/>
      <c r="I1069" s="831"/>
      <c r="J1069" s="822"/>
      <c r="K1069" s="822"/>
      <c r="L1069" s="831"/>
      <c r="M1069" s="831"/>
      <c r="N1069" s="822"/>
      <c r="O1069" s="822"/>
      <c r="P1069" s="831">
        <v>1</v>
      </c>
      <c r="Q1069" s="831">
        <v>137</v>
      </c>
      <c r="R1069" s="827"/>
      <c r="S1069" s="832">
        <v>137</v>
      </c>
    </row>
    <row r="1070" spans="1:19" ht="14.45" customHeight="1" thickBot="1" x14ac:dyDescent="0.25">
      <c r="A1070" s="813" t="s">
        <v>5368</v>
      </c>
      <c r="B1070" s="814" t="s">
        <v>5369</v>
      </c>
      <c r="C1070" s="814" t="s">
        <v>611</v>
      </c>
      <c r="D1070" s="814" t="s">
        <v>2433</v>
      </c>
      <c r="E1070" s="814" t="s">
        <v>5283</v>
      </c>
      <c r="F1070" s="814" t="s">
        <v>5387</v>
      </c>
      <c r="G1070" s="814" t="s">
        <v>5384</v>
      </c>
      <c r="H1070" s="833"/>
      <c r="I1070" s="833"/>
      <c r="J1070" s="814"/>
      <c r="K1070" s="814"/>
      <c r="L1070" s="833"/>
      <c r="M1070" s="833"/>
      <c r="N1070" s="814"/>
      <c r="O1070" s="814"/>
      <c r="P1070" s="833">
        <v>3</v>
      </c>
      <c r="Q1070" s="833">
        <v>1767</v>
      </c>
      <c r="R1070" s="819"/>
      <c r="S1070" s="834">
        <v>589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A3EE7FC-2AAF-4978-8909-3F320206DC1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94596170</v>
      </c>
      <c r="C3" s="343">
        <f t="shared" ref="C3:R3" si="0">SUBTOTAL(9,C6:C1048576)</f>
        <v>0</v>
      </c>
      <c r="D3" s="343">
        <f t="shared" si="0"/>
        <v>83930847.780000001</v>
      </c>
      <c r="E3" s="343">
        <f t="shared" si="0"/>
        <v>0</v>
      </c>
      <c r="F3" s="343">
        <f t="shared" si="0"/>
        <v>116123844.79000001</v>
      </c>
      <c r="G3" s="346">
        <f>IF(D3&lt;&gt;0,F3/D3,"")</f>
        <v>1.3835657313313987</v>
      </c>
      <c r="H3" s="342">
        <f t="shared" si="0"/>
        <v>6648344.8200000068</v>
      </c>
      <c r="I3" s="343">
        <f t="shared" si="0"/>
        <v>0</v>
      </c>
      <c r="J3" s="343">
        <f t="shared" si="0"/>
        <v>6188499.5600000108</v>
      </c>
      <c r="K3" s="343">
        <f t="shared" si="0"/>
        <v>0</v>
      </c>
      <c r="L3" s="343">
        <f t="shared" si="0"/>
        <v>8571402.6099999882</v>
      </c>
      <c r="M3" s="344">
        <f>IF(J3&lt;&gt;0,L3/J3,"")</f>
        <v>1.385053440966872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5407</v>
      </c>
      <c r="B6" s="863">
        <v>1357503</v>
      </c>
      <c r="C6" s="807"/>
      <c r="D6" s="863">
        <v>1064370</v>
      </c>
      <c r="E6" s="807"/>
      <c r="F6" s="863">
        <v>549832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5408</v>
      </c>
      <c r="B7" s="865">
        <v>584956</v>
      </c>
      <c r="C7" s="822"/>
      <c r="D7" s="865">
        <v>705844</v>
      </c>
      <c r="E7" s="822"/>
      <c r="F7" s="865">
        <v>737607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5409</v>
      </c>
      <c r="B8" s="865">
        <v>33678</v>
      </c>
      <c r="C8" s="822"/>
      <c r="D8" s="865">
        <v>36942</v>
      </c>
      <c r="E8" s="822"/>
      <c r="F8" s="865">
        <v>43957</v>
      </c>
      <c r="G8" s="827"/>
      <c r="H8" s="865">
        <v>2227.92</v>
      </c>
      <c r="I8" s="822"/>
      <c r="J8" s="865">
        <v>180.44</v>
      </c>
      <c r="K8" s="822"/>
      <c r="L8" s="865">
        <v>360.88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5410</v>
      </c>
      <c r="B9" s="865">
        <v>8173209</v>
      </c>
      <c r="C9" s="822"/>
      <c r="D9" s="865">
        <v>6916602</v>
      </c>
      <c r="E9" s="822"/>
      <c r="F9" s="865">
        <v>6138560</v>
      </c>
      <c r="G9" s="827"/>
      <c r="H9" s="865">
        <v>255300.2300000001</v>
      </c>
      <c r="I9" s="822"/>
      <c r="J9" s="865">
        <v>164794.33999999991</v>
      </c>
      <c r="K9" s="822"/>
      <c r="L9" s="865">
        <v>163375.42999999996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5411</v>
      </c>
      <c r="B10" s="865">
        <v>2522305</v>
      </c>
      <c r="C10" s="822"/>
      <c r="D10" s="865">
        <v>2006241</v>
      </c>
      <c r="E10" s="822"/>
      <c r="F10" s="865">
        <v>778050</v>
      </c>
      <c r="G10" s="827"/>
      <c r="H10" s="865">
        <v>23563.650000000005</v>
      </c>
      <c r="I10" s="822"/>
      <c r="J10" s="865">
        <v>16286.130000000001</v>
      </c>
      <c r="K10" s="822"/>
      <c r="L10" s="865">
        <v>6873.079999999999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5412</v>
      </c>
      <c r="B11" s="865">
        <v>6216350</v>
      </c>
      <c r="C11" s="822"/>
      <c r="D11" s="865">
        <v>5868619</v>
      </c>
      <c r="E11" s="822"/>
      <c r="F11" s="865">
        <v>5961562</v>
      </c>
      <c r="G11" s="827"/>
      <c r="H11" s="865">
        <v>11181.12</v>
      </c>
      <c r="I11" s="822"/>
      <c r="J11" s="865">
        <v>5944.7199999999993</v>
      </c>
      <c r="K11" s="822"/>
      <c r="L11" s="865">
        <v>9038.68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2340</v>
      </c>
      <c r="B12" s="865">
        <v>39398617</v>
      </c>
      <c r="C12" s="822"/>
      <c r="D12" s="865">
        <v>37694441</v>
      </c>
      <c r="E12" s="822"/>
      <c r="F12" s="865">
        <v>74592526</v>
      </c>
      <c r="G12" s="827"/>
      <c r="H12" s="865">
        <v>6175628.6300000073</v>
      </c>
      <c r="I12" s="822"/>
      <c r="J12" s="865">
        <v>5889573.6200000113</v>
      </c>
      <c r="K12" s="822"/>
      <c r="L12" s="865">
        <v>8289928.5399999879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5413</v>
      </c>
      <c r="B13" s="865">
        <v>5769901</v>
      </c>
      <c r="C13" s="822"/>
      <c r="D13" s="865">
        <v>5369976</v>
      </c>
      <c r="E13" s="822"/>
      <c r="F13" s="865">
        <v>5437896</v>
      </c>
      <c r="G13" s="827"/>
      <c r="H13" s="865">
        <v>1809.5</v>
      </c>
      <c r="I13" s="822"/>
      <c r="J13" s="865">
        <v>904.75</v>
      </c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5414</v>
      </c>
      <c r="B14" s="865">
        <v>54222</v>
      </c>
      <c r="C14" s="822"/>
      <c r="D14" s="865">
        <v>24973</v>
      </c>
      <c r="E14" s="822"/>
      <c r="F14" s="865">
        <v>99432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5415</v>
      </c>
      <c r="B15" s="865">
        <v>5413932</v>
      </c>
      <c r="C15" s="822"/>
      <c r="D15" s="865">
        <v>4150591</v>
      </c>
      <c r="E15" s="822"/>
      <c r="F15" s="865">
        <v>3517059.67</v>
      </c>
      <c r="G15" s="827"/>
      <c r="H15" s="865">
        <v>2310</v>
      </c>
      <c r="I15" s="822"/>
      <c r="J15" s="865"/>
      <c r="K15" s="822"/>
      <c r="L15" s="865">
        <v>904.75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5416</v>
      </c>
      <c r="B16" s="865">
        <v>6162146</v>
      </c>
      <c r="C16" s="822"/>
      <c r="D16" s="865">
        <v>4328013</v>
      </c>
      <c r="E16" s="822"/>
      <c r="F16" s="865">
        <v>3062248</v>
      </c>
      <c r="G16" s="827"/>
      <c r="H16" s="865">
        <v>34080.619999999981</v>
      </c>
      <c r="I16" s="822"/>
      <c r="J16" s="865">
        <v>10897.309999999998</v>
      </c>
      <c r="K16" s="822"/>
      <c r="L16" s="865">
        <v>3969.68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5417</v>
      </c>
      <c r="B17" s="865">
        <v>3529068</v>
      </c>
      <c r="C17" s="822"/>
      <c r="D17" s="865">
        <v>3067696</v>
      </c>
      <c r="E17" s="822"/>
      <c r="F17" s="865">
        <v>2762698</v>
      </c>
      <c r="G17" s="827"/>
      <c r="H17" s="865">
        <v>904.75</v>
      </c>
      <c r="I17" s="822"/>
      <c r="J17" s="865"/>
      <c r="K17" s="822"/>
      <c r="L17" s="865">
        <v>904.75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5418</v>
      </c>
      <c r="B18" s="865">
        <v>2571424</v>
      </c>
      <c r="C18" s="822"/>
      <c r="D18" s="865">
        <v>1974283</v>
      </c>
      <c r="E18" s="822"/>
      <c r="F18" s="865">
        <v>1867681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5419</v>
      </c>
      <c r="B19" s="865">
        <v>386698</v>
      </c>
      <c r="C19" s="822"/>
      <c r="D19" s="865">
        <v>450103</v>
      </c>
      <c r="E19" s="822"/>
      <c r="F19" s="865">
        <v>285524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5420</v>
      </c>
      <c r="B20" s="865">
        <v>523932</v>
      </c>
      <c r="C20" s="822"/>
      <c r="D20" s="865">
        <v>401556</v>
      </c>
      <c r="E20" s="822"/>
      <c r="F20" s="865">
        <v>362602</v>
      </c>
      <c r="G20" s="827"/>
      <c r="H20" s="865">
        <v>904.75</v>
      </c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5421</v>
      </c>
      <c r="B21" s="865">
        <v>272855</v>
      </c>
      <c r="C21" s="822"/>
      <c r="D21" s="865">
        <v>263558</v>
      </c>
      <c r="E21" s="822"/>
      <c r="F21" s="865">
        <v>173773</v>
      </c>
      <c r="G21" s="827"/>
      <c r="H21" s="865">
        <v>242.64</v>
      </c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5422</v>
      </c>
      <c r="B22" s="865">
        <v>28925</v>
      </c>
      <c r="C22" s="822"/>
      <c r="D22" s="865">
        <v>28462</v>
      </c>
      <c r="E22" s="822"/>
      <c r="F22" s="865">
        <v>97497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5423</v>
      </c>
      <c r="B23" s="865">
        <v>4948</v>
      </c>
      <c r="C23" s="822"/>
      <c r="D23" s="865">
        <v>10474</v>
      </c>
      <c r="E23" s="822"/>
      <c r="F23" s="865">
        <v>744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5424</v>
      </c>
      <c r="B24" s="865">
        <v>64013</v>
      </c>
      <c r="C24" s="822"/>
      <c r="D24" s="865">
        <v>26311</v>
      </c>
      <c r="E24" s="822"/>
      <c r="F24" s="865">
        <v>30258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5425</v>
      </c>
      <c r="B25" s="865">
        <v>1104376</v>
      </c>
      <c r="C25" s="822"/>
      <c r="D25" s="865">
        <v>708239.78</v>
      </c>
      <c r="E25" s="822"/>
      <c r="F25" s="865">
        <v>861922.12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5426</v>
      </c>
      <c r="B26" s="865">
        <v>149542</v>
      </c>
      <c r="C26" s="822"/>
      <c r="D26" s="865">
        <v>78007</v>
      </c>
      <c r="E26" s="822"/>
      <c r="F26" s="865">
        <v>103527</v>
      </c>
      <c r="G26" s="827"/>
      <c r="H26" s="865">
        <v>12132.000000000002</v>
      </c>
      <c r="I26" s="822"/>
      <c r="J26" s="865">
        <v>7665.319999999997</v>
      </c>
      <c r="K26" s="822"/>
      <c r="L26" s="865">
        <v>7478.7200000000012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5427</v>
      </c>
      <c r="B27" s="865">
        <v>4305</v>
      </c>
      <c r="C27" s="822"/>
      <c r="D27" s="865">
        <v>4330</v>
      </c>
      <c r="E27" s="822"/>
      <c r="F27" s="865">
        <v>6439</v>
      </c>
      <c r="G27" s="827"/>
      <c r="H27" s="865"/>
      <c r="I27" s="822"/>
      <c r="J27" s="865">
        <v>1500</v>
      </c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5428</v>
      </c>
      <c r="B28" s="865">
        <v>3861678</v>
      </c>
      <c r="C28" s="822"/>
      <c r="D28" s="865">
        <v>2707540</v>
      </c>
      <c r="E28" s="822"/>
      <c r="F28" s="865">
        <v>3233642</v>
      </c>
      <c r="G28" s="827"/>
      <c r="H28" s="865">
        <v>26599.419999999987</v>
      </c>
      <c r="I28" s="822"/>
      <c r="J28" s="865">
        <v>10117.389999999998</v>
      </c>
      <c r="K28" s="822"/>
      <c r="L28" s="865">
        <v>13599.830000000002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5429</v>
      </c>
      <c r="B29" s="865">
        <v>8732</v>
      </c>
      <c r="C29" s="822"/>
      <c r="D29" s="865">
        <v>17373</v>
      </c>
      <c r="E29" s="822"/>
      <c r="F29" s="865">
        <v>2841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5430</v>
      </c>
      <c r="B30" s="865">
        <v>30208</v>
      </c>
      <c r="C30" s="822"/>
      <c r="D30" s="865">
        <v>80954</v>
      </c>
      <c r="E30" s="822"/>
      <c r="F30" s="865">
        <v>595704</v>
      </c>
      <c r="G30" s="827"/>
      <c r="H30" s="865">
        <v>904.75</v>
      </c>
      <c r="I30" s="822"/>
      <c r="J30" s="865"/>
      <c r="K30" s="822"/>
      <c r="L30" s="865">
        <v>4879.53</v>
      </c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5431</v>
      </c>
      <c r="B31" s="867">
        <v>6368647</v>
      </c>
      <c r="C31" s="814"/>
      <c r="D31" s="867">
        <v>5945349</v>
      </c>
      <c r="E31" s="814"/>
      <c r="F31" s="867">
        <v>4820263</v>
      </c>
      <c r="G31" s="819"/>
      <c r="H31" s="867">
        <v>100554.84</v>
      </c>
      <c r="I31" s="814"/>
      <c r="J31" s="867">
        <v>80635.539999999994</v>
      </c>
      <c r="K31" s="814"/>
      <c r="L31" s="867">
        <v>70088.740000000005</v>
      </c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CD5F28C-0628-4931-8358-10F036BF6E2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6291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148856.93</v>
      </c>
      <c r="G3" s="208">
        <f t="shared" si="0"/>
        <v>101244514.82000001</v>
      </c>
      <c r="H3" s="208"/>
      <c r="I3" s="208"/>
      <c r="J3" s="208">
        <f t="shared" si="0"/>
        <v>127140.22</v>
      </c>
      <c r="K3" s="208">
        <f t="shared" si="0"/>
        <v>90119347.339999989</v>
      </c>
      <c r="L3" s="208"/>
      <c r="M3" s="208"/>
      <c r="N3" s="208">
        <f t="shared" si="0"/>
        <v>111341.85999999999</v>
      </c>
      <c r="O3" s="208">
        <f t="shared" si="0"/>
        <v>124695247.40000001</v>
      </c>
      <c r="P3" s="79">
        <f>IF(K3=0,0,O3/K3)</f>
        <v>1.3836678924177395</v>
      </c>
      <c r="Q3" s="209">
        <f>IF(N3=0,0,O3/N3)</f>
        <v>1119.9314202223677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5432</v>
      </c>
      <c r="B6" s="807" t="s">
        <v>5369</v>
      </c>
      <c r="C6" s="807" t="s">
        <v>5283</v>
      </c>
      <c r="D6" s="807" t="s">
        <v>5433</v>
      </c>
      <c r="E6" s="807" t="s">
        <v>5434</v>
      </c>
      <c r="F6" s="225">
        <v>1</v>
      </c>
      <c r="G6" s="225">
        <v>199</v>
      </c>
      <c r="H6" s="225"/>
      <c r="I6" s="225">
        <v>199</v>
      </c>
      <c r="J6" s="225">
        <v>1</v>
      </c>
      <c r="K6" s="225">
        <v>201</v>
      </c>
      <c r="L6" s="225"/>
      <c r="M6" s="225">
        <v>201</v>
      </c>
      <c r="N6" s="225"/>
      <c r="O6" s="225"/>
      <c r="P6" s="812"/>
      <c r="Q6" s="830"/>
    </row>
    <row r="7" spans="1:17" ht="14.45" customHeight="1" x14ac:dyDescent="0.2">
      <c r="A7" s="821" t="s">
        <v>5432</v>
      </c>
      <c r="B7" s="822" t="s">
        <v>5369</v>
      </c>
      <c r="C7" s="822" t="s">
        <v>5283</v>
      </c>
      <c r="D7" s="822" t="s">
        <v>5330</v>
      </c>
      <c r="E7" s="822" t="s">
        <v>5331</v>
      </c>
      <c r="F7" s="831"/>
      <c r="G7" s="831"/>
      <c r="H7" s="831"/>
      <c r="I7" s="831"/>
      <c r="J7" s="831">
        <v>1</v>
      </c>
      <c r="K7" s="831">
        <v>38</v>
      </c>
      <c r="L7" s="831"/>
      <c r="M7" s="831">
        <v>38</v>
      </c>
      <c r="N7" s="831">
        <v>1</v>
      </c>
      <c r="O7" s="831">
        <v>40</v>
      </c>
      <c r="P7" s="827"/>
      <c r="Q7" s="832">
        <v>40</v>
      </c>
    </row>
    <row r="8" spans="1:17" ht="14.45" customHeight="1" x14ac:dyDescent="0.2">
      <c r="A8" s="821" t="s">
        <v>5432</v>
      </c>
      <c r="B8" s="822" t="s">
        <v>5369</v>
      </c>
      <c r="C8" s="822" t="s">
        <v>5283</v>
      </c>
      <c r="D8" s="822" t="s">
        <v>5372</v>
      </c>
      <c r="E8" s="822" t="s">
        <v>5373</v>
      </c>
      <c r="F8" s="831">
        <v>309</v>
      </c>
      <c r="G8" s="831">
        <v>78486</v>
      </c>
      <c r="H8" s="831"/>
      <c r="I8" s="831">
        <v>254</v>
      </c>
      <c r="J8" s="831">
        <v>281</v>
      </c>
      <c r="K8" s="831">
        <v>71655</v>
      </c>
      <c r="L8" s="831"/>
      <c r="M8" s="831">
        <v>255</v>
      </c>
      <c r="N8" s="831">
        <v>161</v>
      </c>
      <c r="O8" s="831">
        <v>44275</v>
      </c>
      <c r="P8" s="827"/>
      <c r="Q8" s="832">
        <v>275</v>
      </c>
    </row>
    <row r="9" spans="1:17" ht="14.45" customHeight="1" x14ac:dyDescent="0.2">
      <c r="A9" s="821" t="s">
        <v>5432</v>
      </c>
      <c r="B9" s="822" t="s">
        <v>5369</v>
      </c>
      <c r="C9" s="822" t="s">
        <v>5283</v>
      </c>
      <c r="D9" s="822" t="s">
        <v>5374</v>
      </c>
      <c r="E9" s="822" t="s">
        <v>5375</v>
      </c>
      <c r="F9" s="831">
        <v>501</v>
      </c>
      <c r="G9" s="831">
        <v>63126</v>
      </c>
      <c r="H9" s="831"/>
      <c r="I9" s="831">
        <v>126</v>
      </c>
      <c r="J9" s="831">
        <v>292</v>
      </c>
      <c r="K9" s="831">
        <v>37084</v>
      </c>
      <c r="L9" s="831"/>
      <c r="M9" s="831">
        <v>127</v>
      </c>
      <c r="N9" s="831">
        <v>27</v>
      </c>
      <c r="O9" s="831">
        <v>3699</v>
      </c>
      <c r="P9" s="827"/>
      <c r="Q9" s="832">
        <v>137</v>
      </c>
    </row>
    <row r="10" spans="1:17" ht="14.45" customHeight="1" x14ac:dyDescent="0.2">
      <c r="A10" s="821" t="s">
        <v>5432</v>
      </c>
      <c r="B10" s="822" t="s">
        <v>5369</v>
      </c>
      <c r="C10" s="822" t="s">
        <v>5283</v>
      </c>
      <c r="D10" s="822" t="s">
        <v>5385</v>
      </c>
      <c r="E10" s="822" t="s">
        <v>5386</v>
      </c>
      <c r="F10" s="831">
        <v>2</v>
      </c>
      <c r="G10" s="831">
        <v>1382</v>
      </c>
      <c r="H10" s="831"/>
      <c r="I10" s="831">
        <v>691</v>
      </c>
      <c r="J10" s="831">
        <v>2</v>
      </c>
      <c r="K10" s="831">
        <v>1384</v>
      </c>
      <c r="L10" s="831"/>
      <c r="M10" s="831">
        <v>692</v>
      </c>
      <c r="N10" s="831">
        <v>3</v>
      </c>
      <c r="O10" s="831">
        <v>2112</v>
      </c>
      <c r="P10" s="827"/>
      <c r="Q10" s="832">
        <v>704</v>
      </c>
    </row>
    <row r="11" spans="1:17" ht="14.45" customHeight="1" x14ac:dyDescent="0.2">
      <c r="A11" s="821" t="s">
        <v>5432</v>
      </c>
      <c r="B11" s="822" t="s">
        <v>5369</v>
      </c>
      <c r="C11" s="822" t="s">
        <v>5283</v>
      </c>
      <c r="D11" s="822" t="s">
        <v>5387</v>
      </c>
      <c r="E11" s="822" t="s">
        <v>5384</v>
      </c>
      <c r="F11" s="831">
        <v>1</v>
      </c>
      <c r="G11" s="831">
        <v>573</v>
      </c>
      <c r="H11" s="831"/>
      <c r="I11" s="831">
        <v>573</v>
      </c>
      <c r="J11" s="831"/>
      <c r="K11" s="831"/>
      <c r="L11" s="831"/>
      <c r="M11" s="831"/>
      <c r="N11" s="831">
        <v>2</v>
      </c>
      <c r="O11" s="831">
        <v>1178</v>
      </c>
      <c r="P11" s="827"/>
      <c r="Q11" s="832">
        <v>589</v>
      </c>
    </row>
    <row r="12" spans="1:17" ht="14.45" customHeight="1" x14ac:dyDescent="0.2">
      <c r="A12" s="821" t="s">
        <v>5432</v>
      </c>
      <c r="B12" s="822" t="s">
        <v>5369</v>
      </c>
      <c r="C12" s="822" t="s">
        <v>5283</v>
      </c>
      <c r="D12" s="822" t="s">
        <v>5388</v>
      </c>
      <c r="E12" s="822" t="s">
        <v>5386</v>
      </c>
      <c r="F12" s="831">
        <v>6</v>
      </c>
      <c r="G12" s="831">
        <v>4596</v>
      </c>
      <c r="H12" s="831"/>
      <c r="I12" s="831">
        <v>766</v>
      </c>
      <c r="J12" s="831"/>
      <c r="K12" s="831"/>
      <c r="L12" s="831"/>
      <c r="M12" s="831"/>
      <c r="N12" s="831">
        <v>9</v>
      </c>
      <c r="O12" s="831">
        <v>7038</v>
      </c>
      <c r="P12" s="827"/>
      <c r="Q12" s="832">
        <v>782</v>
      </c>
    </row>
    <row r="13" spans="1:17" ht="14.45" customHeight="1" x14ac:dyDescent="0.2">
      <c r="A13" s="821" t="s">
        <v>5432</v>
      </c>
      <c r="B13" s="822" t="s">
        <v>5369</v>
      </c>
      <c r="C13" s="822" t="s">
        <v>5283</v>
      </c>
      <c r="D13" s="822" t="s">
        <v>5435</v>
      </c>
      <c r="E13" s="822" t="s">
        <v>5436</v>
      </c>
      <c r="F13" s="831">
        <v>964</v>
      </c>
      <c r="G13" s="831">
        <v>793372</v>
      </c>
      <c r="H13" s="831"/>
      <c r="I13" s="831">
        <v>823</v>
      </c>
      <c r="J13" s="831">
        <v>683</v>
      </c>
      <c r="K13" s="831">
        <v>564158</v>
      </c>
      <c r="L13" s="831"/>
      <c r="M13" s="831">
        <v>826</v>
      </c>
      <c r="N13" s="831">
        <v>303</v>
      </c>
      <c r="O13" s="831">
        <v>254217</v>
      </c>
      <c r="P13" s="827"/>
      <c r="Q13" s="832">
        <v>839</v>
      </c>
    </row>
    <row r="14" spans="1:17" ht="14.45" customHeight="1" x14ac:dyDescent="0.2">
      <c r="A14" s="821" t="s">
        <v>5432</v>
      </c>
      <c r="B14" s="822" t="s">
        <v>5369</v>
      </c>
      <c r="C14" s="822" t="s">
        <v>5283</v>
      </c>
      <c r="D14" s="822" t="s">
        <v>5376</v>
      </c>
      <c r="E14" s="822" t="s">
        <v>5353</v>
      </c>
      <c r="F14" s="831">
        <v>2</v>
      </c>
      <c r="G14" s="831">
        <v>936</v>
      </c>
      <c r="H14" s="831"/>
      <c r="I14" s="831">
        <v>468</v>
      </c>
      <c r="J14" s="831">
        <v>1</v>
      </c>
      <c r="K14" s="831">
        <v>473</v>
      </c>
      <c r="L14" s="831"/>
      <c r="M14" s="831">
        <v>473</v>
      </c>
      <c r="N14" s="831">
        <v>1</v>
      </c>
      <c r="O14" s="831">
        <v>492</v>
      </c>
      <c r="P14" s="827"/>
      <c r="Q14" s="832">
        <v>492</v>
      </c>
    </row>
    <row r="15" spans="1:17" ht="14.45" customHeight="1" x14ac:dyDescent="0.2">
      <c r="A15" s="821" t="s">
        <v>5432</v>
      </c>
      <c r="B15" s="822" t="s">
        <v>5369</v>
      </c>
      <c r="C15" s="822" t="s">
        <v>5283</v>
      </c>
      <c r="D15" s="822" t="s">
        <v>5389</v>
      </c>
      <c r="E15" s="822" t="s">
        <v>5390</v>
      </c>
      <c r="F15" s="831">
        <v>131</v>
      </c>
      <c r="G15" s="831">
        <v>28427</v>
      </c>
      <c r="H15" s="831"/>
      <c r="I15" s="831">
        <v>217</v>
      </c>
      <c r="J15" s="831">
        <v>118</v>
      </c>
      <c r="K15" s="831">
        <v>25842</v>
      </c>
      <c r="L15" s="831"/>
      <c r="M15" s="831">
        <v>219</v>
      </c>
      <c r="N15" s="831">
        <v>52</v>
      </c>
      <c r="O15" s="831">
        <v>11700</v>
      </c>
      <c r="P15" s="827"/>
      <c r="Q15" s="832">
        <v>225</v>
      </c>
    </row>
    <row r="16" spans="1:17" ht="14.45" customHeight="1" x14ac:dyDescent="0.2">
      <c r="A16" s="821" t="s">
        <v>5432</v>
      </c>
      <c r="B16" s="822" t="s">
        <v>5369</v>
      </c>
      <c r="C16" s="822" t="s">
        <v>5283</v>
      </c>
      <c r="D16" s="822" t="s">
        <v>5336</v>
      </c>
      <c r="E16" s="822" t="s">
        <v>5337</v>
      </c>
      <c r="F16" s="831">
        <v>4</v>
      </c>
      <c r="G16" s="831">
        <v>1432</v>
      </c>
      <c r="H16" s="831"/>
      <c r="I16" s="831">
        <v>358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5432</v>
      </c>
      <c r="B17" s="822" t="s">
        <v>5369</v>
      </c>
      <c r="C17" s="822" t="s">
        <v>5283</v>
      </c>
      <c r="D17" s="822" t="s">
        <v>5391</v>
      </c>
      <c r="E17" s="822" t="s">
        <v>5392</v>
      </c>
      <c r="F17" s="831">
        <v>1211</v>
      </c>
      <c r="G17" s="831">
        <v>106568</v>
      </c>
      <c r="H17" s="831"/>
      <c r="I17" s="831">
        <v>88</v>
      </c>
      <c r="J17" s="831">
        <v>908</v>
      </c>
      <c r="K17" s="831">
        <v>80812</v>
      </c>
      <c r="L17" s="831"/>
      <c r="M17" s="831">
        <v>89</v>
      </c>
      <c r="N17" s="831">
        <v>463</v>
      </c>
      <c r="O17" s="831">
        <v>42596</v>
      </c>
      <c r="P17" s="827"/>
      <c r="Q17" s="832">
        <v>92</v>
      </c>
    </row>
    <row r="18" spans="1:17" ht="14.45" customHeight="1" x14ac:dyDescent="0.2">
      <c r="A18" s="821" t="s">
        <v>5432</v>
      </c>
      <c r="B18" s="822" t="s">
        <v>5369</v>
      </c>
      <c r="C18" s="822" t="s">
        <v>5283</v>
      </c>
      <c r="D18" s="822" t="s">
        <v>5377</v>
      </c>
      <c r="E18" s="822" t="s">
        <v>5378</v>
      </c>
      <c r="F18" s="831"/>
      <c r="G18" s="831"/>
      <c r="H18" s="831"/>
      <c r="I18" s="831"/>
      <c r="J18" s="831">
        <v>1</v>
      </c>
      <c r="K18" s="831">
        <v>725</v>
      </c>
      <c r="L18" s="831"/>
      <c r="M18" s="831">
        <v>725</v>
      </c>
      <c r="N18" s="831">
        <v>1</v>
      </c>
      <c r="O18" s="831">
        <v>740</v>
      </c>
      <c r="P18" s="827"/>
      <c r="Q18" s="832">
        <v>740</v>
      </c>
    </row>
    <row r="19" spans="1:17" ht="14.45" customHeight="1" x14ac:dyDescent="0.2">
      <c r="A19" s="821" t="s">
        <v>5432</v>
      </c>
      <c r="B19" s="822" t="s">
        <v>5369</v>
      </c>
      <c r="C19" s="822" t="s">
        <v>5283</v>
      </c>
      <c r="D19" s="822" t="s">
        <v>5437</v>
      </c>
      <c r="E19" s="822" t="s">
        <v>5436</v>
      </c>
      <c r="F19" s="831">
        <v>174</v>
      </c>
      <c r="G19" s="831">
        <v>166344</v>
      </c>
      <c r="H19" s="831"/>
      <c r="I19" s="831">
        <v>956</v>
      </c>
      <c r="J19" s="831">
        <v>165</v>
      </c>
      <c r="K19" s="831">
        <v>158235</v>
      </c>
      <c r="L19" s="831"/>
      <c r="M19" s="831">
        <v>959</v>
      </c>
      <c r="N19" s="831">
        <v>125</v>
      </c>
      <c r="O19" s="831">
        <v>122500</v>
      </c>
      <c r="P19" s="827"/>
      <c r="Q19" s="832">
        <v>980</v>
      </c>
    </row>
    <row r="20" spans="1:17" ht="14.45" customHeight="1" x14ac:dyDescent="0.2">
      <c r="A20" s="821" t="s">
        <v>5432</v>
      </c>
      <c r="B20" s="822" t="s">
        <v>5369</v>
      </c>
      <c r="C20" s="822" t="s">
        <v>5283</v>
      </c>
      <c r="D20" s="822" t="s">
        <v>5340</v>
      </c>
      <c r="E20" s="822" t="s">
        <v>5341</v>
      </c>
      <c r="F20" s="831">
        <v>28</v>
      </c>
      <c r="G20" s="831">
        <v>3416</v>
      </c>
      <c r="H20" s="831"/>
      <c r="I20" s="831">
        <v>122</v>
      </c>
      <c r="J20" s="831">
        <v>13</v>
      </c>
      <c r="K20" s="831">
        <v>1599</v>
      </c>
      <c r="L20" s="831"/>
      <c r="M20" s="831">
        <v>123</v>
      </c>
      <c r="N20" s="831"/>
      <c r="O20" s="831"/>
      <c r="P20" s="827"/>
      <c r="Q20" s="832"/>
    </row>
    <row r="21" spans="1:17" ht="14.45" customHeight="1" x14ac:dyDescent="0.2">
      <c r="A21" s="821" t="s">
        <v>5432</v>
      </c>
      <c r="B21" s="822" t="s">
        <v>5369</v>
      </c>
      <c r="C21" s="822" t="s">
        <v>5283</v>
      </c>
      <c r="D21" s="822" t="s">
        <v>5438</v>
      </c>
      <c r="E21" s="822" t="s">
        <v>5436</v>
      </c>
      <c r="F21" s="831">
        <v>84</v>
      </c>
      <c r="G21" s="831">
        <v>62832</v>
      </c>
      <c r="H21" s="831"/>
      <c r="I21" s="831">
        <v>748</v>
      </c>
      <c r="J21" s="831">
        <v>53</v>
      </c>
      <c r="K21" s="831">
        <v>39697</v>
      </c>
      <c r="L21" s="831"/>
      <c r="M21" s="831">
        <v>749</v>
      </c>
      <c r="N21" s="831">
        <v>34</v>
      </c>
      <c r="O21" s="831">
        <v>25874</v>
      </c>
      <c r="P21" s="827"/>
      <c r="Q21" s="832">
        <v>761</v>
      </c>
    </row>
    <row r="22" spans="1:17" ht="14.45" customHeight="1" x14ac:dyDescent="0.2">
      <c r="A22" s="821" t="s">
        <v>5432</v>
      </c>
      <c r="B22" s="822" t="s">
        <v>5369</v>
      </c>
      <c r="C22" s="822" t="s">
        <v>5283</v>
      </c>
      <c r="D22" s="822" t="s">
        <v>5439</v>
      </c>
      <c r="E22" s="822" t="s">
        <v>5440</v>
      </c>
      <c r="F22" s="831">
        <v>39</v>
      </c>
      <c r="G22" s="831">
        <v>21294</v>
      </c>
      <c r="H22" s="831"/>
      <c r="I22" s="831">
        <v>546</v>
      </c>
      <c r="J22" s="831">
        <v>48</v>
      </c>
      <c r="K22" s="831">
        <v>26256</v>
      </c>
      <c r="L22" s="831"/>
      <c r="M22" s="831">
        <v>547</v>
      </c>
      <c r="N22" s="831">
        <v>30</v>
      </c>
      <c r="O22" s="831">
        <v>17010</v>
      </c>
      <c r="P22" s="827"/>
      <c r="Q22" s="832">
        <v>567</v>
      </c>
    </row>
    <row r="23" spans="1:17" ht="14.45" customHeight="1" x14ac:dyDescent="0.2">
      <c r="A23" s="821" t="s">
        <v>5432</v>
      </c>
      <c r="B23" s="822" t="s">
        <v>5369</v>
      </c>
      <c r="C23" s="822" t="s">
        <v>5283</v>
      </c>
      <c r="D23" s="822" t="s">
        <v>5393</v>
      </c>
      <c r="E23" s="822" t="s">
        <v>5394</v>
      </c>
      <c r="F23" s="831">
        <v>3</v>
      </c>
      <c r="G23" s="831">
        <v>930</v>
      </c>
      <c r="H23" s="831"/>
      <c r="I23" s="831">
        <v>310</v>
      </c>
      <c r="J23" s="831"/>
      <c r="K23" s="831"/>
      <c r="L23" s="831"/>
      <c r="M23" s="831"/>
      <c r="N23" s="831">
        <v>11</v>
      </c>
      <c r="O23" s="831">
        <v>3553</v>
      </c>
      <c r="P23" s="827"/>
      <c r="Q23" s="832">
        <v>323</v>
      </c>
    </row>
    <row r="24" spans="1:17" ht="14.45" customHeight="1" x14ac:dyDescent="0.2">
      <c r="A24" s="821" t="s">
        <v>5432</v>
      </c>
      <c r="B24" s="822" t="s">
        <v>5369</v>
      </c>
      <c r="C24" s="822" t="s">
        <v>5283</v>
      </c>
      <c r="D24" s="822" t="s">
        <v>5395</v>
      </c>
      <c r="E24" s="822" t="s">
        <v>5390</v>
      </c>
      <c r="F24" s="831">
        <v>15</v>
      </c>
      <c r="G24" s="831">
        <v>2685</v>
      </c>
      <c r="H24" s="831"/>
      <c r="I24" s="831">
        <v>179</v>
      </c>
      <c r="J24" s="831">
        <v>7</v>
      </c>
      <c r="K24" s="831">
        <v>1260</v>
      </c>
      <c r="L24" s="831"/>
      <c r="M24" s="831">
        <v>180</v>
      </c>
      <c r="N24" s="831">
        <v>4</v>
      </c>
      <c r="O24" s="831">
        <v>740</v>
      </c>
      <c r="P24" s="827"/>
      <c r="Q24" s="832">
        <v>185</v>
      </c>
    </row>
    <row r="25" spans="1:17" ht="14.45" customHeight="1" x14ac:dyDescent="0.2">
      <c r="A25" s="821" t="s">
        <v>5432</v>
      </c>
      <c r="B25" s="822" t="s">
        <v>5369</v>
      </c>
      <c r="C25" s="822" t="s">
        <v>5283</v>
      </c>
      <c r="D25" s="822" t="s">
        <v>5396</v>
      </c>
      <c r="E25" s="822" t="s">
        <v>5394</v>
      </c>
      <c r="F25" s="831">
        <v>13</v>
      </c>
      <c r="G25" s="831">
        <v>5005</v>
      </c>
      <c r="H25" s="831"/>
      <c r="I25" s="831">
        <v>385</v>
      </c>
      <c r="J25" s="831">
        <v>37</v>
      </c>
      <c r="K25" s="831">
        <v>14356</v>
      </c>
      <c r="L25" s="831"/>
      <c r="M25" s="831">
        <v>388</v>
      </c>
      <c r="N25" s="831">
        <v>28</v>
      </c>
      <c r="O25" s="831">
        <v>11228</v>
      </c>
      <c r="P25" s="827"/>
      <c r="Q25" s="832">
        <v>401</v>
      </c>
    </row>
    <row r="26" spans="1:17" ht="14.45" customHeight="1" x14ac:dyDescent="0.2">
      <c r="A26" s="821" t="s">
        <v>5432</v>
      </c>
      <c r="B26" s="822" t="s">
        <v>5369</v>
      </c>
      <c r="C26" s="822" t="s">
        <v>5283</v>
      </c>
      <c r="D26" s="822" t="s">
        <v>5441</v>
      </c>
      <c r="E26" s="822" t="s">
        <v>5442</v>
      </c>
      <c r="F26" s="831">
        <v>3</v>
      </c>
      <c r="G26" s="831">
        <v>300</v>
      </c>
      <c r="H26" s="831"/>
      <c r="I26" s="831">
        <v>100</v>
      </c>
      <c r="J26" s="831">
        <v>2</v>
      </c>
      <c r="K26" s="831">
        <v>200</v>
      </c>
      <c r="L26" s="831"/>
      <c r="M26" s="831">
        <v>100</v>
      </c>
      <c r="N26" s="831"/>
      <c r="O26" s="831"/>
      <c r="P26" s="827"/>
      <c r="Q26" s="832"/>
    </row>
    <row r="27" spans="1:17" ht="14.45" customHeight="1" x14ac:dyDescent="0.2">
      <c r="A27" s="821" t="s">
        <v>5432</v>
      </c>
      <c r="B27" s="822" t="s">
        <v>5369</v>
      </c>
      <c r="C27" s="822" t="s">
        <v>5283</v>
      </c>
      <c r="D27" s="822" t="s">
        <v>5443</v>
      </c>
      <c r="E27" s="822" t="s">
        <v>5436</v>
      </c>
      <c r="F27" s="831">
        <v>15</v>
      </c>
      <c r="G27" s="831">
        <v>15600</v>
      </c>
      <c r="H27" s="831"/>
      <c r="I27" s="831">
        <v>1040</v>
      </c>
      <c r="J27" s="831">
        <v>37</v>
      </c>
      <c r="K27" s="831">
        <v>38591</v>
      </c>
      <c r="L27" s="831"/>
      <c r="M27" s="831">
        <v>1043</v>
      </c>
      <c r="N27" s="831"/>
      <c r="O27" s="831"/>
      <c r="P27" s="827"/>
      <c r="Q27" s="832"/>
    </row>
    <row r="28" spans="1:17" ht="14.45" customHeight="1" x14ac:dyDescent="0.2">
      <c r="A28" s="821" t="s">
        <v>5432</v>
      </c>
      <c r="B28" s="822" t="s">
        <v>5369</v>
      </c>
      <c r="C28" s="822" t="s">
        <v>5283</v>
      </c>
      <c r="D28" s="822" t="s">
        <v>5444</v>
      </c>
      <c r="E28" s="822" t="s">
        <v>5445</v>
      </c>
      <c r="F28" s="831"/>
      <c r="G28" s="831"/>
      <c r="H28" s="831"/>
      <c r="I28" s="831"/>
      <c r="J28" s="831">
        <v>2</v>
      </c>
      <c r="K28" s="831">
        <v>1260</v>
      </c>
      <c r="L28" s="831"/>
      <c r="M28" s="831">
        <v>630</v>
      </c>
      <c r="N28" s="831">
        <v>1</v>
      </c>
      <c r="O28" s="831">
        <v>646</v>
      </c>
      <c r="P28" s="827"/>
      <c r="Q28" s="832">
        <v>646</v>
      </c>
    </row>
    <row r="29" spans="1:17" ht="14.45" customHeight="1" x14ac:dyDescent="0.2">
      <c r="A29" s="821" t="s">
        <v>5432</v>
      </c>
      <c r="B29" s="822" t="s">
        <v>5369</v>
      </c>
      <c r="C29" s="822" t="s">
        <v>5283</v>
      </c>
      <c r="D29" s="822" t="s">
        <v>5446</v>
      </c>
      <c r="E29" s="822" t="s">
        <v>5445</v>
      </c>
      <c r="F29" s="831"/>
      <c r="G29" s="831"/>
      <c r="H29" s="831"/>
      <c r="I29" s="831"/>
      <c r="J29" s="831">
        <v>1</v>
      </c>
      <c r="K29" s="831">
        <v>544</v>
      </c>
      <c r="L29" s="831"/>
      <c r="M29" s="831">
        <v>544</v>
      </c>
      <c r="N29" s="831"/>
      <c r="O29" s="831"/>
      <c r="P29" s="827"/>
      <c r="Q29" s="832"/>
    </row>
    <row r="30" spans="1:17" ht="14.45" customHeight="1" x14ac:dyDescent="0.2">
      <c r="A30" s="821" t="s">
        <v>5432</v>
      </c>
      <c r="B30" s="822" t="s">
        <v>5286</v>
      </c>
      <c r="C30" s="822" t="s">
        <v>5283</v>
      </c>
      <c r="D30" s="822" t="s">
        <v>5356</v>
      </c>
      <c r="E30" s="822" t="s">
        <v>5357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194</v>
      </c>
      <c r="P30" s="827"/>
      <c r="Q30" s="832">
        <v>194</v>
      </c>
    </row>
    <row r="31" spans="1:17" ht="14.45" customHeight="1" x14ac:dyDescent="0.2">
      <c r="A31" s="821" t="s">
        <v>5447</v>
      </c>
      <c r="B31" s="822" t="s">
        <v>5369</v>
      </c>
      <c r="C31" s="822" t="s">
        <v>5283</v>
      </c>
      <c r="D31" s="822" t="s">
        <v>5330</v>
      </c>
      <c r="E31" s="822" t="s">
        <v>5331</v>
      </c>
      <c r="F31" s="831">
        <v>3</v>
      </c>
      <c r="G31" s="831">
        <v>114</v>
      </c>
      <c r="H31" s="831"/>
      <c r="I31" s="831">
        <v>38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5447</v>
      </c>
      <c r="B32" s="822" t="s">
        <v>5369</v>
      </c>
      <c r="C32" s="822" t="s">
        <v>5283</v>
      </c>
      <c r="D32" s="822" t="s">
        <v>5372</v>
      </c>
      <c r="E32" s="822" t="s">
        <v>5373</v>
      </c>
      <c r="F32" s="831">
        <v>288</v>
      </c>
      <c r="G32" s="831">
        <v>73152</v>
      </c>
      <c r="H32" s="831"/>
      <c r="I32" s="831">
        <v>254</v>
      </c>
      <c r="J32" s="831">
        <v>377</v>
      </c>
      <c r="K32" s="831">
        <v>96135</v>
      </c>
      <c r="L32" s="831"/>
      <c r="M32" s="831">
        <v>255</v>
      </c>
      <c r="N32" s="831">
        <v>372</v>
      </c>
      <c r="O32" s="831">
        <v>102300</v>
      </c>
      <c r="P32" s="827"/>
      <c r="Q32" s="832">
        <v>275</v>
      </c>
    </row>
    <row r="33" spans="1:17" ht="14.45" customHeight="1" x14ac:dyDescent="0.2">
      <c r="A33" s="821" t="s">
        <v>5447</v>
      </c>
      <c r="B33" s="822" t="s">
        <v>5369</v>
      </c>
      <c r="C33" s="822" t="s">
        <v>5283</v>
      </c>
      <c r="D33" s="822" t="s">
        <v>5374</v>
      </c>
      <c r="E33" s="822" t="s">
        <v>5375</v>
      </c>
      <c r="F33" s="831">
        <v>466</v>
      </c>
      <c r="G33" s="831">
        <v>58716</v>
      </c>
      <c r="H33" s="831"/>
      <c r="I33" s="831">
        <v>126</v>
      </c>
      <c r="J33" s="831">
        <v>630</v>
      </c>
      <c r="K33" s="831">
        <v>80010</v>
      </c>
      <c r="L33" s="831"/>
      <c r="M33" s="831">
        <v>127</v>
      </c>
      <c r="N33" s="831">
        <v>584</v>
      </c>
      <c r="O33" s="831">
        <v>80008</v>
      </c>
      <c r="P33" s="827"/>
      <c r="Q33" s="832">
        <v>137</v>
      </c>
    </row>
    <row r="34" spans="1:17" ht="14.45" customHeight="1" x14ac:dyDescent="0.2">
      <c r="A34" s="821" t="s">
        <v>5447</v>
      </c>
      <c r="B34" s="822" t="s">
        <v>5369</v>
      </c>
      <c r="C34" s="822" t="s">
        <v>5283</v>
      </c>
      <c r="D34" s="822" t="s">
        <v>5381</v>
      </c>
      <c r="E34" s="822" t="s">
        <v>5382</v>
      </c>
      <c r="F34" s="831">
        <v>1</v>
      </c>
      <c r="G34" s="831">
        <v>334</v>
      </c>
      <c r="H34" s="831"/>
      <c r="I34" s="831">
        <v>334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5447</v>
      </c>
      <c r="B35" s="822" t="s">
        <v>5369</v>
      </c>
      <c r="C35" s="822" t="s">
        <v>5283</v>
      </c>
      <c r="D35" s="822" t="s">
        <v>5383</v>
      </c>
      <c r="E35" s="822" t="s">
        <v>5384</v>
      </c>
      <c r="F35" s="831">
        <v>18</v>
      </c>
      <c r="G35" s="831">
        <v>8964</v>
      </c>
      <c r="H35" s="831"/>
      <c r="I35" s="831">
        <v>498</v>
      </c>
      <c r="J35" s="831">
        <v>4</v>
      </c>
      <c r="K35" s="831">
        <v>1996</v>
      </c>
      <c r="L35" s="831"/>
      <c r="M35" s="831">
        <v>499</v>
      </c>
      <c r="N35" s="831">
        <v>2</v>
      </c>
      <c r="O35" s="831">
        <v>1022</v>
      </c>
      <c r="P35" s="827"/>
      <c r="Q35" s="832">
        <v>511</v>
      </c>
    </row>
    <row r="36" spans="1:17" ht="14.45" customHeight="1" x14ac:dyDescent="0.2">
      <c r="A36" s="821" t="s">
        <v>5447</v>
      </c>
      <c r="B36" s="822" t="s">
        <v>5369</v>
      </c>
      <c r="C36" s="822" t="s">
        <v>5283</v>
      </c>
      <c r="D36" s="822" t="s">
        <v>5385</v>
      </c>
      <c r="E36" s="822" t="s">
        <v>5386</v>
      </c>
      <c r="F36" s="831">
        <v>6</v>
      </c>
      <c r="G36" s="831">
        <v>4146</v>
      </c>
      <c r="H36" s="831"/>
      <c r="I36" s="831">
        <v>691</v>
      </c>
      <c r="J36" s="831">
        <v>25</v>
      </c>
      <c r="K36" s="831">
        <v>17300</v>
      </c>
      <c r="L36" s="831"/>
      <c r="M36" s="831">
        <v>692</v>
      </c>
      <c r="N36" s="831">
        <v>15</v>
      </c>
      <c r="O36" s="831">
        <v>10560</v>
      </c>
      <c r="P36" s="827"/>
      <c r="Q36" s="832">
        <v>704</v>
      </c>
    </row>
    <row r="37" spans="1:17" ht="14.45" customHeight="1" x14ac:dyDescent="0.2">
      <c r="A37" s="821" t="s">
        <v>5447</v>
      </c>
      <c r="B37" s="822" t="s">
        <v>5369</v>
      </c>
      <c r="C37" s="822" t="s">
        <v>5283</v>
      </c>
      <c r="D37" s="822" t="s">
        <v>5387</v>
      </c>
      <c r="E37" s="822" t="s">
        <v>5384</v>
      </c>
      <c r="F37" s="831">
        <v>35</v>
      </c>
      <c r="G37" s="831">
        <v>20055</v>
      </c>
      <c r="H37" s="831"/>
      <c r="I37" s="831">
        <v>573</v>
      </c>
      <c r="J37" s="831">
        <v>13</v>
      </c>
      <c r="K37" s="831">
        <v>7488</v>
      </c>
      <c r="L37" s="831"/>
      <c r="M37" s="831">
        <v>576</v>
      </c>
      <c r="N37" s="831">
        <v>62</v>
      </c>
      <c r="O37" s="831">
        <v>36518</v>
      </c>
      <c r="P37" s="827"/>
      <c r="Q37" s="832">
        <v>589</v>
      </c>
    </row>
    <row r="38" spans="1:17" ht="14.45" customHeight="1" x14ac:dyDescent="0.2">
      <c r="A38" s="821" t="s">
        <v>5447</v>
      </c>
      <c r="B38" s="822" t="s">
        <v>5369</v>
      </c>
      <c r="C38" s="822" t="s">
        <v>5283</v>
      </c>
      <c r="D38" s="822" t="s">
        <v>5388</v>
      </c>
      <c r="E38" s="822" t="s">
        <v>5386</v>
      </c>
      <c r="F38" s="831"/>
      <c r="G38" s="831"/>
      <c r="H38" s="831"/>
      <c r="I38" s="831"/>
      <c r="J38" s="831">
        <v>4</v>
      </c>
      <c r="K38" s="831">
        <v>3076</v>
      </c>
      <c r="L38" s="831"/>
      <c r="M38" s="831">
        <v>769</v>
      </c>
      <c r="N38" s="831">
        <v>7</v>
      </c>
      <c r="O38" s="831">
        <v>5474</v>
      </c>
      <c r="P38" s="827"/>
      <c r="Q38" s="832">
        <v>782</v>
      </c>
    </row>
    <row r="39" spans="1:17" ht="14.45" customHeight="1" x14ac:dyDescent="0.2">
      <c r="A39" s="821" t="s">
        <v>5447</v>
      </c>
      <c r="B39" s="822" t="s">
        <v>5369</v>
      </c>
      <c r="C39" s="822" t="s">
        <v>5283</v>
      </c>
      <c r="D39" s="822" t="s">
        <v>5435</v>
      </c>
      <c r="E39" s="822" t="s">
        <v>5436</v>
      </c>
      <c r="F39" s="831">
        <v>288</v>
      </c>
      <c r="G39" s="831">
        <v>237024</v>
      </c>
      <c r="H39" s="831"/>
      <c r="I39" s="831">
        <v>823</v>
      </c>
      <c r="J39" s="831">
        <v>385</v>
      </c>
      <c r="K39" s="831">
        <v>318010</v>
      </c>
      <c r="L39" s="831"/>
      <c r="M39" s="831">
        <v>826</v>
      </c>
      <c r="N39" s="831">
        <v>390</v>
      </c>
      <c r="O39" s="831">
        <v>327210</v>
      </c>
      <c r="P39" s="827"/>
      <c r="Q39" s="832">
        <v>839</v>
      </c>
    </row>
    <row r="40" spans="1:17" ht="14.45" customHeight="1" x14ac:dyDescent="0.2">
      <c r="A40" s="821" t="s">
        <v>5447</v>
      </c>
      <c r="B40" s="822" t="s">
        <v>5369</v>
      </c>
      <c r="C40" s="822" t="s">
        <v>5283</v>
      </c>
      <c r="D40" s="822" t="s">
        <v>5376</v>
      </c>
      <c r="E40" s="822" t="s">
        <v>5353</v>
      </c>
      <c r="F40" s="831">
        <v>5</v>
      </c>
      <c r="G40" s="831">
        <v>2340</v>
      </c>
      <c r="H40" s="831"/>
      <c r="I40" s="831">
        <v>468</v>
      </c>
      <c r="J40" s="831">
        <v>16</v>
      </c>
      <c r="K40" s="831">
        <v>7568</v>
      </c>
      <c r="L40" s="831"/>
      <c r="M40" s="831">
        <v>473</v>
      </c>
      <c r="N40" s="831">
        <v>5</v>
      </c>
      <c r="O40" s="831">
        <v>2460</v>
      </c>
      <c r="P40" s="827"/>
      <c r="Q40" s="832">
        <v>492</v>
      </c>
    </row>
    <row r="41" spans="1:17" ht="14.45" customHeight="1" x14ac:dyDescent="0.2">
      <c r="A41" s="821" t="s">
        <v>5447</v>
      </c>
      <c r="B41" s="822" t="s">
        <v>5369</v>
      </c>
      <c r="C41" s="822" t="s">
        <v>5283</v>
      </c>
      <c r="D41" s="822" t="s">
        <v>5448</v>
      </c>
      <c r="E41" s="822" t="s">
        <v>5351</v>
      </c>
      <c r="F41" s="831">
        <v>1</v>
      </c>
      <c r="G41" s="831">
        <v>735</v>
      </c>
      <c r="H41" s="831"/>
      <c r="I41" s="831">
        <v>735</v>
      </c>
      <c r="J41" s="831"/>
      <c r="K41" s="831"/>
      <c r="L41" s="831"/>
      <c r="M41" s="831"/>
      <c r="N41" s="831">
        <v>1</v>
      </c>
      <c r="O41" s="831">
        <v>759</v>
      </c>
      <c r="P41" s="827"/>
      <c r="Q41" s="832">
        <v>759</v>
      </c>
    </row>
    <row r="42" spans="1:17" ht="14.45" customHeight="1" x14ac:dyDescent="0.2">
      <c r="A42" s="821" t="s">
        <v>5447</v>
      </c>
      <c r="B42" s="822" t="s">
        <v>5369</v>
      </c>
      <c r="C42" s="822" t="s">
        <v>5283</v>
      </c>
      <c r="D42" s="822" t="s">
        <v>5389</v>
      </c>
      <c r="E42" s="822" t="s">
        <v>5390</v>
      </c>
      <c r="F42" s="831">
        <v>78</v>
      </c>
      <c r="G42" s="831">
        <v>16926</v>
      </c>
      <c r="H42" s="831"/>
      <c r="I42" s="831">
        <v>217</v>
      </c>
      <c r="J42" s="831">
        <v>109</v>
      </c>
      <c r="K42" s="831">
        <v>23871</v>
      </c>
      <c r="L42" s="831"/>
      <c r="M42" s="831">
        <v>219</v>
      </c>
      <c r="N42" s="831">
        <v>125</v>
      </c>
      <c r="O42" s="831">
        <v>28125</v>
      </c>
      <c r="P42" s="827"/>
      <c r="Q42" s="832">
        <v>225</v>
      </c>
    </row>
    <row r="43" spans="1:17" ht="14.45" customHeight="1" x14ac:dyDescent="0.2">
      <c r="A43" s="821" t="s">
        <v>5447</v>
      </c>
      <c r="B43" s="822" t="s">
        <v>5369</v>
      </c>
      <c r="C43" s="822" t="s">
        <v>5283</v>
      </c>
      <c r="D43" s="822" t="s">
        <v>5336</v>
      </c>
      <c r="E43" s="822" t="s">
        <v>5337</v>
      </c>
      <c r="F43" s="831">
        <v>2</v>
      </c>
      <c r="G43" s="831">
        <v>716</v>
      </c>
      <c r="H43" s="831"/>
      <c r="I43" s="831">
        <v>358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5447</v>
      </c>
      <c r="B44" s="822" t="s">
        <v>5369</v>
      </c>
      <c r="C44" s="822" t="s">
        <v>5283</v>
      </c>
      <c r="D44" s="822" t="s">
        <v>5391</v>
      </c>
      <c r="E44" s="822" t="s">
        <v>5392</v>
      </c>
      <c r="F44" s="831">
        <v>374</v>
      </c>
      <c r="G44" s="831">
        <v>32912</v>
      </c>
      <c r="H44" s="831"/>
      <c r="I44" s="831">
        <v>88</v>
      </c>
      <c r="J44" s="831">
        <v>470</v>
      </c>
      <c r="K44" s="831">
        <v>41830</v>
      </c>
      <c r="L44" s="831"/>
      <c r="M44" s="831">
        <v>89</v>
      </c>
      <c r="N44" s="831">
        <v>473</v>
      </c>
      <c r="O44" s="831">
        <v>43516</v>
      </c>
      <c r="P44" s="827"/>
      <c r="Q44" s="832">
        <v>92</v>
      </c>
    </row>
    <row r="45" spans="1:17" ht="14.45" customHeight="1" x14ac:dyDescent="0.2">
      <c r="A45" s="821" t="s">
        <v>5447</v>
      </c>
      <c r="B45" s="822" t="s">
        <v>5369</v>
      </c>
      <c r="C45" s="822" t="s">
        <v>5283</v>
      </c>
      <c r="D45" s="822" t="s">
        <v>5377</v>
      </c>
      <c r="E45" s="822" t="s">
        <v>5378</v>
      </c>
      <c r="F45" s="831">
        <v>3</v>
      </c>
      <c r="G45" s="831">
        <v>2169</v>
      </c>
      <c r="H45" s="831"/>
      <c r="I45" s="831">
        <v>723</v>
      </c>
      <c r="J45" s="831">
        <v>5</v>
      </c>
      <c r="K45" s="831">
        <v>3625</v>
      </c>
      <c r="L45" s="831"/>
      <c r="M45" s="831">
        <v>725</v>
      </c>
      <c r="N45" s="831">
        <v>2</v>
      </c>
      <c r="O45" s="831">
        <v>1480</v>
      </c>
      <c r="P45" s="827"/>
      <c r="Q45" s="832">
        <v>740</v>
      </c>
    </row>
    <row r="46" spans="1:17" ht="14.45" customHeight="1" x14ac:dyDescent="0.2">
      <c r="A46" s="821" t="s">
        <v>5447</v>
      </c>
      <c r="B46" s="822" t="s">
        <v>5369</v>
      </c>
      <c r="C46" s="822" t="s">
        <v>5283</v>
      </c>
      <c r="D46" s="822" t="s">
        <v>5437</v>
      </c>
      <c r="E46" s="822" t="s">
        <v>5436</v>
      </c>
      <c r="F46" s="831">
        <v>14</v>
      </c>
      <c r="G46" s="831">
        <v>13384</v>
      </c>
      <c r="H46" s="831"/>
      <c r="I46" s="831">
        <v>956</v>
      </c>
      <c r="J46" s="831">
        <v>13</v>
      </c>
      <c r="K46" s="831">
        <v>12467</v>
      </c>
      <c r="L46" s="831"/>
      <c r="M46" s="831">
        <v>959</v>
      </c>
      <c r="N46" s="831">
        <v>27</v>
      </c>
      <c r="O46" s="831">
        <v>26460</v>
      </c>
      <c r="P46" s="827"/>
      <c r="Q46" s="832">
        <v>980</v>
      </c>
    </row>
    <row r="47" spans="1:17" ht="14.45" customHeight="1" x14ac:dyDescent="0.2">
      <c r="A47" s="821" t="s">
        <v>5447</v>
      </c>
      <c r="B47" s="822" t="s">
        <v>5369</v>
      </c>
      <c r="C47" s="822" t="s">
        <v>5283</v>
      </c>
      <c r="D47" s="822" t="s">
        <v>5340</v>
      </c>
      <c r="E47" s="822" t="s">
        <v>5341</v>
      </c>
      <c r="F47" s="831">
        <v>12</v>
      </c>
      <c r="G47" s="831">
        <v>1464</v>
      </c>
      <c r="H47" s="831"/>
      <c r="I47" s="831">
        <v>122</v>
      </c>
      <c r="J47" s="831">
        <v>4</v>
      </c>
      <c r="K47" s="831">
        <v>492</v>
      </c>
      <c r="L47" s="831"/>
      <c r="M47" s="831">
        <v>123</v>
      </c>
      <c r="N47" s="831"/>
      <c r="O47" s="831"/>
      <c r="P47" s="827"/>
      <c r="Q47" s="832"/>
    </row>
    <row r="48" spans="1:17" ht="14.45" customHeight="1" x14ac:dyDescent="0.2">
      <c r="A48" s="821" t="s">
        <v>5447</v>
      </c>
      <c r="B48" s="822" t="s">
        <v>5369</v>
      </c>
      <c r="C48" s="822" t="s">
        <v>5283</v>
      </c>
      <c r="D48" s="822" t="s">
        <v>5438</v>
      </c>
      <c r="E48" s="822" t="s">
        <v>5436</v>
      </c>
      <c r="F48" s="831">
        <v>63</v>
      </c>
      <c r="G48" s="831">
        <v>47124</v>
      </c>
      <c r="H48" s="831"/>
      <c r="I48" s="831">
        <v>748</v>
      </c>
      <c r="J48" s="831">
        <v>42</v>
      </c>
      <c r="K48" s="831">
        <v>31458</v>
      </c>
      <c r="L48" s="831"/>
      <c r="M48" s="831">
        <v>749</v>
      </c>
      <c r="N48" s="831">
        <v>27</v>
      </c>
      <c r="O48" s="831">
        <v>20547</v>
      </c>
      <c r="P48" s="827"/>
      <c r="Q48" s="832">
        <v>761</v>
      </c>
    </row>
    <row r="49" spans="1:17" ht="14.45" customHeight="1" x14ac:dyDescent="0.2">
      <c r="A49" s="821" t="s">
        <v>5447</v>
      </c>
      <c r="B49" s="822" t="s">
        <v>5369</v>
      </c>
      <c r="C49" s="822" t="s">
        <v>5283</v>
      </c>
      <c r="D49" s="822" t="s">
        <v>5439</v>
      </c>
      <c r="E49" s="822" t="s">
        <v>5440</v>
      </c>
      <c r="F49" s="831">
        <v>47</v>
      </c>
      <c r="G49" s="831">
        <v>25662</v>
      </c>
      <c r="H49" s="831"/>
      <c r="I49" s="831">
        <v>546</v>
      </c>
      <c r="J49" s="831">
        <v>29</v>
      </c>
      <c r="K49" s="831">
        <v>15863</v>
      </c>
      <c r="L49" s="831"/>
      <c r="M49" s="831">
        <v>547</v>
      </c>
      <c r="N49" s="831">
        <v>34</v>
      </c>
      <c r="O49" s="831">
        <v>19278</v>
      </c>
      <c r="P49" s="827"/>
      <c r="Q49" s="832">
        <v>567</v>
      </c>
    </row>
    <row r="50" spans="1:17" ht="14.45" customHeight="1" x14ac:dyDescent="0.2">
      <c r="A50" s="821" t="s">
        <v>5447</v>
      </c>
      <c r="B50" s="822" t="s">
        <v>5369</v>
      </c>
      <c r="C50" s="822" t="s">
        <v>5283</v>
      </c>
      <c r="D50" s="822" t="s">
        <v>5393</v>
      </c>
      <c r="E50" s="822" t="s">
        <v>5394</v>
      </c>
      <c r="F50" s="831">
        <v>30</v>
      </c>
      <c r="G50" s="831">
        <v>9300</v>
      </c>
      <c r="H50" s="831"/>
      <c r="I50" s="831">
        <v>310</v>
      </c>
      <c r="J50" s="831">
        <v>19</v>
      </c>
      <c r="K50" s="831">
        <v>5909</v>
      </c>
      <c r="L50" s="831"/>
      <c r="M50" s="831">
        <v>311</v>
      </c>
      <c r="N50" s="831">
        <v>11</v>
      </c>
      <c r="O50" s="831">
        <v>3553</v>
      </c>
      <c r="P50" s="827"/>
      <c r="Q50" s="832">
        <v>323</v>
      </c>
    </row>
    <row r="51" spans="1:17" ht="14.45" customHeight="1" x14ac:dyDescent="0.2">
      <c r="A51" s="821" t="s">
        <v>5447</v>
      </c>
      <c r="B51" s="822" t="s">
        <v>5369</v>
      </c>
      <c r="C51" s="822" t="s">
        <v>5283</v>
      </c>
      <c r="D51" s="822" t="s">
        <v>5395</v>
      </c>
      <c r="E51" s="822" t="s">
        <v>5390</v>
      </c>
      <c r="F51" s="831">
        <v>17</v>
      </c>
      <c r="G51" s="831">
        <v>3043</v>
      </c>
      <c r="H51" s="831"/>
      <c r="I51" s="831">
        <v>179</v>
      </c>
      <c r="J51" s="831">
        <v>19</v>
      </c>
      <c r="K51" s="831">
        <v>3420</v>
      </c>
      <c r="L51" s="831"/>
      <c r="M51" s="831">
        <v>180</v>
      </c>
      <c r="N51" s="831">
        <v>10</v>
      </c>
      <c r="O51" s="831">
        <v>1850</v>
      </c>
      <c r="P51" s="827"/>
      <c r="Q51" s="832">
        <v>185</v>
      </c>
    </row>
    <row r="52" spans="1:17" ht="14.45" customHeight="1" x14ac:dyDescent="0.2">
      <c r="A52" s="821" t="s">
        <v>5447</v>
      </c>
      <c r="B52" s="822" t="s">
        <v>5369</v>
      </c>
      <c r="C52" s="822" t="s">
        <v>5283</v>
      </c>
      <c r="D52" s="822" t="s">
        <v>5396</v>
      </c>
      <c r="E52" s="822" t="s">
        <v>5394</v>
      </c>
      <c r="F52" s="831">
        <v>61</v>
      </c>
      <c r="G52" s="831">
        <v>23485</v>
      </c>
      <c r="H52" s="831"/>
      <c r="I52" s="831">
        <v>385</v>
      </c>
      <c r="J52" s="831">
        <v>82</v>
      </c>
      <c r="K52" s="831">
        <v>31816</v>
      </c>
      <c r="L52" s="831"/>
      <c r="M52" s="831">
        <v>388</v>
      </c>
      <c r="N52" s="831">
        <v>56</v>
      </c>
      <c r="O52" s="831">
        <v>22456</v>
      </c>
      <c r="P52" s="827"/>
      <c r="Q52" s="832">
        <v>401</v>
      </c>
    </row>
    <row r="53" spans="1:17" ht="14.45" customHeight="1" x14ac:dyDescent="0.2">
      <c r="A53" s="821" t="s">
        <v>5447</v>
      </c>
      <c r="B53" s="822" t="s">
        <v>5369</v>
      </c>
      <c r="C53" s="822" t="s">
        <v>5283</v>
      </c>
      <c r="D53" s="822" t="s">
        <v>5352</v>
      </c>
      <c r="E53" s="822" t="s">
        <v>5353</v>
      </c>
      <c r="F53" s="831">
        <v>2</v>
      </c>
      <c r="G53" s="831">
        <v>710</v>
      </c>
      <c r="H53" s="831"/>
      <c r="I53" s="831">
        <v>355</v>
      </c>
      <c r="J53" s="831">
        <v>2</v>
      </c>
      <c r="K53" s="831">
        <v>716</v>
      </c>
      <c r="L53" s="831"/>
      <c r="M53" s="831">
        <v>358</v>
      </c>
      <c r="N53" s="831">
        <v>3</v>
      </c>
      <c r="O53" s="831">
        <v>1122</v>
      </c>
      <c r="P53" s="827"/>
      <c r="Q53" s="832">
        <v>374</v>
      </c>
    </row>
    <row r="54" spans="1:17" ht="14.45" customHeight="1" x14ac:dyDescent="0.2">
      <c r="A54" s="821" t="s">
        <v>5447</v>
      </c>
      <c r="B54" s="822" t="s">
        <v>5369</v>
      </c>
      <c r="C54" s="822" t="s">
        <v>5283</v>
      </c>
      <c r="D54" s="822" t="s">
        <v>5449</v>
      </c>
      <c r="E54" s="822" t="s">
        <v>5403</v>
      </c>
      <c r="F54" s="831"/>
      <c r="G54" s="831"/>
      <c r="H54" s="831"/>
      <c r="I54" s="831"/>
      <c r="J54" s="831"/>
      <c r="K54" s="831"/>
      <c r="L54" s="831"/>
      <c r="M54" s="831"/>
      <c r="N54" s="831">
        <v>3</v>
      </c>
      <c r="O54" s="831">
        <v>1875</v>
      </c>
      <c r="P54" s="827"/>
      <c r="Q54" s="832">
        <v>625</v>
      </c>
    </row>
    <row r="55" spans="1:17" ht="14.45" customHeight="1" x14ac:dyDescent="0.2">
      <c r="A55" s="821" t="s">
        <v>5447</v>
      </c>
      <c r="B55" s="822" t="s">
        <v>5369</v>
      </c>
      <c r="C55" s="822" t="s">
        <v>5283</v>
      </c>
      <c r="D55" s="822" t="s">
        <v>5399</v>
      </c>
      <c r="E55" s="822" t="s">
        <v>5382</v>
      </c>
      <c r="F55" s="831">
        <v>3</v>
      </c>
      <c r="G55" s="831">
        <v>1227</v>
      </c>
      <c r="H55" s="831"/>
      <c r="I55" s="831">
        <v>409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5447</v>
      </c>
      <c r="B56" s="822" t="s">
        <v>5369</v>
      </c>
      <c r="C56" s="822" t="s">
        <v>5283</v>
      </c>
      <c r="D56" s="822" t="s">
        <v>5444</v>
      </c>
      <c r="E56" s="822" t="s">
        <v>5445</v>
      </c>
      <c r="F56" s="831">
        <v>2</v>
      </c>
      <c r="G56" s="831">
        <v>1254</v>
      </c>
      <c r="H56" s="831"/>
      <c r="I56" s="831">
        <v>627</v>
      </c>
      <c r="J56" s="831">
        <v>3</v>
      </c>
      <c r="K56" s="831">
        <v>1890</v>
      </c>
      <c r="L56" s="831"/>
      <c r="M56" s="831">
        <v>630</v>
      </c>
      <c r="N56" s="831">
        <v>1</v>
      </c>
      <c r="O56" s="831">
        <v>646</v>
      </c>
      <c r="P56" s="827"/>
      <c r="Q56" s="832">
        <v>646</v>
      </c>
    </row>
    <row r="57" spans="1:17" ht="14.45" customHeight="1" x14ac:dyDescent="0.2">
      <c r="A57" s="821" t="s">
        <v>5447</v>
      </c>
      <c r="B57" s="822" t="s">
        <v>5369</v>
      </c>
      <c r="C57" s="822" t="s">
        <v>5283</v>
      </c>
      <c r="D57" s="822" t="s">
        <v>5446</v>
      </c>
      <c r="E57" s="822" t="s">
        <v>5445</v>
      </c>
      <c r="F57" s="831"/>
      <c r="G57" s="831"/>
      <c r="H57" s="831"/>
      <c r="I57" s="831"/>
      <c r="J57" s="831">
        <v>1</v>
      </c>
      <c r="K57" s="831">
        <v>544</v>
      </c>
      <c r="L57" s="831"/>
      <c r="M57" s="831">
        <v>544</v>
      </c>
      <c r="N57" s="831"/>
      <c r="O57" s="831"/>
      <c r="P57" s="827"/>
      <c r="Q57" s="832"/>
    </row>
    <row r="58" spans="1:17" ht="14.45" customHeight="1" x14ac:dyDescent="0.2">
      <c r="A58" s="821" t="s">
        <v>5447</v>
      </c>
      <c r="B58" s="822" t="s">
        <v>5286</v>
      </c>
      <c r="C58" s="822" t="s">
        <v>5283</v>
      </c>
      <c r="D58" s="822" t="s">
        <v>5336</v>
      </c>
      <c r="E58" s="822" t="s">
        <v>5337</v>
      </c>
      <c r="F58" s="831"/>
      <c r="G58" s="831"/>
      <c r="H58" s="831"/>
      <c r="I58" s="831"/>
      <c r="J58" s="831">
        <v>1</v>
      </c>
      <c r="K58" s="831">
        <v>360</v>
      </c>
      <c r="L58" s="831"/>
      <c r="M58" s="831">
        <v>360</v>
      </c>
      <c r="N58" s="831">
        <v>1</v>
      </c>
      <c r="O58" s="831">
        <v>388</v>
      </c>
      <c r="P58" s="827"/>
      <c r="Q58" s="832">
        <v>388</v>
      </c>
    </row>
    <row r="59" spans="1:17" ht="14.45" customHeight="1" x14ac:dyDescent="0.2">
      <c r="A59" s="821" t="s">
        <v>5450</v>
      </c>
      <c r="B59" s="822" t="s">
        <v>5369</v>
      </c>
      <c r="C59" s="822" t="s">
        <v>5313</v>
      </c>
      <c r="D59" s="822" t="s">
        <v>5316</v>
      </c>
      <c r="E59" s="822" t="s">
        <v>5317</v>
      </c>
      <c r="F59" s="831">
        <v>2</v>
      </c>
      <c r="G59" s="831">
        <v>485.28</v>
      </c>
      <c r="H59" s="831"/>
      <c r="I59" s="831">
        <v>242.64</v>
      </c>
      <c r="J59" s="831">
        <v>1</v>
      </c>
      <c r="K59" s="831">
        <v>180.44</v>
      </c>
      <c r="L59" s="831"/>
      <c r="M59" s="831">
        <v>180.44</v>
      </c>
      <c r="N59" s="831">
        <v>2</v>
      </c>
      <c r="O59" s="831">
        <v>360.88</v>
      </c>
      <c r="P59" s="827"/>
      <c r="Q59" s="832">
        <v>180.44</v>
      </c>
    </row>
    <row r="60" spans="1:17" ht="14.45" customHeight="1" x14ac:dyDescent="0.2">
      <c r="A60" s="821" t="s">
        <v>5450</v>
      </c>
      <c r="B60" s="822" t="s">
        <v>5369</v>
      </c>
      <c r="C60" s="822" t="s">
        <v>5313</v>
      </c>
      <c r="D60" s="822" t="s">
        <v>5318</v>
      </c>
      <c r="E60" s="822" t="s">
        <v>5319</v>
      </c>
      <c r="F60" s="831">
        <v>1</v>
      </c>
      <c r="G60" s="831">
        <v>242.64</v>
      </c>
      <c r="H60" s="831"/>
      <c r="I60" s="831">
        <v>242.64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5450</v>
      </c>
      <c r="B61" s="822" t="s">
        <v>5369</v>
      </c>
      <c r="C61" s="822" t="s">
        <v>5313</v>
      </c>
      <c r="D61" s="822" t="s">
        <v>5323</v>
      </c>
      <c r="E61" s="822" t="s">
        <v>5321</v>
      </c>
      <c r="F61" s="831">
        <v>3</v>
      </c>
      <c r="G61" s="831">
        <v>1500</v>
      </c>
      <c r="H61" s="831"/>
      <c r="I61" s="831">
        <v>500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5450</v>
      </c>
      <c r="B62" s="822" t="s">
        <v>5369</v>
      </c>
      <c r="C62" s="822" t="s">
        <v>5283</v>
      </c>
      <c r="D62" s="822" t="s">
        <v>5433</v>
      </c>
      <c r="E62" s="822" t="s">
        <v>5434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210</v>
      </c>
      <c r="P62" s="827"/>
      <c r="Q62" s="832">
        <v>210</v>
      </c>
    </row>
    <row r="63" spans="1:17" ht="14.45" customHeight="1" x14ac:dyDescent="0.2">
      <c r="A63" s="821" t="s">
        <v>5450</v>
      </c>
      <c r="B63" s="822" t="s">
        <v>5369</v>
      </c>
      <c r="C63" s="822" t="s">
        <v>5283</v>
      </c>
      <c r="D63" s="822" t="s">
        <v>5330</v>
      </c>
      <c r="E63" s="822" t="s">
        <v>5331</v>
      </c>
      <c r="F63" s="831">
        <v>1</v>
      </c>
      <c r="G63" s="831">
        <v>38</v>
      </c>
      <c r="H63" s="831"/>
      <c r="I63" s="831">
        <v>38</v>
      </c>
      <c r="J63" s="831">
        <v>1</v>
      </c>
      <c r="K63" s="831">
        <v>38</v>
      </c>
      <c r="L63" s="831"/>
      <c r="M63" s="831">
        <v>38</v>
      </c>
      <c r="N63" s="831"/>
      <c r="O63" s="831"/>
      <c r="P63" s="827"/>
      <c r="Q63" s="832"/>
    </row>
    <row r="64" spans="1:17" ht="14.45" customHeight="1" x14ac:dyDescent="0.2">
      <c r="A64" s="821" t="s">
        <v>5450</v>
      </c>
      <c r="B64" s="822" t="s">
        <v>5369</v>
      </c>
      <c r="C64" s="822" t="s">
        <v>5283</v>
      </c>
      <c r="D64" s="822" t="s">
        <v>5372</v>
      </c>
      <c r="E64" s="822" t="s">
        <v>5373</v>
      </c>
      <c r="F64" s="831">
        <v>62</v>
      </c>
      <c r="G64" s="831">
        <v>15748</v>
      </c>
      <c r="H64" s="831"/>
      <c r="I64" s="831">
        <v>254</v>
      </c>
      <c r="J64" s="831">
        <v>56</v>
      </c>
      <c r="K64" s="831">
        <v>14280</v>
      </c>
      <c r="L64" s="831"/>
      <c r="M64" s="831">
        <v>255</v>
      </c>
      <c r="N64" s="831">
        <v>43</v>
      </c>
      <c r="O64" s="831">
        <v>11825</v>
      </c>
      <c r="P64" s="827"/>
      <c r="Q64" s="832">
        <v>275</v>
      </c>
    </row>
    <row r="65" spans="1:17" ht="14.45" customHeight="1" x14ac:dyDescent="0.2">
      <c r="A65" s="821" t="s">
        <v>5450</v>
      </c>
      <c r="B65" s="822" t="s">
        <v>5369</v>
      </c>
      <c r="C65" s="822" t="s">
        <v>5283</v>
      </c>
      <c r="D65" s="822" t="s">
        <v>5374</v>
      </c>
      <c r="E65" s="822" t="s">
        <v>5375</v>
      </c>
      <c r="F65" s="831">
        <v>28</v>
      </c>
      <c r="G65" s="831">
        <v>3528</v>
      </c>
      <c r="H65" s="831"/>
      <c r="I65" s="831">
        <v>126</v>
      </c>
      <c r="J65" s="831">
        <v>18</v>
      </c>
      <c r="K65" s="831">
        <v>2286</v>
      </c>
      <c r="L65" s="831"/>
      <c r="M65" s="831">
        <v>127</v>
      </c>
      <c r="N65" s="831">
        <v>12</v>
      </c>
      <c r="O65" s="831">
        <v>1644</v>
      </c>
      <c r="P65" s="827"/>
      <c r="Q65" s="832">
        <v>137</v>
      </c>
    </row>
    <row r="66" spans="1:17" ht="14.45" customHeight="1" x14ac:dyDescent="0.2">
      <c r="A66" s="821" t="s">
        <v>5450</v>
      </c>
      <c r="B66" s="822" t="s">
        <v>5369</v>
      </c>
      <c r="C66" s="822" t="s">
        <v>5283</v>
      </c>
      <c r="D66" s="822" t="s">
        <v>5385</v>
      </c>
      <c r="E66" s="822" t="s">
        <v>5386</v>
      </c>
      <c r="F66" s="831">
        <v>3</v>
      </c>
      <c r="G66" s="831">
        <v>2073</v>
      </c>
      <c r="H66" s="831"/>
      <c r="I66" s="831">
        <v>691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5450</v>
      </c>
      <c r="B67" s="822" t="s">
        <v>5369</v>
      </c>
      <c r="C67" s="822" t="s">
        <v>5283</v>
      </c>
      <c r="D67" s="822" t="s">
        <v>5387</v>
      </c>
      <c r="E67" s="822" t="s">
        <v>5384</v>
      </c>
      <c r="F67" s="831">
        <v>3</v>
      </c>
      <c r="G67" s="831">
        <v>1719</v>
      </c>
      <c r="H67" s="831"/>
      <c r="I67" s="831">
        <v>573</v>
      </c>
      <c r="J67" s="831">
        <v>3</v>
      </c>
      <c r="K67" s="831">
        <v>1728</v>
      </c>
      <c r="L67" s="831"/>
      <c r="M67" s="831">
        <v>576</v>
      </c>
      <c r="N67" s="831">
        <v>2</v>
      </c>
      <c r="O67" s="831">
        <v>1178</v>
      </c>
      <c r="P67" s="827"/>
      <c r="Q67" s="832">
        <v>589</v>
      </c>
    </row>
    <row r="68" spans="1:17" ht="14.45" customHeight="1" x14ac:dyDescent="0.2">
      <c r="A68" s="821" t="s">
        <v>5450</v>
      </c>
      <c r="B68" s="822" t="s">
        <v>5369</v>
      </c>
      <c r="C68" s="822" t="s">
        <v>5283</v>
      </c>
      <c r="D68" s="822" t="s">
        <v>5435</v>
      </c>
      <c r="E68" s="822" t="s">
        <v>5436</v>
      </c>
      <c r="F68" s="831"/>
      <c r="G68" s="831"/>
      <c r="H68" s="831"/>
      <c r="I68" s="831"/>
      <c r="J68" s="831">
        <v>12</v>
      </c>
      <c r="K68" s="831">
        <v>9912</v>
      </c>
      <c r="L68" s="831"/>
      <c r="M68" s="831">
        <v>826</v>
      </c>
      <c r="N68" s="831">
        <v>7</v>
      </c>
      <c r="O68" s="831">
        <v>5873</v>
      </c>
      <c r="P68" s="827"/>
      <c r="Q68" s="832">
        <v>839</v>
      </c>
    </row>
    <row r="69" spans="1:17" ht="14.45" customHeight="1" x14ac:dyDescent="0.2">
      <c r="A69" s="821" t="s">
        <v>5450</v>
      </c>
      <c r="B69" s="822" t="s">
        <v>5369</v>
      </c>
      <c r="C69" s="822" t="s">
        <v>5283</v>
      </c>
      <c r="D69" s="822" t="s">
        <v>5376</v>
      </c>
      <c r="E69" s="822" t="s">
        <v>5353</v>
      </c>
      <c r="F69" s="831"/>
      <c r="G69" s="831"/>
      <c r="H69" s="831"/>
      <c r="I69" s="831"/>
      <c r="J69" s="831">
        <v>1</v>
      </c>
      <c r="K69" s="831">
        <v>473</v>
      </c>
      <c r="L69" s="831"/>
      <c r="M69" s="831">
        <v>473</v>
      </c>
      <c r="N69" s="831"/>
      <c r="O69" s="831"/>
      <c r="P69" s="827"/>
      <c r="Q69" s="832"/>
    </row>
    <row r="70" spans="1:17" ht="14.45" customHeight="1" x14ac:dyDescent="0.2">
      <c r="A70" s="821" t="s">
        <v>5450</v>
      </c>
      <c r="B70" s="822" t="s">
        <v>5369</v>
      </c>
      <c r="C70" s="822" t="s">
        <v>5283</v>
      </c>
      <c r="D70" s="822" t="s">
        <v>5451</v>
      </c>
      <c r="E70" s="822" t="s">
        <v>5355</v>
      </c>
      <c r="F70" s="831">
        <v>3</v>
      </c>
      <c r="G70" s="831">
        <v>1353</v>
      </c>
      <c r="H70" s="831"/>
      <c r="I70" s="831">
        <v>451</v>
      </c>
      <c r="J70" s="831">
        <v>1</v>
      </c>
      <c r="K70" s="831">
        <v>454</v>
      </c>
      <c r="L70" s="831"/>
      <c r="M70" s="831">
        <v>454</v>
      </c>
      <c r="N70" s="831">
        <v>2</v>
      </c>
      <c r="O70" s="831">
        <v>934</v>
      </c>
      <c r="P70" s="827"/>
      <c r="Q70" s="832">
        <v>467</v>
      </c>
    </row>
    <row r="71" spans="1:17" ht="14.45" customHeight="1" x14ac:dyDescent="0.2">
      <c r="A71" s="821" t="s">
        <v>5450</v>
      </c>
      <c r="B71" s="822" t="s">
        <v>5369</v>
      </c>
      <c r="C71" s="822" t="s">
        <v>5283</v>
      </c>
      <c r="D71" s="822" t="s">
        <v>5389</v>
      </c>
      <c r="E71" s="822" t="s">
        <v>5390</v>
      </c>
      <c r="F71" s="831"/>
      <c r="G71" s="831"/>
      <c r="H71" s="831"/>
      <c r="I71" s="831"/>
      <c r="J71" s="831">
        <v>4</v>
      </c>
      <c r="K71" s="831">
        <v>876</v>
      </c>
      <c r="L71" s="831"/>
      <c r="M71" s="831">
        <v>219</v>
      </c>
      <c r="N71" s="831">
        <v>4</v>
      </c>
      <c r="O71" s="831">
        <v>900</v>
      </c>
      <c r="P71" s="827"/>
      <c r="Q71" s="832">
        <v>225</v>
      </c>
    </row>
    <row r="72" spans="1:17" ht="14.45" customHeight="1" x14ac:dyDescent="0.2">
      <c r="A72" s="821" t="s">
        <v>5450</v>
      </c>
      <c r="B72" s="822" t="s">
        <v>5369</v>
      </c>
      <c r="C72" s="822" t="s">
        <v>5283</v>
      </c>
      <c r="D72" s="822" t="s">
        <v>5336</v>
      </c>
      <c r="E72" s="822" t="s">
        <v>5337</v>
      </c>
      <c r="F72" s="831">
        <v>4</v>
      </c>
      <c r="G72" s="831">
        <v>1432</v>
      </c>
      <c r="H72" s="831"/>
      <c r="I72" s="831">
        <v>358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5450</v>
      </c>
      <c r="B73" s="822" t="s">
        <v>5369</v>
      </c>
      <c r="C73" s="822" t="s">
        <v>5283</v>
      </c>
      <c r="D73" s="822" t="s">
        <v>5391</v>
      </c>
      <c r="E73" s="822" t="s">
        <v>5392</v>
      </c>
      <c r="F73" s="831">
        <v>3</v>
      </c>
      <c r="G73" s="831">
        <v>264</v>
      </c>
      <c r="H73" s="831"/>
      <c r="I73" s="831">
        <v>88</v>
      </c>
      <c r="J73" s="831">
        <v>11</v>
      </c>
      <c r="K73" s="831">
        <v>979</v>
      </c>
      <c r="L73" s="831"/>
      <c r="M73" s="831">
        <v>89</v>
      </c>
      <c r="N73" s="831">
        <v>17</v>
      </c>
      <c r="O73" s="831">
        <v>1564</v>
      </c>
      <c r="P73" s="827"/>
      <c r="Q73" s="832">
        <v>92</v>
      </c>
    </row>
    <row r="74" spans="1:17" ht="14.45" customHeight="1" x14ac:dyDescent="0.2">
      <c r="A74" s="821" t="s">
        <v>5450</v>
      </c>
      <c r="B74" s="822" t="s">
        <v>5369</v>
      </c>
      <c r="C74" s="822" t="s">
        <v>5283</v>
      </c>
      <c r="D74" s="822" t="s">
        <v>5377</v>
      </c>
      <c r="E74" s="822" t="s">
        <v>5378</v>
      </c>
      <c r="F74" s="831"/>
      <c r="G74" s="831"/>
      <c r="H74" s="831"/>
      <c r="I74" s="831"/>
      <c r="J74" s="831">
        <v>2</v>
      </c>
      <c r="K74" s="831">
        <v>1450</v>
      </c>
      <c r="L74" s="831"/>
      <c r="M74" s="831">
        <v>725</v>
      </c>
      <c r="N74" s="831">
        <v>1</v>
      </c>
      <c r="O74" s="831">
        <v>740</v>
      </c>
      <c r="P74" s="827"/>
      <c r="Q74" s="832">
        <v>740</v>
      </c>
    </row>
    <row r="75" spans="1:17" ht="14.45" customHeight="1" x14ac:dyDescent="0.2">
      <c r="A75" s="821" t="s">
        <v>5450</v>
      </c>
      <c r="B75" s="822" t="s">
        <v>5369</v>
      </c>
      <c r="C75" s="822" t="s">
        <v>5283</v>
      </c>
      <c r="D75" s="822" t="s">
        <v>5437</v>
      </c>
      <c r="E75" s="822" t="s">
        <v>5436</v>
      </c>
      <c r="F75" s="831"/>
      <c r="G75" s="831"/>
      <c r="H75" s="831"/>
      <c r="I75" s="831"/>
      <c r="J75" s="831"/>
      <c r="K75" s="831"/>
      <c r="L75" s="831"/>
      <c r="M75" s="831"/>
      <c r="N75" s="831">
        <v>10</v>
      </c>
      <c r="O75" s="831">
        <v>9800</v>
      </c>
      <c r="P75" s="827"/>
      <c r="Q75" s="832">
        <v>980</v>
      </c>
    </row>
    <row r="76" spans="1:17" ht="14.45" customHeight="1" x14ac:dyDescent="0.2">
      <c r="A76" s="821" t="s">
        <v>5450</v>
      </c>
      <c r="B76" s="822" t="s">
        <v>5369</v>
      </c>
      <c r="C76" s="822" t="s">
        <v>5283</v>
      </c>
      <c r="D76" s="822" t="s">
        <v>5340</v>
      </c>
      <c r="E76" s="822" t="s">
        <v>5341</v>
      </c>
      <c r="F76" s="831">
        <v>14</v>
      </c>
      <c r="G76" s="831">
        <v>1708</v>
      </c>
      <c r="H76" s="831"/>
      <c r="I76" s="831">
        <v>122</v>
      </c>
      <c r="J76" s="831">
        <v>4</v>
      </c>
      <c r="K76" s="831">
        <v>492</v>
      </c>
      <c r="L76" s="831"/>
      <c r="M76" s="831">
        <v>123</v>
      </c>
      <c r="N76" s="831"/>
      <c r="O76" s="831"/>
      <c r="P76" s="827"/>
      <c r="Q76" s="832"/>
    </row>
    <row r="77" spans="1:17" ht="14.45" customHeight="1" x14ac:dyDescent="0.2">
      <c r="A77" s="821" t="s">
        <v>5450</v>
      </c>
      <c r="B77" s="822" t="s">
        <v>5369</v>
      </c>
      <c r="C77" s="822" t="s">
        <v>5283</v>
      </c>
      <c r="D77" s="822" t="s">
        <v>5439</v>
      </c>
      <c r="E77" s="822" t="s">
        <v>5440</v>
      </c>
      <c r="F77" s="831">
        <v>1</v>
      </c>
      <c r="G77" s="831">
        <v>546</v>
      </c>
      <c r="H77" s="831"/>
      <c r="I77" s="831">
        <v>546</v>
      </c>
      <c r="J77" s="831">
        <v>5</v>
      </c>
      <c r="K77" s="831">
        <v>2735</v>
      </c>
      <c r="L77" s="831"/>
      <c r="M77" s="831">
        <v>547</v>
      </c>
      <c r="N77" s="831">
        <v>7</v>
      </c>
      <c r="O77" s="831">
        <v>3969</v>
      </c>
      <c r="P77" s="827"/>
      <c r="Q77" s="832">
        <v>567</v>
      </c>
    </row>
    <row r="78" spans="1:17" ht="14.45" customHeight="1" x14ac:dyDescent="0.2">
      <c r="A78" s="821" t="s">
        <v>5450</v>
      </c>
      <c r="B78" s="822" t="s">
        <v>5369</v>
      </c>
      <c r="C78" s="822" t="s">
        <v>5283</v>
      </c>
      <c r="D78" s="822" t="s">
        <v>5393</v>
      </c>
      <c r="E78" s="822" t="s">
        <v>5394</v>
      </c>
      <c r="F78" s="831">
        <v>4</v>
      </c>
      <c r="G78" s="831">
        <v>1240</v>
      </c>
      <c r="H78" s="831"/>
      <c r="I78" s="831">
        <v>310</v>
      </c>
      <c r="J78" s="831">
        <v>1</v>
      </c>
      <c r="K78" s="831">
        <v>311</v>
      </c>
      <c r="L78" s="831"/>
      <c r="M78" s="831">
        <v>311</v>
      </c>
      <c r="N78" s="831"/>
      <c r="O78" s="831"/>
      <c r="P78" s="827"/>
      <c r="Q78" s="832"/>
    </row>
    <row r="79" spans="1:17" ht="14.45" customHeight="1" x14ac:dyDescent="0.2">
      <c r="A79" s="821" t="s">
        <v>5450</v>
      </c>
      <c r="B79" s="822" t="s">
        <v>5369</v>
      </c>
      <c r="C79" s="822" t="s">
        <v>5283</v>
      </c>
      <c r="D79" s="822" t="s">
        <v>5396</v>
      </c>
      <c r="E79" s="822" t="s">
        <v>5394</v>
      </c>
      <c r="F79" s="831">
        <v>5</v>
      </c>
      <c r="G79" s="831">
        <v>1925</v>
      </c>
      <c r="H79" s="831"/>
      <c r="I79" s="831">
        <v>385</v>
      </c>
      <c r="J79" s="831">
        <v>1</v>
      </c>
      <c r="K79" s="831">
        <v>388</v>
      </c>
      <c r="L79" s="831"/>
      <c r="M79" s="831">
        <v>388</v>
      </c>
      <c r="N79" s="831">
        <v>12</v>
      </c>
      <c r="O79" s="831">
        <v>4812</v>
      </c>
      <c r="P79" s="827"/>
      <c r="Q79" s="832">
        <v>401</v>
      </c>
    </row>
    <row r="80" spans="1:17" ht="14.45" customHeight="1" x14ac:dyDescent="0.2">
      <c r="A80" s="821" t="s">
        <v>5450</v>
      </c>
      <c r="B80" s="822" t="s">
        <v>5369</v>
      </c>
      <c r="C80" s="822" t="s">
        <v>5283</v>
      </c>
      <c r="D80" s="822" t="s">
        <v>5350</v>
      </c>
      <c r="E80" s="822" t="s">
        <v>5351</v>
      </c>
      <c r="F80" s="831">
        <v>1</v>
      </c>
      <c r="G80" s="831">
        <v>622</v>
      </c>
      <c r="H80" s="831"/>
      <c r="I80" s="831">
        <v>622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5450</v>
      </c>
      <c r="B81" s="822" t="s">
        <v>5369</v>
      </c>
      <c r="C81" s="822" t="s">
        <v>5283</v>
      </c>
      <c r="D81" s="822" t="s">
        <v>5356</v>
      </c>
      <c r="E81" s="822" t="s">
        <v>5357</v>
      </c>
      <c r="F81" s="831">
        <v>1</v>
      </c>
      <c r="G81" s="831">
        <v>179</v>
      </c>
      <c r="H81" s="831"/>
      <c r="I81" s="831">
        <v>179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5450</v>
      </c>
      <c r="B82" s="822" t="s">
        <v>5369</v>
      </c>
      <c r="C82" s="822" t="s">
        <v>5283</v>
      </c>
      <c r="D82" s="822" t="s">
        <v>5358</v>
      </c>
      <c r="E82" s="822" t="s">
        <v>5359</v>
      </c>
      <c r="F82" s="831">
        <v>1</v>
      </c>
      <c r="G82" s="831">
        <v>1303</v>
      </c>
      <c r="H82" s="831"/>
      <c r="I82" s="831">
        <v>1303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5450</v>
      </c>
      <c r="B83" s="822" t="s">
        <v>5286</v>
      </c>
      <c r="C83" s="822" t="s">
        <v>5283</v>
      </c>
      <c r="D83" s="822" t="s">
        <v>5330</v>
      </c>
      <c r="E83" s="822" t="s">
        <v>5331</v>
      </c>
      <c r="F83" s="831"/>
      <c r="G83" s="831"/>
      <c r="H83" s="831"/>
      <c r="I83" s="831"/>
      <c r="J83" s="831"/>
      <c r="K83" s="831"/>
      <c r="L83" s="831"/>
      <c r="M83" s="831"/>
      <c r="N83" s="831">
        <v>3</v>
      </c>
      <c r="O83" s="831">
        <v>120</v>
      </c>
      <c r="P83" s="827"/>
      <c r="Q83" s="832">
        <v>40</v>
      </c>
    </row>
    <row r="84" spans="1:17" ht="14.45" customHeight="1" x14ac:dyDescent="0.2">
      <c r="A84" s="821" t="s">
        <v>5450</v>
      </c>
      <c r="B84" s="822" t="s">
        <v>5286</v>
      </c>
      <c r="C84" s="822" t="s">
        <v>5283</v>
      </c>
      <c r="D84" s="822" t="s">
        <v>5336</v>
      </c>
      <c r="E84" s="822" t="s">
        <v>5337</v>
      </c>
      <c r="F84" s="831"/>
      <c r="G84" s="831"/>
      <c r="H84" s="831"/>
      <c r="I84" s="831"/>
      <c r="J84" s="831">
        <v>1</v>
      </c>
      <c r="K84" s="831">
        <v>360</v>
      </c>
      <c r="L84" s="831"/>
      <c r="M84" s="831">
        <v>360</v>
      </c>
      <c r="N84" s="831">
        <v>1</v>
      </c>
      <c r="O84" s="831">
        <v>388</v>
      </c>
      <c r="P84" s="827"/>
      <c r="Q84" s="832">
        <v>388</v>
      </c>
    </row>
    <row r="85" spans="1:17" ht="14.45" customHeight="1" x14ac:dyDescent="0.2">
      <c r="A85" s="821" t="s">
        <v>5450</v>
      </c>
      <c r="B85" s="822" t="s">
        <v>5286</v>
      </c>
      <c r="C85" s="822" t="s">
        <v>5283</v>
      </c>
      <c r="D85" s="822" t="s">
        <v>5356</v>
      </c>
      <c r="E85" s="822" t="s">
        <v>5357</v>
      </c>
      <c r="F85" s="831"/>
      <c r="G85" s="831"/>
      <c r="H85" s="831"/>
      <c r="I85" s="831"/>
      <c r="J85" s="831">
        <v>1</v>
      </c>
      <c r="K85" s="831">
        <v>180</v>
      </c>
      <c r="L85" s="831"/>
      <c r="M85" s="831">
        <v>180</v>
      </c>
      <c r="N85" s="831"/>
      <c r="O85" s="831"/>
      <c r="P85" s="827"/>
      <c r="Q85" s="832"/>
    </row>
    <row r="86" spans="1:17" ht="14.45" customHeight="1" x14ac:dyDescent="0.2">
      <c r="A86" s="821" t="s">
        <v>5452</v>
      </c>
      <c r="B86" s="822" t="s">
        <v>5369</v>
      </c>
      <c r="C86" s="822" t="s">
        <v>5313</v>
      </c>
      <c r="D86" s="822" t="s">
        <v>5453</v>
      </c>
      <c r="E86" s="822" t="s">
        <v>5454</v>
      </c>
      <c r="F86" s="831">
        <v>57</v>
      </c>
      <c r="G86" s="831">
        <v>131670</v>
      </c>
      <c r="H86" s="831"/>
      <c r="I86" s="831">
        <v>2310</v>
      </c>
      <c r="J86" s="831">
        <v>53</v>
      </c>
      <c r="K86" s="831">
        <v>79521.200000000026</v>
      </c>
      <c r="L86" s="831"/>
      <c r="M86" s="831">
        <v>1500.4000000000005</v>
      </c>
      <c r="N86" s="831">
        <v>39</v>
      </c>
      <c r="O86" s="831">
        <v>72278.8</v>
      </c>
      <c r="P86" s="827"/>
      <c r="Q86" s="832">
        <v>1853.3025641025642</v>
      </c>
    </row>
    <row r="87" spans="1:17" ht="14.45" customHeight="1" x14ac:dyDescent="0.2">
      <c r="A87" s="821" t="s">
        <v>5452</v>
      </c>
      <c r="B87" s="822" t="s">
        <v>5369</v>
      </c>
      <c r="C87" s="822" t="s">
        <v>5313</v>
      </c>
      <c r="D87" s="822" t="s">
        <v>5455</v>
      </c>
      <c r="E87" s="822" t="s">
        <v>5456</v>
      </c>
      <c r="F87" s="831">
        <v>20</v>
      </c>
      <c r="G87" s="831">
        <v>46200</v>
      </c>
      <c r="H87" s="831"/>
      <c r="I87" s="831">
        <v>2310</v>
      </c>
      <c r="J87" s="831">
        <v>18</v>
      </c>
      <c r="K87" s="831">
        <v>27007.200000000012</v>
      </c>
      <c r="L87" s="831"/>
      <c r="M87" s="831">
        <v>1500.4000000000005</v>
      </c>
      <c r="N87" s="831">
        <v>18</v>
      </c>
      <c r="O87" s="831">
        <v>27007.200000000008</v>
      </c>
      <c r="P87" s="827"/>
      <c r="Q87" s="832">
        <v>1500.4000000000005</v>
      </c>
    </row>
    <row r="88" spans="1:17" ht="14.45" customHeight="1" x14ac:dyDescent="0.2">
      <c r="A88" s="821" t="s">
        <v>5452</v>
      </c>
      <c r="B88" s="822" t="s">
        <v>5369</v>
      </c>
      <c r="C88" s="822" t="s">
        <v>5313</v>
      </c>
      <c r="D88" s="822" t="s">
        <v>5457</v>
      </c>
      <c r="E88" s="822" t="s">
        <v>5458</v>
      </c>
      <c r="F88" s="831">
        <v>77</v>
      </c>
      <c r="G88" s="831">
        <v>69665.75</v>
      </c>
      <c r="H88" s="831"/>
      <c r="I88" s="831">
        <v>904.75</v>
      </c>
      <c r="J88" s="831">
        <v>62</v>
      </c>
      <c r="K88" s="831">
        <v>56094.5</v>
      </c>
      <c r="L88" s="831"/>
      <c r="M88" s="831">
        <v>904.75</v>
      </c>
      <c r="N88" s="831">
        <v>65</v>
      </c>
      <c r="O88" s="831">
        <v>58808.75</v>
      </c>
      <c r="P88" s="827"/>
      <c r="Q88" s="832">
        <v>904.75</v>
      </c>
    </row>
    <row r="89" spans="1:17" ht="14.45" customHeight="1" x14ac:dyDescent="0.2">
      <c r="A89" s="821" t="s">
        <v>5452</v>
      </c>
      <c r="B89" s="822" t="s">
        <v>5369</v>
      </c>
      <c r="C89" s="822" t="s">
        <v>5313</v>
      </c>
      <c r="D89" s="822" t="s">
        <v>5314</v>
      </c>
      <c r="E89" s="822" t="s">
        <v>5315</v>
      </c>
      <c r="F89" s="831"/>
      <c r="G89" s="831"/>
      <c r="H89" s="831"/>
      <c r="I89" s="831"/>
      <c r="J89" s="831">
        <v>1</v>
      </c>
      <c r="K89" s="831">
        <v>242.64</v>
      </c>
      <c r="L89" s="831"/>
      <c r="M89" s="831">
        <v>242.64</v>
      </c>
      <c r="N89" s="831"/>
      <c r="O89" s="831"/>
      <c r="P89" s="827"/>
      <c r="Q89" s="832"/>
    </row>
    <row r="90" spans="1:17" ht="14.45" customHeight="1" x14ac:dyDescent="0.2">
      <c r="A90" s="821" t="s">
        <v>5452</v>
      </c>
      <c r="B90" s="822" t="s">
        <v>5369</v>
      </c>
      <c r="C90" s="822" t="s">
        <v>5313</v>
      </c>
      <c r="D90" s="822" t="s">
        <v>5316</v>
      </c>
      <c r="E90" s="822" t="s">
        <v>5317</v>
      </c>
      <c r="F90" s="831">
        <v>31</v>
      </c>
      <c r="G90" s="831">
        <v>7521.840000000002</v>
      </c>
      <c r="H90" s="831"/>
      <c r="I90" s="831">
        <v>242.64000000000007</v>
      </c>
      <c r="J90" s="831">
        <v>9</v>
      </c>
      <c r="K90" s="831">
        <v>1748.3600000000001</v>
      </c>
      <c r="L90" s="831"/>
      <c r="M90" s="831">
        <v>194.26222222222225</v>
      </c>
      <c r="N90" s="831">
        <v>17</v>
      </c>
      <c r="O90" s="831">
        <v>3067.4800000000005</v>
      </c>
      <c r="P90" s="827"/>
      <c r="Q90" s="832">
        <v>180.44000000000003</v>
      </c>
    </row>
    <row r="91" spans="1:17" ht="14.45" customHeight="1" x14ac:dyDescent="0.2">
      <c r="A91" s="821" t="s">
        <v>5452</v>
      </c>
      <c r="B91" s="822" t="s">
        <v>5369</v>
      </c>
      <c r="C91" s="822" t="s">
        <v>5313</v>
      </c>
      <c r="D91" s="822" t="s">
        <v>5318</v>
      </c>
      <c r="E91" s="822" t="s">
        <v>5319</v>
      </c>
      <c r="F91" s="831">
        <v>1</v>
      </c>
      <c r="G91" s="831">
        <v>242.64</v>
      </c>
      <c r="H91" s="831"/>
      <c r="I91" s="831">
        <v>242.64</v>
      </c>
      <c r="J91" s="831"/>
      <c r="K91" s="831"/>
      <c r="L91" s="831"/>
      <c r="M91" s="831"/>
      <c r="N91" s="831">
        <v>3</v>
      </c>
      <c r="O91" s="831">
        <v>727.92</v>
      </c>
      <c r="P91" s="827"/>
      <c r="Q91" s="832">
        <v>242.64</v>
      </c>
    </row>
    <row r="92" spans="1:17" ht="14.45" customHeight="1" x14ac:dyDescent="0.2">
      <c r="A92" s="821" t="s">
        <v>5452</v>
      </c>
      <c r="B92" s="822" t="s">
        <v>5369</v>
      </c>
      <c r="C92" s="822" t="s">
        <v>5283</v>
      </c>
      <c r="D92" s="822" t="s">
        <v>5433</v>
      </c>
      <c r="E92" s="822" t="s">
        <v>5434</v>
      </c>
      <c r="F92" s="831">
        <v>5</v>
      </c>
      <c r="G92" s="831">
        <v>995</v>
      </c>
      <c r="H92" s="831"/>
      <c r="I92" s="831">
        <v>199</v>
      </c>
      <c r="J92" s="831">
        <v>7</v>
      </c>
      <c r="K92" s="831">
        <v>1407</v>
      </c>
      <c r="L92" s="831"/>
      <c r="M92" s="831">
        <v>201</v>
      </c>
      <c r="N92" s="831">
        <v>7</v>
      </c>
      <c r="O92" s="831">
        <v>1470</v>
      </c>
      <c r="P92" s="827"/>
      <c r="Q92" s="832">
        <v>210</v>
      </c>
    </row>
    <row r="93" spans="1:17" ht="14.45" customHeight="1" x14ac:dyDescent="0.2">
      <c r="A93" s="821" t="s">
        <v>5452</v>
      </c>
      <c r="B93" s="822" t="s">
        <v>5369</v>
      </c>
      <c r="C93" s="822" t="s">
        <v>5283</v>
      </c>
      <c r="D93" s="822" t="s">
        <v>5330</v>
      </c>
      <c r="E93" s="822" t="s">
        <v>5331</v>
      </c>
      <c r="F93" s="831">
        <v>3</v>
      </c>
      <c r="G93" s="831">
        <v>114</v>
      </c>
      <c r="H93" s="831"/>
      <c r="I93" s="831">
        <v>38</v>
      </c>
      <c r="J93" s="831">
        <v>3</v>
      </c>
      <c r="K93" s="831">
        <v>114</v>
      </c>
      <c r="L93" s="831"/>
      <c r="M93" s="831">
        <v>38</v>
      </c>
      <c r="N93" s="831">
        <v>1</v>
      </c>
      <c r="O93" s="831">
        <v>40</v>
      </c>
      <c r="P93" s="827"/>
      <c r="Q93" s="832">
        <v>40</v>
      </c>
    </row>
    <row r="94" spans="1:17" ht="14.45" customHeight="1" x14ac:dyDescent="0.2">
      <c r="A94" s="821" t="s">
        <v>5452</v>
      </c>
      <c r="B94" s="822" t="s">
        <v>5369</v>
      </c>
      <c r="C94" s="822" t="s">
        <v>5283</v>
      </c>
      <c r="D94" s="822" t="s">
        <v>5459</v>
      </c>
      <c r="E94" s="822" t="s">
        <v>5460</v>
      </c>
      <c r="F94" s="831">
        <v>64</v>
      </c>
      <c r="G94" s="831">
        <v>51200</v>
      </c>
      <c r="H94" s="831"/>
      <c r="I94" s="831">
        <v>800</v>
      </c>
      <c r="J94" s="831">
        <v>64</v>
      </c>
      <c r="K94" s="831">
        <v>51392</v>
      </c>
      <c r="L94" s="831"/>
      <c r="M94" s="831">
        <v>803</v>
      </c>
      <c r="N94" s="831">
        <v>46</v>
      </c>
      <c r="O94" s="831">
        <v>38318</v>
      </c>
      <c r="P94" s="827"/>
      <c r="Q94" s="832">
        <v>833</v>
      </c>
    </row>
    <row r="95" spans="1:17" ht="14.45" customHeight="1" x14ac:dyDescent="0.2">
      <c r="A95" s="821" t="s">
        <v>5452</v>
      </c>
      <c r="B95" s="822" t="s">
        <v>5369</v>
      </c>
      <c r="C95" s="822" t="s">
        <v>5283</v>
      </c>
      <c r="D95" s="822" t="s">
        <v>5372</v>
      </c>
      <c r="E95" s="822" t="s">
        <v>5373</v>
      </c>
      <c r="F95" s="831">
        <v>2379</v>
      </c>
      <c r="G95" s="831">
        <v>604266</v>
      </c>
      <c r="H95" s="831"/>
      <c r="I95" s="831">
        <v>254</v>
      </c>
      <c r="J95" s="831">
        <v>1973</v>
      </c>
      <c r="K95" s="831">
        <v>503115</v>
      </c>
      <c r="L95" s="831"/>
      <c r="M95" s="831">
        <v>255</v>
      </c>
      <c r="N95" s="831">
        <v>1450</v>
      </c>
      <c r="O95" s="831">
        <v>398750</v>
      </c>
      <c r="P95" s="827"/>
      <c r="Q95" s="832">
        <v>275</v>
      </c>
    </row>
    <row r="96" spans="1:17" ht="14.45" customHeight="1" x14ac:dyDescent="0.2">
      <c r="A96" s="821" t="s">
        <v>5452</v>
      </c>
      <c r="B96" s="822" t="s">
        <v>5369</v>
      </c>
      <c r="C96" s="822" t="s">
        <v>5283</v>
      </c>
      <c r="D96" s="822" t="s">
        <v>5374</v>
      </c>
      <c r="E96" s="822" t="s">
        <v>5375</v>
      </c>
      <c r="F96" s="831">
        <v>4166</v>
      </c>
      <c r="G96" s="831">
        <v>524916</v>
      </c>
      <c r="H96" s="831"/>
      <c r="I96" s="831">
        <v>126</v>
      </c>
      <c r="J96" s="831">
        <v>2907</v>
      </c>
      <c r="K96" s="831">
        <v>369189</v>
      </c>
      <c r="L96" s="831"/>
      <c r="M96" s="831">
        <v>127</v>
      </c>
      <c r="N96" s="831">
        <v>757</v>
      </c>
      <c r="O96" s="831">
        <v>103709</v>
      </c>
      <c r="P96" s="827"/>
      <c r="Q96" s="832">
        <v>137</v>
      </c>
    </row>
    <row r="97" spans="1:17" ht="14.45" customHeight="1" x14ac:dyDescent="0.2">
      <c r="A97" s="821" t="s">
        <v>5452</v>
      </c>
      <c r="B97" s="822" t="s">
        <v>5369</v>
      </c>
      <c r="C97" s="822" t="s">
        <v>5283</v>
      </c>
      <c r="D97" s="822" t="s">
        <v>5383</v>
      </c>
      <c r="E97" s="822" t="s">
        <v>5384</v>
      </c>
      <c r="F97" s="831">
        <v>9</v>
      </c>
      <c r="G97" s="831">
        <v>4482</v>
      </c>
      <c r="H97" s="831"/>
      <c r="I97" s="831">
        <v>498</v>
      </c>
      <c r="J97" s="831"/>
      <c r="K97" s="831"/>
      <c r="L97" s="831"/>
      <c r="M97" s="831"/>
      <c r="N97" s="831">
        <v>2</v>
      </c>
      <c r="O97" s="831">
        <v>1022</v>
      </c>
      <c r="P97" s="827"/>
      <c r="Q97" s="832">
        <v>511</v>
      </c>
    </row>
    <row r="98" spans="1:17" ht="14.45" customHeight="1" x14ac:dyDescent="0.2">
      <c r="A98" s="821" t="s">
        <v>5452</v>
      </c>
      <c r="B98" s="822" t="s">
        <v>5369</v>
      </c>
      <c r="C98" s="822" t="s">
        <v>5283</v>
      </c>
      <c r="D98" s="822" t="s">
        <v>5385</v>
      </c>
      <c r="E98" s="822" t="s">
        <v>5386</v>
      </c>
      <c r="F98" s="831">
        <v>58</v>
      </c>
      <c r="G98" s="831">
        <v>40078</v>
      </c>
      <c r="H98" s="831"/>
      <c r="I98" s="831">
        <v>691</v>
      </c>
      <c r="J98" s="831">
        <v>45</v>
      </c>
      <c r="K98" s="831">
        <v>31140</v>
      </c>
      <c r="L98" s="831"/>
      <c r="M98" s="831">
        <v>692</v>
      </c>
      <c r="N98" s="831">
        <v>13</v>
      </c>
      <c r="O98" s="831">
        <v>9152</v>
      </c>
      <c r="P98" s="827"/>
      <c r="Q98" s="832">
        <v>704</v>
      </c>
    </row>
    <row r="99" spans="1:17" ht="14.45" customHeight="1" x14ac:dyDescent="0.2">
      <c r="A99" s="821" t="s">
        <v>5452</v>
      </c>
      <c r="B99" s="822" t="s">
        <v>5369</v>
      </c>
      <c r="C99" s="822" t="s">
        <v>5283</v>
      </c>
      <c r="D99" s="822" t="s">
        <v>5461</v>
      </c>
      <c r="E99" s="822" t="s">
        <v>5462</v>
      </c>
      <c r="F99" s="831"/>
      <c r="G99" s="831"/>
      <c r="H99" s="831"/>
      <c r="I99" s="831"/>
      <c r="J99" s="831"/>
      <c r="K99" s="831"/>
      <c r="L99" s="831"/>
      <c r="M99" s="831"/>
      <c r="N99" s="831">
        <v>2</v>
      </c>
      <c r="O99" s="831">
        <v>1552</v>
      </c>
      <c r="P99" s="827"/>
      <c r="Q99" s="832">
        <v>776</v>
      </c>
    </row>
    <row r="100" spans="1:17" ht="14.45" customHeight="1" x14ac:dyDescent="0.2">
      <c r="A100" s="821" t="s">
        <v>5452</v>
      </c>
      <c r="B100" s="822" t="s">
        <v>5369</v>
      </c>
      <c r="C100" s="822" t="s">
        <v>5283</v>
      </c>
      <c r="D100" s="822" t="s">
        <v>5387</v>
      </c>
      <c r="E100" s="822" t="s">
        <v>5384</v>
      </c>
      <c r="F100" s="831">
        <v>24</v>
      </c>
      <c r="G100" s="831">
        <v>13752</v>
      </c>
      <c r="H100" s="831"/>
      <c r="I100" s="831">
        <v>573</v>
      </c>
      <c r="J100" s="831">
        <v>60</v>
      </c>
      <c r="K100" s="831">
        <v>34560</v>
      </c>
      <c r="L100" s="831"/>
      <c r="M100" s="831">
        <v>576</v>
      </c>
      <c r="N100" s="831">
        <v>26</v>
      </c>
      <c r="O100" s="831">
        <v>15314</v>
      </c>
      <c r="P100" s="827"/>
      <c r="Q100" s="832">
        <v>589</v>
      </c>
    </row>
    <row r="101" spans="1:17" ht="14.45" customHeight="1" x14ac:dyDescent="0.2">
      <c r="A101" s="821" t="s">
        <v>5452</v>
      </c>
      <c r="B101" s="822" t="s">
        <v>5369</v>
      </c>
      <c r="C101" s="822" t="s">
        <v>5283</v>
      </c>
      <c r="D101" s="822" t="s">
        <v>5388</v>
      </c>
      <c r="E101" s="822" t="s">
        <v>5386</v>
      </c>
      <c r="F101" s="831">
        <v>401</v>
      </c>
      <c r="G101" s="831">
        <v>307166</v>
      </c>
      <c r="H101" s="831"/>
      <c r="I101" s="831">
        <v>766</v>
      </c>
      <c r="J101" s="831">
        <v>410</v>
      </c>
      <c r="K101" s="831">
        <v>315290</v>
      </c>
      <c r="L101" s="831"/>
      <c r="M101" s="831">
        <v>769</v>
      </c>
      <c r="N101" s="831">
        <v>438</v>
      </c>
      <c r="O101" s="831">
        <v>342516</v>
      </c>
      <c r="P101" s="827"/>
      <c r="Q101" s="832">
        <v>782</v>
      </c>
    </row>
    <row r="102" spans="1:17" ht="14.45" customHeight="1" x14ac:dyDescent="0.2">
      <c r="A102" s="821" t="s">
        <v>5452</v>
      </c>
      <c r="B102" s="822" t="s">
        <v>5369</v>
      </c>
      <c r="C102" s="822" t="s">
        <v>5283</v>
      </c>
      <c r="D102" s="822" t="s">
        <v>5435</v>
      </c>
      <c r="E102" s="822" t="s">
        <v>5436</v>
      </c>
      <c r="F102" s="831">
        <v>3877</v>
      </c>
      <c r="G102" s="831">
        <v>3190771</v>
      </c>
      <c r="H102" s="831"/>
      <c r="I102" s="831">
        <v>823</v>
      </c>
      <c r="J102" s="831">
        <v>3069</v>
      </c>
      <c r="K102" s="831">
        <v>2534994</v>
      </c>
      <c r="L102" s="831"/>
      <c r="M102" s="831">
        <v>826</v>
      </c>
      <c r="N102" s="831">
        <v>2783</v>
      </c>
      <c r="O102" s="831">
        <v>2334937</v>
      </c>
      <c r="P102" s="827"/>
      <c r="Q102" s="832">
        <v>839</v>
      </c>
    </row>
    <row r="103" spans="1:17" ht="14.45" customHeight="1" x14ac:dyDescent="0.2">
      <c r="A103" s="821" t="s">
        <v>5452</v>
      </c>
      <c r="B103" s="822" t="s">
        <v>5369</v>
      </c>
      <c r="C103" s="822" t="s">
        <v>5283</v>
      </c>
      <c r="D103" s="822" t="s">
        <v>5376</v>
      </c>
      <c r="E103" s="822" t="s">
        <v>5353</v>
      </c>
      <c r="F103" s="831">
        <v>6</v>
      </c>
      <c r="G103" s="831">
        <v>2808</v>
      </c>
      <c r="H103" s="831"/>
      <c r="I103" s="831">
        <v>468</v>
      </c>
      <c r="J103" s="831">
        <v>8</v>
      </c>
      <c r="K103" s="831">
        <v>3784</v>
      </c>
      <c r="L103" s="831"/>
      <c r="M103" s="831">
        <v>473</v>
      </c>
      <c r="N103" s="831">
        <v>3</v>
      </c>
      <c r="O103" s="831">
        <v>1476</v>
      </c>
      <c r="P103" s="827"/>
      <c r="Q103" s="832">
        <v>492</v>
      </c>
    </row>
    <row r="104" spans="1:17" ht="14.45" customHeight="1" x14ac:dyDescent="0.2">
      <c r="A104" s="821" t="s">
        <v>5452</v>
      </c>
      <c r="B104" s="822" t="s">
        <v>5369</v>
      </c>
      <c r="C104" s="822" t="s">
        <v>5283</v>
      </c>
      <c r="D104" s="822" t="s">
        <v>5451</v>
      </c>
      <c r="E104" s="822" t="s">
        <v>5355</v>
      </c>
      <c r="F104" s="831">
        <v>5</v>
      </c>
      <c r="G104" s="831">
        <v>2255</v>
      </c>
      <c r="H104" s="831"/>
      <c r="I104" s="831">
        <v>451</v>
      </c>
      <c r="J104" s="831">
        <v>8</v>
      </c>
      <c r="K104" s="831">
        <v>3632</v>
      </c>
      <c r="L104" s="831"/>
      <c r="M104" s="831">
        <v>454</v>
      </c>
      <c r="N104" s="831">
        <v>15</v>
      </c>
      <c r="O104" s="831">
        <v>7005</v>
      </c>
      <c r="P104" s="827"/>
      <c r="Q104" s="832">
        <v>467</v>
      </c>
    </row>
    <row r="105" spans="1:17" ht="14.45" customHeight="1" x14ac:dyDescent="0.2">
      <c r="A105" s="821" t="s">
        <v>5452</v>
      </c>
      <c r="B105" s="822" t="s">
        <v>5369</v>
      </c>
      <c r="C105" s="822" t="s">
        <v>5283</v>
      </c>
      <c r="D105" s="822" t="s">
        <v>5448</v>
      </c>
      <c r="E105" s="822" t="s">
        <v>5351</v>
      </c>
      <c r="F105" s="831">
        <v>129</v>
      </c>
      <c r="G105" s="831">
        <v>94815</v>
      </c>
      <c r="H105" s="831"/>
      <c r="I105" s="831">
        <v>735</v>
      </c>
      <c r="J105" s="831">
        <v>128</v>
      </c>
      <c r="K105" s="831">
        <v>94720</v>
      </c>
      <c r="L105" s="831"/>
      <c r="M105" s="831">
        <v>740</v>
      </c>
      <c r="N105" s="831">
        <v>137</v>
      </c>
      <c r="O105" s="831">
        <v>103983</v>
      </c>
      <c r="P105" s="827"/>
      <c r="Q105" s="832">
        <v>759</v>
      </c>
    </row>
    <row r="106" spans="1:17" ht="14.45" customHeight="1" x14ac:dyDescent="0.2">
      <c r="A106" s="821" t="s">
        <v>5452</v>
      </c>
      <c r="B106" s="822" t="s">
        <v>5369</v>
      </c>
      <c r="C106" s="822" t="s">
        <v>5283</v>
      </c>
      <c r="D106" s="822" t="s">
        <v>5463</v>
      </c>
      <c r="E106" s="822" t="s">
        <v>5462</v>
      </c>
      <c r="F106" s="831">
        <v>102</v>
      </c>
      <c r="G106" s="831">
        <v>85476</v>
      </c>
      <c r="H106" s="831"/>
      <c r="I106" s="831">
        <v>838</v>
      </c>
      <c r="J106" s="831">
        <v>111</v>
      </c>
      <c r="K106" s="831">
        <v>93351</v>
      </c>
      <c r="L106" s="831"/>
      <c r="M106" s="831">
        <v>841</v>
      </c>
      <c r="N106" s="831">
        <v>121</v>
      </c>
      <c r="O106" s="831">
        <v>103334</v>
      </c>
      <c r="P106" s="827"/>
      <c r="Q106" s="832">
        <v>854</v>
      </c>
    </row>
    <row r="107" spans="1:17" ht="14.45" customHeight="1" x14ac:dyDescent="0.2">
      <c r="A107" s="821" t="s">
        <v>5452</v>
      </c>
      <c r="B107" s="822" t="s">
        <v>5369</v>
      </c>
      <c r="C107" s="822" t="s">
        <v>5283</v>
      </c>
      <c r="D107" s="822" t="s">
        <v>5389</v>
      </c>
      <c r="E107" s="822" t="s">
        <v>5390</v>
      </c>
      <c r="F107" s="831">
        <v>1313</v>
      </c>
      <c r="G107" s="831">
        <v>284921</v>
      </c>
      <c r="H107" s="831"/>
      <c r="I107" s="831">
        <v>217</v>
      </c>
      <c r="J107" s="831">
        <v>1076</v>
      </c>
      <c r="K107" s="831">
        <v>235644</v>
      </c>
      <c r="L107" s="831"/>
      <c r="M107" s="831">
        <v>219</v>
      </c>
      <c r="N107" s="831">
        <v>904</v>
      </c>
      <c r="O107" s="831">
        <v>203400</v>
      </c>
      <c r="P107" s="827"/>
      <c r="Q107" s="832">
        <v>225</v>
      </c>
    </row>
    <row r="108" spans="1:17" ht="14.45" customHeight="1" x14ac:dyDescent="0.2">
      <c r="A108" s="821" t="s">
        <v>5452</v>
      </c>
      <c r="B108" s="822" t="s">
        <v>5369</v>
      </c>
      <c r="C108" s="822" t="s">
        <v>5283</v>
      </c>
      <c r="D108" s="822" t="s">
        <v>5334</v>
      </c>
      <c r="E108" s="822" t="s">
        <v>5335</v>
      </c>
      <c r="F108" s="831">
        <v>1</v>
      </c>
      <c r="G108" s="831">
        <v>707</v>
      </c>
      <c r="H108" s="831"/>
      <c r="I108" s="831">
        <v>707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5452</v>
      </c>
      <c r="B109" s="822" t="s">
        <v>5369</v>
      </c>
      <c r="C109" s="822" t="s">
        <v>5283</v>
      </c>
      <c r="D109" s="822" t="s">
        <v>5336</v>
      </c>
      <c r="E109" s="822" t="s">
        <v>5337</v>
      </c>
      <c r="F109" s="831">
        <v>8</v>
      </c>
      <c r="G109" s="831">
        <v>2864</v>
      </c>
      <c r="H109" s="831"/>
      <c r="I109" s="831">
        <v>358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5452</v>
      </c>
      <c r="B110" s="822" t="s">
        <v>5369</v>
      </c>
      <c r="C110" s="822" t="s">
        <v>5283</v>
      </c>
      <c r="D110" s="822" t="s">
        <v>5391</v>
      </c>
      <c r="E110" s="822" t="s">
        <v>5392</v>
      </c>
      <c r="F110" s="831">
        <v>6575</v>
      </c>
      <c r="G110" s="831">
        <v>578600</v>
      </c>
      <c r="H110" s="831"/>
      <c r="I110" s="831">
        <v>88</v>
      </c>
      <c r="J110" s="831">
        <v>5588</v>
      </c>
      <c r="K110" s="831">
        <v>497332</v>
      </c>
      <c r="L110" s="831"/>
      <c r="M110" s="831">
        <v>89</v>
      </c>
      <c r="N110" s="831">
        <v>4894</v>
      </c>
      <c r="O110" s="831">
        <v>450248</v>
      </c>
      <c r="P110" s="827"/>
      <c r="Q110" s="832">
        <v>92</v>
      </c>
    </row>
    <row r="111" spans="1:17" ht="14.45" customHeight="1" x14ac:dyDescent="0.2">
      <c r="A111" s="821" t="s">
        <v>5452</v>
      </c>
      <c r="B111" s="822" t="s">
        <v>5369</v>
      </c>
      <c r="C111" s="822" t="s">
        <v>5283</v>
      </c>
      <c r="D111" s="822" t="s">
        <v>5377</v>
      </c>
      <c r="E111" s="822" t="s">
        <v>5378</v>
      </c>
      <c r="F111" s="831">
        <v>107</v>
      </c>
      <c r="G111" s="831">
        <v>77361</v>
      </c>
      <c r="H111" s="831"/>
      <c r="I111" s="831">
        <v>723</v>
      </c>
      <c r="J111" s="831">
        <v>64</v>
      </c>
      <c r="K111" s="831">
        <v>46400</v>
      </c>
      <c r="L111" s="831"/>
      <c r="M111" s="831">
        <v>725</v>
      </c>
      <c r="N111" s="831">
        <v>114</v>
      </c>
      <c r="O111" s="831">
        <v>84360</v>
      </c>
      <c r="P111" s="827"/>
      <c r="Q111" s="832">
        <v>740</v>
      </c>
    </row>
    <row r="112" spans="1:17" ht="14.45" customHeight="1" x14ac:dyDescent="0.2">
      <c r="A112" s="821" t="s">
        <v>5452</v>
      </c>
      <c r="B112" s="822" t="s">
        <v>5369</v>
      </c>
      <c r="C112" s="822" t="s">
        <v>5283</v>
      </c>
      <c r="D112" s="822" t="s">
        <v>5437</v>
      </c>
      <c r="E112" s="822" t="s">
        <v>5436</v>
      </c>
      <c r="F112" s="831">
        <v>2033</v>
      </c>
      <c r="G112" s="831">
        <v>1943548</v>
      </c>
      <c r="H112" s="831"/>
      <c r="I112" s="831">
        <v>956</v>
      </c>
      <c r="J112" s="831">
        <v>1962</v>
      </c>
      <c r="K112" s="831">
        <v>1881558</v>
      </c>
      <c r="L112" s="831"/>
      <c r="M112" s="831">
        <v>959</v>
      </c>
      <c r="N112" s="831">
        <v>1621</v>
      </c>
      <c r="O112" s="831">
        <v>1588580</v>
      </c>
      <c r="P112" s="827"/>
      <c r="Q112" s="832">
        <v>980</v>
      </c>
    </row>
    <row r="113" spans="1:17" ht="14.45" customHeight="1" x14ac:dyDescent="0.2">
      <c r="A113" s="821" t="s">
        <v>5452</v>
      </c>
      <c r="B113" s="822" t="s">
        <v>5369</v>
      </c>
      <c r="C113" s="822" t="s">
        <v>5283</v>
      </c>
      <c r="D113" s="822" t="s">
        <v>5340</v>
      </c>
      <c r="E113" s="822" t="s">
        <v>5341</v>
      </c>
      <c r="F113" s="831">
        <v>8</v>
      </c>
      <c r="G113" s="831">
        <v>976</v>
      </c>
      <c r="H113" s="831"/>
      <c r="I113" s="831">
        <v>122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5452</v>
      </c>
      <c r="B114" s="822" t="s">
        <v>5369</v>
      </c>
      <c r="C114" s="822" t="s">
        <v>5283</v>
      </c>
      <c r="D114" s="822" t="s">
        <v>5438</v>
      </c>
      <c r="E114" s="822" t="s">
        <v>5436</v>
      </c>
      <c r="F114" s="831">
        <v>177</v>
      </c>
      <c r="G114" s="831">
        <v>132396</v>
      </c>
      <c r="H114" s="831"/>
      <c r="I114" s="831">
        <v>748</v>
      </c>
      <c r="J114" s="831">
        <v>57</v>
      </c>
      <c r="K114" s="831">
        <v>42693</v>
      </c>
      <c r="L114" s="831"/>
      <c r="M114" s="831">
        <v>749</v>
      </c>
      <c r="N114" s="831">
        <v>49</v>
      </c>
      <c r="O114" s="831">
        <v>37289</v>
      </c>
      <c r="P114" s="827"/>
      <c r="Q114" s="832">
        <v>761</v>
      </c>
    </row>
    <row r="115" spans="1:17" ht="14.45" customHeight="1" x14ac:dyDescent="0.2">
      <c r="A115" s="821" t="s">
        <v>5452</v>
      </c>
      <c r="B115" s="822" t="s">
        <v>5369</v>
      </c>
      <c r="C115" s="822" t="s">
        <v>5283</v>
      </c>
      <c r="D115" s="822" t="s">
        <v>5464</v>
      </c>
      <c r="E115" s="822" t="s">
        <v>5465</v>
      </c>
      <c r="F115" s="831">
        <v>2</v>
      </c>
      <c r="G115" s="831">
        <v>118</v>
      </c>
      <c r="H115" s="831"/>
      <c r="I115" s="831">
        <v>59</v>
      </c>
      <c r="J115" s="831">
        <v>1</v>
      </c>
      <c r="K115" s="831">
        <v>59</v>
      </c>
      <c r="L115" s="831"/>
      <c r="M115" s="831">
        <v>59</v>
      </c>
      <c r="N115" s="831">
        <v>1</v>
      </c>
      <c r="O115" s="831">
        <v>60</v>
      </c>
      <c r="P115" s="827"/>
      <c r="Q115" s="832">
        <v>60</v>
      </c>
    </row>
    <row r="116" spans="1:17" ht="14.45" customHeight="1" x14ac:dyDescent="0.2">
      <c r="A116" s="821" t="s">
        <v>5452</v>
      </c>
      <c r="B116" s="822" t="s">
        <v>5369</v>
      </c>
      <c r="C116" s="822" t="s">
        <v>5283</v>
      </c>
      <c r="D116" s="822" t="s">
        <v>5439</v>
      </c>
      <c r="E116" s="822" t="s">
        <v>5440</v>
      </c>
      <c r="F116" s="831">
        <v>99</v>
      </c>
      <c r="G116" s="831">
        <v>54054</v>
      </c>
      <c r="H116" s="831"/>
      <c r="I116" s="831">
        <v>546</v>
      </c>
      <c r="J116" s="831">
        <v>70</v>
      </c>
      <c r="K116" s="831">
        <v>38290</v>
      </c>
      <c r="L116" s="831"/>
      <c r="M116" s="831">
        <v>547</v>
      </c>
      <c r="N116" s="831">
        <v>127</v>
      </c>
      <c r="O116" s="831">
        <v>72009</v>
      </c>
      <c r="P116" s="827"/>
      <c r="Q116" s="832">
        <v>567</v>
      </c>
    </row>
    <row r="117" spans="1:17" ht="14.45" customHeight="1" x14ac:dyDescent="0.2">
      <c r="A117" s="821" t="s">
        <v>5452</v>
      </c>
      <c r="B117" s="822" t="s">
        <v>5369</v>
      </c>
      <c r="C117" s="822" t="s">
        <v>5283</v>
      </c>
      <c r="D117" s="822" t="s">
        <v>5393</v>
      </c>
      <c r="E117" s="822" t="s">
        <v>5394</v>
      </c>
      <c r="F117" s="831">
        <v>7</v>
      </c>
      <c r="G117" s="831">
        <v>2170</v>
      </c>
      <c r="H117" s="831"/>
      <c r="I117" s="831">
        <v>310</v>
      </c>
      <c r="J117" s="831">
        <v>2</v>
      </c>
      <c r="K117" s="831">
        <v>622</v>
      </c>
      <c r="L117" s="831"/>
      <c r="M117" s="831">
        <v>311</v>
      </c>
      <c r="N117" s="831">
        <v>4</v>
      </c>
      <c r="O117" s="831">
        <v>1292</v>
      </c>
      <c r="P117" s="827"/>
      <c r="Q117" s="832">
        <v>323</v>
      </c>
    </row>
    <row r="118" spans="1:17" ht="14.45" customHeight="1" x14ac:dyDescent="0.2">
      <c r="A118" s="821" t="s">
        <v>5452</v>
      </c>
      <c r="B118" s="822" t="s">
        <v>5369</v>
      </c>
      <c r="C118" s="822" t="s">
        <v>5283</v>
      </c>
      <c r="D118" s="822" t="s">
        <v>5395</v>
      </c>
      <c r="E118" s="822" t="s">
        <v>5390</v>
      </c>
      <c r="F118" s="831">
        <v>63</v>
      </c>
      <c r="G118" s="831">
        <v>11277</v>
      </c>
      <c r="H118" s="831"/>
      <c r="I118" s="831">
        <v>179</v>
      </c>
      <c r="J118" s="831">
        <v>23</v>
      </c>
      <c r="K118" s="831">
        <v>4140</v>
      </c>
      <c r="L118" s="831"/>
      <c r="M118" s="831">
        <v>180</v>
      </c>
      <c r="N118" s="831">
        <v>22</v>
      </c>
      <c r="O118" s="831">
        <v>4070</v>
      </c>
      <c r="P118" s="827"/>
      <c r="Q118" s="832">
        <v>185</v>
      </c>
    </row>
    <row r="119" spans="1:17" ht="14.45" customHeight="1" x14ac:dyDescent="0.2">
      <c r="A119" s="821" t="s">
        <v>5452</v>
      </c>
      <c r="B119" s="822" t="s">
        <v>5369</v>
      </c>
      <c r="C119" s="822" t="s">
        <v>5283</v>
      </c>
      <c r="D119" s="822" t="s">
        <v>5396</v>
      </c>
      <c r="E119" s="822" t="s">
        <v>5394</v>
      </c>
      <c r="F119" s="831">
        <v>36</v>
      </c>
      <c r="G119" s="831">
        <v>13860</v>
      </c>
      <c r="H119" s="831"/>
      <c r="I119" s="831">
        <v>385</v>
      </c>
      <c r="J119" s="831">
        <v>43</v>
      </c>
      <c r="K119" s="831">
        <v>16684</v>
      </c>
      <c r="L119" s="831"/>
      <c r="M119" s="831">
        <v>388</v>
      </c>
      <c r="N119" s="831">
        <v>24</v>
      </c>
      <c r="O119" s="831">
        <v>9624</v>
      </c>
      <c r="P119" s="827"/>
      <c r="Q119" s="832">
        <v>401</v>
      </c>
    </row>
    <row r="120" spans="1:17" ht="14.45" customHeight="1" x14ac:dyDescent="0.2">
      <c r="A120" s="821" t="s">
        <v>5452</v>
      </c>
      <c r="B120" s="822" t="s">
        <v>5369</v>
      </c>
      <c r="C120" s="822" t="s">
        <v>5283</v>
      </c>
      <c r="D120" s="822" t="s">
        <v>5350</v>
      </c>
      <c r="E120" s="822" t="s">
        <v>5351</v>
      </c>
      <c r="F120" s="831">
        <v>3</v>
      </c>
      <c r="G120" s="831">
        <v>1866</v>
      </c>
      <c r="H120" s="831"/>
      <c r="I120" s="831">
        <v>622</v>
      </c>
      <c r="J120" s="831"/>
      <c r="K120" s="831"/>
      <c r="L120" s="831"/>
      <c r="M120" s="831"/>
      <c r="N120" s="831">
        <v>4</v>
      </c>
      <c r="O120" s="831">
        <v>2564</v>
      </c>
      <c r="P120" s="827"/>
      <c r="Q120" s="832">
        <v>641</v>
      </c>
    </row>
    <row r="121" spans="1:17" ht="14.45" customHeight="1" x14ac:dyDescent="0.2">
      <c r="A121" s="821" t="s">
        <v>5452</v>
      </c>
      <c r="B121" s="822" t="s">
        <v>5369</v>
      </c>
      <c r="C121" s="822" t="s">
        <v>5283</v>
      </c>
      <c r="D121" s="822" t="s">
        <v>5397</v>
      </c>
      <c r="E121" s="822" t="s">
        <v>5398</v>
      </c>
      <c r="F121" s="831"/>
      <c r="G121" s="831"/>
      <c r="H121" s="831"/>
      <c r="I121" s="831"/>
      <c r="J121" s="831">
        <v>0</v>
      </c>
      <c r="K121" s="831">
        <v>0</v>
      </c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5452</v>
      </c>
      <c r="B122" s="822" t="s">
        <v>5369</v>
      </c>
      <c r="C122" s="822" t="s">
        <v>5283</v>
      </c>
      <c r="D122" s="822" t="s">
        <v>5441</v>
      </c>
      <c r="E122" s="822" t="s">
        <v>5442</v>
      </c>
      <c r="F122" s="831">
        <v>8</v>
      </c>
      <c r="G122" s="831">
        <v>800</v>
      </c>
      <c r="H122" s="831"/>
      <c r="I122" s="831">
        <v>100</v>
      </c>
      <c r="J122" s="831">
        <v>6</v>
      </c>
      <c r="K122" s="831">
        <v>600</v>
      </c>
      <c r="L122" s="831"/>
      <c r="M122" s="831">
        <v>100</v>
      </c>
      <c r="N122" s="831">
        <v>10</v>
      </c>
      <c r="O122" s="831">
        <v>1000</v>
      </c>
      <c r="P122" s="827"/>
      <c r="Q122" s="832">
        <v>100</v>
      </c>
    </row>
    <row r="123" spans="1:17" ht="14.45" customHeight="1" x14ac:dyDescent="0.2">
      <c r="A123" s="821" t="s">
        <v>5452</v>
      </c>
      <c r="B123" s="822" t="s">
        <v>5369</v>
      </c>
      <c r="C123" s="822" t="s">
        <v>5283</v>
      </c>
      <c r="D123" s="822" t="s">
        <v>5443</v>
      </c>
      <c r="E123" s="822" t="s">
        <v>5436</v>
      </c>
      <c r="F123" s="831">
        <v>72</v>
      </c>
      <c r="G123" s="831">
        <v>74880</v>
      </c>
      <c r="H123" s="831"/>
      <c r="I123" s="831">
        <v>1040</v>
      </c>
      <c r="J123" s="831">
        <v>39</v>
      </c>
      <c r="K123" s="831">
        <v>40677</v>
      </c>
      <c r="L123" s="831"/>
      <c r="M123" s="831">
        <v>1043</v>
      </c>
      <c r="N123" s="831">
        <v>32</v>
      </c>
      <c r="O123" s="831">
        <v>34048</v>
      </c>
      <c r="P123" s="827"/>
      <c r="Q123" s="832">
        <v>1064</v>
      </c>
    </row>
    <row r="124" spans="1:17" ht="14.45" customHeight="1" x14ac:dyDescent="0.2">
      <c r="A124" s="821" t="s">
        <v>5452</v>
      </c>
      <c r="B124" s="822" t="s">
        <v>5369</v>
      </c>
      <c r="C124" s="822" t="s">
        <v>5283</v>
      </c>
      <c r="D124" s="822" t="s">
        <v>5352</v>
      </c>
      <c r="E124" s="822" t="s">
        <v>5353</v>
      </c>
      <c r="F124" s="831">
        <v>1</v>
      </c>
      <c r="G124" s="831">
        <v>355</v>
      </c>
      <c r="H124" s="831"/>
      <c r="I124" s="831">
        <v>355</v>
      </c>
      <c r="J124" s="831">
        <v>2</v>
      </c>
      <c r="K124" s="831">
        <v>716</v>
      </c>
      <c r="L124" s="831"/>
      <c r="M124" s="831">
        <v>358</v>
      </c>
      <c r="N124" s="831">
        <v>2</v>
      </c>
      <c r="O124" s="831">
        <v>748</v>
      </c>
      <c r="P124" s="827"/>
      <c r="Q124" s="832">
        <v>374</v>
      </c>
    </row>
    <row r="125" spans="1:17" ht="14.45" customHeight="1" x14ac:dyDescent="0.2">
      <c r="A125" s="821" t="s">
        <v>5452</v>
      </c>
      <c r="B125" s="822" t="s">
        <v>5369</v>
      </c>
      <c r="C125" s="822" t="s">
        <v>5283</v>
      </c>
      <c r="D125" s="822" t="s">
        <v>5354</v>
      </c>
      <c r="E125" s="822" t="s">
        <v>5355</v>
      </c>
      <c r="F125" s="831">
        <v>1</v>
      </c>
      <c r="G125" s="831">
        <v>376</v>
      </c>
      <c r="H125" s="831"/>
      <c r="I125" s="831">
        <v>376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5452</v>
      </c>
      <c r="B126" s="822" t="s">
        <v>5369</v>
      </c>
      <c r="C126" s="822" t="s">
        <v>5283</v>
      </c>
      <c r="D126" s="822" t="s">
        <v>5466</v>
      </c>
      <c r="E126" s="822" t="s">
        <v>5436</v>
      </c>
      <c r="F126" s="831">
        <v>8</v>
      </c>
      <c r="G126" s="831">
        <v>7048</v>
      </c>
      <c r="H126" s="831"/>
      <c r="I126" s="831">
        <v>881</v>
      </c>
      <c r="J126" s="831">
        <v>4</v>
      </c>
      <c r="K126" s="831">
        <v>3528</v>
      </c>
      <c r="L126" s="831"/>
      <c r="M126" s="831">
        <v>882</v>
      </c>
      <c r="N126" s="831">
        <v>18</v>
      </c>
      <c r="O126" s="831">
        <v>16236</v>
      </c>
      <c r="P126" s="827"/>
      <c r="Q126" s="832">
        <v>902</v>
      </c>
    </row>
    <row r="127" spans="1:17" ht="14.45" customHeight="1" x14ac:dyDescent="0.2">
      <c r="A127" s="821" t="s">
        <v>5452</v>
      </c>
      <c r="B127" s="822" t="s">
        <v>5369</v>
      </c>
      <c r="C127" s="822" t="s">
        <v>5283</v>
      </c>
      <c r="D127" s="822" t="s">
        <v>5467</v>
      </c>
      <c r="E127" s="822" t="s">
        <v>5403</v>
      </c>
      <c r="F127" s="831">
        <v>10</v>
      </c>
      <c r="G127" s="831">
        <v>5340</v>
      </c>
      <c r="H127" s="831"/>
      <c r="I127" s="831">
        <v>534</v>
      </c>
      <c r="J127" s="831"/>
      <c r="K127" s="831"/>
      <c r="L127" s="831"/>
      <c r="M127" s="831"/>
      <c r="N127" s="831">
        <v>16</v>
      </c>
      <c r="O127" s="831">
        <v>8752</v>
      </c>
      <c r="P127" s="827"/>
      <c r="Q127" s="832">
        <v>547</v>
      </c>
    </row>
    <row r="128" spans="1:17" ht="14.45" customHeight="1" x14ac:dyDescent="0.2">
      <c r="A128" s="821" t="s">
        <v>5452</v>
      </c>
      <c r="B128" s="822" t="s">
        <v>5369</v>
      </c>
      <c r="C128" s="822" t="s">
        <v>5283</v>
      </c>
      <c r="D128" s="822" t="s">
        <v>5402</v>
      </c>
      <c r="E128" s="822" t="s">
        <v>5403</v>
      </c>
      <c r="F128" s="831">
        <v>9</v>
      </c>
      <c r="G128" s="831">
        <v>7452</v>
      </c>
      <c r="H128" s="831"/>
      <c r="I128" s="831">
        <v>828</v>
      </c>
      <c r="J128" s="831">
        <v>1</v>
      </c>
      <c r="K128" s="831">
        <v>831</v>
      </c>
      <c r="L128" s="831"/>
      <c r="M128" s="831">
        <v>831</v>
      </c>
      <c r="N128" s="831">
        <v>85</v>
      </c>
      <c r="O128" s="831">
        <v>72420</v>
      </c>
      <c r="P128" s="827"/>
      <c r="Q128" s="832">
        <v>852</v>
      </c>
    </row>
    <row r="129" spans="1:17" ht="14.45" customHeight="1" x14ac:dyDescent="0.2">
      <c r="A129" s="821" t="s">
        <v>5452</v>
      </c>
      <c r="B129" s="822" t="s">
        <v>5369</v>
      </c>
      <c r="C129" s="822" t="s">
        <v>5283</v>
      </c>
      <c r="D129" s="822" t="s">
        <v>5449</v>
      </c>
      <c r="E129" s="822" t="s">
        <v>5403</v>
      </c>
      <c r="F129" s="831">
        <v>58</v>
      </c>
      <c r="G129" s="831">
        <v>35322</v>
      </c>
      <c r="H129" s="831"/>
      <c r="I129" s="831">
        <v>609</v>
      </c>
      <c r="J129" s="831">
        <v>37</v>
      </c>
      <c r="K129" s="831">
        <v>22644</v>
      </c>
      <c r="L129" s="831"/>
      <c r="M129" s="831">
        <v>612</v>
      </c>
      <c r="N129" s="831">
        <v>70</v>
      </c>
      <c r="O129" s="831">
        <v>43750</v>
      </c>
      <c r="P129" s="827"/>
      <c r="Q129" s="832">
        <v>625</v>
      </c>
    </row>
    <row r="130" spans="1:17" ht="14.45" customHeight="1" x14ac:dyDescent="0.2">
      <c r="A130" s="821" t="s">
        <v>5452</v>
      </c>
      <c r="B130" s="822" t="s">
        <v>5369</v>
      </c>
      <c r="C130" s="822" t="s">
        <v>5283</v>
      </c>
      <c r="D130" s="822" t="s">
        <v>5468</v>
      </c>
      <c r="E130" s="822" t="s">
        <v>5436</v>
      </c>
      <c r="F130" s="831"/>
      <c r="G130" s="831"/>
      <c r="H130" s="831"/>
      <c r="I130" s="831"/>
      <c r="J130" s="831">
        <v>4</v>
      </c>
      <c r="K130" s="831">
        <v>3864</v>
      </c>
      <c r="L130" s="831"/>
      <c r="M130" s="831">
        <v>966</v>
      </c>
      <c r="N130" s="831"/>
      <c r="O130" s="831"/>
      <c r="P130" s="827"/>
      <c r="Q130" s="832"/>
    </row>
    <row r="131" spans="1:17" ht="14.45" customHeight="1" x14ac:dyDescent="0.2">
      <c r="A131" s="821" t="s">
        <v>5452</v>
      </c>
      <c r="B131" s="822" t="s">
        <v>5369</v>
      </c>
      <c r="C131" s="822" t="s">
        <v>5283</v>
      </c>
      <c r="D131" s="822" t="s">
        <v>5356</v>
      </c>
      <c r="E131" s="822" t="s">
        <v>5357</v>
      </c>
      <c r="F131" s="831">
        <v>1</v>
      </c>
      <c r="G131" s="831">
        <v>179</v>
      </c>
      <c r="H131" s="831"/>
      <c r="I131" s="831">
        <v>179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5452</v>
      </c>
      <c r="B132" s="822" t="s">
        <v>5369</v>
      </c>
      <c r="C132" s="822" t="s">
        <v>5283</v>
      </c>
      <c r="D132" s="822" t="s">
        <v>5399</v>
      </c>
      <c r="E132" s="822" t="s">
        <v>5382</v>
      </c>
      <c r="F132" s="831">
        <v>6</v>
      </c>
      <c r="G132" s="831">
        <v>2454</v>
      </c>
      <c r="H132" s="831"/>
      <c r="I132" s="831">
        <v>409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5452</v>
      </c>
      <c r="B133" s="822" t="s">
        <v>5369</v>
      </c>
      <c r="C133" s="822" t="s">
        <v>5283</v>
      </c>
      <c r="D133" s="822" t="s">
        <v>5444</v>
      </c>
      <c r="E133" s="822" t="s">
        <v>5445</v>
      </c>
      <c r="F133" s="831"/>
      <c r="G133" s="831"/>
      <c r="H133" s="831"/>
      <c r="I133" s="831"/>
      <c r="J133" s="831">
        <v>1</v>
      </c>
      <c r="K133" s="831">
        <v>630</v>
      </c>
      <c r="L133" s="831"/>
      <c r="M133" s="831">
        <v>630</v>
      </c>
      <c r="N133" s="831">
        <v>1</v>
      </c>
      <c r="O133" s="831">
        <v>646</v>
      </c>
      <c r="P133" s="827"/>
      <c r="Q133" s="832">
        <v>646</v>
      </c>
    </row>
    <row r="134" spans="1:17" ht="14.45" customHeight="1" x14ac:dyDescent="0.2">
      <c r="A134" s="821" t="s">
        <v>5452</v>
      </c>
      <c r="B134" s="822" t="s">
        <v>5369</v>
      </c>
      <c r="C134" s="822" t="s">
        <v>5283</v>
      </c>
      <c r="D134" s="822" t="s">
        <v>5446</v>
      </c>
      <c r="E134" s="822" t="s">
        <v>5445</v>
      </c>
      <c r="F134" s="831"/>
      <c r="G134" s="831"/>
      <c r="H134" s="831"/>
      <c r="I134" s="831"/>
      <c r="J134" s="831"/>
      <c r="K134" s="831"/>
      <c r="L134" s="831"/>
      <c r="M134" s="831"/>
      <c r="N134" s="831">
        <v>2</v>
      </c>
      <c r="O134" s="831">
        <v>1120</v>
      </c>
      <c r="P134" s="827"/>
      <c r="Q134" s="832">
        <v>560</v>
      </c>
    </row>
    <row r="135" spans="1:17" ht="14.45" customHeight="1" x14ac:dyDescent="0.2">
      <c r="A135" s="821" t="s">
        <v>5452</v>
      </c>
      <c r="B135" s="822" t="s">
        <v>5369</v>
      </c>
      <c r="C135" s="822" t="s">
        <v>5283</v>
      </c>
      <c r="D135" s="822" t="s">
        <v>5469</v>
      </c>
      <c r="E135" s="822" t="s">
        <v>5403</v>
      </c>
      <c r="F135" s="831"/>
      <c r="G135" s="831"/>
      <c r="H135" s="831"/>
      <c r="I135" s="831"/>
      <c r="J135" s="831">
        <v>18</v>
      </c>
      <c r="K135" s="831">
        <v>15858</v>
      </c>
      <c r="L135" s="831"/>
      <c r="M135" s="831">
        <v>881</v>
      </c>
      <c r="N135" s="831"/>
      <c r="O135" s="831"/>
      <c r="P135" s="827"/>
      <c r="Q135" s="832"/>
    </row>
    <row r="136" spans="1:17" ht="14.45" customHeight="1" x14ac:dyDescent="0.2">
      <c r="A136" s="821" t="s">
        <v>5452</v>
      </c>
      <c r="B136" s="822" t="s">
        <v>5369</v>
      </c>
      <c r="C136" s="822" t="s">
        <v>5283</v>
      </c>
      <c r="D136" s="822" t="s">
        <v>5470</v>
      </c>
      <c r="E136" s="822" t="s">
        <v>5471</v>
      </c>
      <c r="F136" s="831">
        <v>31</v>
      </c>
      <c r="G136" s="831">
        <v>11191</v>
      </c>
      <c r="H136" s="831"/>
      <c r="I136" s="831">
        <v>361</v>
      </c>
      <c r="J136" s="831">
        <v>60</v>
      </c>
      <c r="K136" s="831">
        <v>21840</v>
      </c>
      <c r="L136" s="831"/>
      <c r="M136" s="831">
        <v>364</v>
      </c>
      <c r="N136" s="831">
        <v>88</v>
      </c>
      <c r="O136" s="831">
        <v>33440</v>
      </c>
      <c r="P136" s="827"/>
      <c r="Q136" s="832">
        <v>380</v>
      </c>
    </row>
    <row r="137" spans="1:17" ht="14.45" customHeight="1" x14ac:dyDescent="0.2">
      <c r="A137" s="821" t="s">
        <v>5452</v>
      </c>
      <c r="B137" s="822" t="s">
        <v>5286</v>
      </c>
      <c r="C137" s="822" t="s">
        <v>5313</v>
      </c>
      <c r="D137" s="822" t="s">
        <v>5316</v>
      </c>
      <c r="E137" s="822" t="s">
        <v>5317</v>
      </c>
      <c r="F137" s="831"/>
      <c r="G137" s="831"/>
      <c r="H137" s="831"/>
      <c r="I137" s="831"/>
      <c r="J137" s="831">
        <v>1</v>
      </c>
      <c r="K137" s="831">
        <v>180.44</v>
      </c>
      <c r="L137" s="831"/>
      <c r="M137" s="831">
        <v>180.44</v>
      </c>
      <c r="N137" s="831"/>
      <c r="O137" s="831"/>
      <c r="P137" s="827"/>
      <c r="Q137" s="832"/>
    </row>
    <row r="138" spans="1:17" ht="14.45" customHeight="1" x14ac:dyDescent="0.2">
      <c r="A138" s="821" t="s">
        <v>5452</v>
      </c>
      <c r="B138" s="822" t="s">
        <v>5286</v>
      </c>
      <c r="C138" s="822" t="s">
        <v>5313</v>
      </c>
      <c r="D138" s="822" t="s">
        <v>5318</v>
      </c>
      <c r="E138" s="822" t="s">
        <v>5319</v>
      </c>
      <c r="F138" s="831"/>
      <c r="G138" s="831"/>
      <c r="H138" s="831"/>
      <c r="I138" s="831"/>
      <c r="J138" s="831"/>
      <c r="K138" s="831"/>
      <c r="L138" s="831"/>
      <c r="M138" s="831"/>
      <c r="N138" s="831">
        <v>2</v>
      </c>
      <c r="O138" s="831">
        <v>485.28</v>
      </c>
      <c r="P138" s="827"/>
      <c r="Q138" s="832">
        <v>242.64</v>
      </c>
    </row>
    <row r="139" spans="1:17" ht="14.45" customHeight="1" x14ac:dyDescent="0.2">
      <c r="A139" s="821" t="s">
        <v>5452</v>
      </c>
      <c r="B139" s="822" t="s">
        <v>5286</v>
      </c>
      <c r="C139" s="822" t="s">
        <v>5313</v>
      </c>
      <c r="D139" s="822" t="s">
        <v>5323</v>
      </c>
      <c r="E139" s="822" t="s">
        <v>5321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1000</v>
      </c>
      <c r="P139" s="827"/>
      <c r="Q139" s="832">
        <v>500</v>
      </c>
    </row>
    <row r="140" spans="1:17" ht="14.45" customHeight="1" x14ac:dyDescent="0.2">
      <c r="A140" s="821" t="s">
        <v>5452</v>
      </c>
      <c r="B140" s="822" t="s">
        <v>5286</v>
      </c>
      <c r="C140" s="822" t="s">
        <v>5283</v>
      </c>
      <c r="D140" s="822" t="s">
        <v>5330</v>
      </c>
      <c r="E140" s="822" t="s">
        <v>5331</v>
      </c>
      <c r="F140" s="831"/>
      <c r="G140" s="831"/>
      <c r="H140" s="831"/>
      <c r="I140" s="831"/>
      <c r="J140" s="831">
        <v>2</v>
      </c>
      <c r="K140" s="831">
        <v>76</v>
      </c>
      <c r="L140" s="831"/>
      <c r="M140" s="831">
        <v>38</v>
      </c>
      <c r="N140" s="831">
        <v>3</v>
      </c>
      <c r="O140" s="831">
        <v>120</v>
      </c>
      <c r="P140" s="827"/>
      <c r="Q140" s="832">
        <v>40</v>
      </c>
    </row>
    <row r="141" spans="1:17" ht="14.45" customHeight="1" x14ac:dyDescent="0.2">
      <c r="A141" s="821" t="s">
        <v>5452</v>
      </c>
      <c r="B141" s="822" t="s">
        <v>5286</v>
      </c>
      <c r="C141" s="822" t="s">
        <v>5283</v>
      </c>
      <c r="D141" s="822" t="s">
        <v>5334</v>
      </c>
      <c r="E141" s="822" t="s">
        <v>5335</v>
      </c>
      <c r="F141" s="831"/>
      <c r="G141" s="831"/>
      <c r="H141" s="831"/>
      <c r="I141" s="831"/>
      <c r="J141" s="831">
        <v>1</v>
      </c>
      <c r="K141" s="831">
        <v>711</v>
      </c>
      <c r="L141" s="831"/>
      <c r="M141" s="831">
        <v>711</v>
      </c>
      <c r="N141" s="831">
        <v>2</v>
      </c>
      <c r="O141" s="831">
        <v>1536</v>
      </c>
      <c r="P141" s="827"/>
      <c r="Q141" s="832">
        <v>768</v>
      </c>
    </row>
    <row r="142" spans="1:17" ht="14.45" customHeight="1" x14ac:dyDescent="0.2">
      <c r="A142" s="821" t="s">
        <v>5452</v>
      </c>
      <c r="B142" s="822" t="s">
        <v>5286</v>
      </c>
      <c r="C142" s="822" t="s">
        <v>5283</v>
      </c>
      <c r="D142" s="822" t="s">
        <v>5336</v>
      </c>
      <c r="E142" s="822" t="s">
        <v>5337</v>
      </c>
      <c r="F142" s="831"/>
      <c r="G142" s="831"/>
      <c r="H142" s="831"/>
      <c r="I142" s="831"/>
      <c r="J142" s="831">
        <v>11</v>
      </c>
      <c r="K142" s="831">
        <v>3960</v>
      </c>
      <c r="L142" s="831"/>
      <c r="M142" s="831">
        <v>360</v>
      </c>
      <c r="N142" s="831">
        <v>9</v>
      </c>
      <c r="O142" s="831">
        <v>3492</v>
      </c>
      <c r="P142" s="827"/>
      <c r="Q142" s="832">
        <v>388</v>
      </c>
    </row>
    <row r="143" spans="1:17" ht="14.45" customHeight="1" x14ac:dyDescent="0.2">
      <c r="A143" s="821" t="s">
        <v>5452</v>
      </c>
      <c r="B143" s="822" t="s">
        <v>5286</v>
      </c>
      <c r="C143" s="822" t="s">
        <v>5283</v>
      </c>
      <c r="D143" s="822" t="s">
        <v>5354</v>
      </c>
      <c r="E143" s="822" t="s">
        <v>5355</v>
      </c>
      <c r="F143" s="831"/>
      <c r="G143" s="831"/>
      <c r="H143" s="831"/>
      <c r="I143" s="831"/>
      <c r="J143" s="831">
        <v>1</v>
      </c>
      <c r="K143" s="831">
        <v>377</v>
      </c>
      <c r="L143" s="831"/>
      <c r="M143" s="831">
        <v>377</v>
      </c>
      <c r="N143" s="831">
        <v>1</v>
      </c>
      <c r="O143" s="831">
        <v>389</v>
      </c>
      <c r="P143" s="827"/>
      <c r="Q143" s="832">
        <v>389</v>
      </c>
    </row>
    <row r="144" spans="1:17" ht="14.45" customHeight="1" x14ac:dyDescent="0.2">
      <c r="A144" s="821" t="s">
        <v>5452</v>
      </c>
      <c r="B144" s="822" t="s">
        <v>5286</v>
      </c>
      <c r="C144" s="822" t="s">
        <v>5283</v>
      </c>
      <c r="D144" s="822" t="s">
        <v>5356</v>
      </c>
      <c r="E144" s="822" t="s">
        <v>5357</v>
      </c>
      <c r="F144" s="831"/>
      <c r="G144" s="831"/>
      <c r="H144" s="831"/>
      <c r="I144" s="831"/>
      <c r="J144" s="831">
        <v>1</v>
      </c>
      <c r="K144" s="831">
        <v>180</v>
      </c>
      <c r="L144" s="831"/>
      <c r="M144" s="831">
        <v>180</v>
      </c>
      <c r="N144" s="831">
        <v>6</v>
      </c>
      <c r="O144" s="831">
        <v>1164</v>
      </c>
      <c r="P144" s="827"/>
      <c r="Q144" s="832">
        <v>194</v>
      </c>
    </row>
    <row r="145" spans="1:17" ht="14.45" customHeight="1" x14ac:dyDescent="0.2">
      <c r="A145" s="821" t="s">
        <v>5452</v>
      </c>
      <c r="B145" s="822" t="s">
        <v>5286</v>
      </c>
      <c r="C145" s="822" t="s">
        <v>5283</v>
      </c>
      <c r="D145" s="822" t="s">
        <v>5360</v>
      </c>
      <c r="E145" s="822" t="s">
        <v>5361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1250</v>
      </c>
      <c r="P145" s="827"/>
      <c r="Q145" s="832">
        <v>1250</v>
      </c>
    </row>
    <row r="146" spans="1:17" ht="14.45" customHeight="1" x14ac:dyDescent="0.2">
      <c r="A146" s="821" t="s">
        <v>5452</v>
      </c>
      <c r="B146" s="822" t="s">
        <v>5286</v>
      </c>
      <c r="C146" s="822" t="s">
        <v>5283</v>
      </c>
      <c r="D146" s="822" t="s">
        <v>5362</v>
      </c>
      <c r="E146" s="822" t="s">
        <v>5363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2375</v>
      </c>
      <c r="P146" s="827"/>
      <c r="Q146" s="832">
        <v>2375</v>
      </c>
    </row>
    <row r="147" spans="1:17" ht="14.45" customHeight="1" x14ac:dyDescent="0.2">
      <c r="A147" s="821" t="s">
        <v>5472</v>
      </c>
      <c r="B147" s="822" t="s">
        <v>5369</v>
      </c>
      <c r="C147" s="822" t="s">
        <v>5313</v>
      </c>
      <c r="D147" s="822" t="s">
        <v>5457</v>
      </c>
      <c r="E147" s="822" t="s">
        <v>5458</v>
      </c>
      <c r="F147" s="831">
        <v>15</v>
      </c>
      <c r="G147" s="831">
        <v>13571.25</v>
      </c>
      <c r="H147" s="831"/>
      <c r="I147" s="831">
        <v>904.75</v>
      </c>
      <c r="J147" s="831">
        <v>11</v>
      </c>
      <c r="K147" s="831">
        <v>9952.25</v>
      </c>
      <c r="L147" s="831"/>
      <c r="M147" s="831">
        <v>904.75</v>
      </c>
      <c r="N147" s="831">
        <v>4</v>
      </c>
      <c r="O147" s="831">
        <v>3619</v>
      </c>
      <c r="P147" s="827"/>
      <c r="Q147" s="832">
        <v>904.75</v>
      </c>
    </row>
    <row r="148" spans="1:17" ht="14.45" customHeight="1" x14ac:dyDescent="0.2">
      <c r="A148" s="821" t="s">
        <v>5472</v>
      </c>
      <c r="B148" s="822" t="s">
        <v>5369</v>
      </c>
      <c r="C148" s="822" t="s">
        <v>5313</v>
      </c>
      <c r="D148" s="822" t="s">
        <v>5316</v>
      </c>
      <c r="E148" s="822" t="s">
        <v>5317</v>
      </c>
      <c r="F148" s="831">
        <v>35</v>
      </c>
      <c r="G148" s="831">
        <v>8492.4000000000015</v>
      </c>
      <c r="H148" s="831"/>
      <c r="I148" s="831">
        <v>242.64000000000004</v>
      </c>
      <c r="J148" s="831">
        <v>30</v>
      </c>
      <c r="K148" s="831">
        <v>5910.8</v>
      </c>
      <c r="L148" s="831"/>
      <c r="M148" s="831">
        <v>197.02666666666667</v>
      </c>
      <c r="N148" s="831">
        <v>14</v>
      </c>
      <c r="O148" s="831">
        <v>2526.1600000000003</v>
      </c>
      <c r="P148" s="827"/>
      <c r="Q148" s="832">
        <v>180.44000000000003</v>
      </c>
    </row>
    <row r="149" spans="1:17" ht="14.45" customHeight="1" x14ac:dyDescent="0.2">
      <c r="A149" s="821" t="s">
        <v>5472</v>
      </c>
      <c r="B149" s="822" t="s">
        <v>5369</v>
      </c>
      <c r="C149" s="822" t="s">
        <v>5313</v>
      </c>
      <c r="D149" s="822" t="s">
        <v>5318</v>
      </c>
      <c r="E149" s="822" t="s">
        <v>5319</v>
      </c>
      <c r="F149" s="831"/>
      <c r="G149" s="831"/>
      <c r="H149" s="831"/>
      <c r="I149" s="831"/>
      <c r="J149" s="831">
        <v>2</v>
      </c>
      <c r="K149" s="831">
        <v>423.08</v>
      </c>
      <c r="L149" s="831"/>
      <c r="M149" s="831">
        <v>211.54</v>
      </c>
      <c r="N149" s="831">
        <v>3</v>
      </c>
      <c r="O149" s="831">
        <v>727.92</v>
      </c>
      <c r="P149" s="827"/>
      <c r="Q149" s="832">
        <v>242.64</v>
      </c>
    </row>
    <row r="150" spans="1:17" ht="14.45" customHeight="1" x14ac:dyDescent="0.2">
      <c r="A150" s="821" t="s">
        <v>5472</v>
      </c>
      <c r="B150" s="822" t="s">
        <v>5369</v>
      </c>
      <c r="C150" s="822" t="s">
        <v>5313</v>
      </c>
      <c r="D150" s="822" t="s">
        <v>5323</v>
      </c>
      <c r="E150" s="822" t="s">
        <v>5321</v>
      </c>
      <c r="F150" s="831">
        <v>3</v>
      </c>
      <c r="G150" s="831">
        <v>1500</v>
      </c>
      <c r="H150" s="831"/>
      <c r="I150" s="831">
        <v>500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5472</v>
      </c>
      <c r="B151" s="822" t="s">
        <v>5369</v>
      </c>
      <c r="C151" s="822" t="s">
        <v>5283</v>
      </c>
      <c r="D151" s="822" t="s">
        <v>5433</v>
      </c>
      <c r="E151" s="822" t="s">
        <v>5434</v>
      </c>
      <c r="F151" s="831">
        <v>16</v>
      </c>
      <c r="G151" s="831">
        <v>3184</v>
      </c>
      <c r="H151" s="831"/>
      <c r="I151" s="831">
        <v>199</v>
      </c>
      <c r="J151" s="831">
        <v>11</v>
      </c>
      <c r="K151" s="831">
        <v>2211</v>
      </c>
      <c r="L151" s="831"/>
      <c r="M151" s="831">
        <v>201</v>
      </c>
      <c r="N151" s="831">
        <v>6</v>
      </c>
      <c r="O151" s="831">
        <v>1260</v>
      </c>
      <c r="P151" s="827"/>
      <c r="Q151" s="832">
        <v>210</v>
      </c>
    </row>
    <row r="152" spans="1:17" ht="14.45" customHeight="1" x14ac:dyDescent="0.2">
      <c r="A152" s="821" t="s">
        <v>5472</v>
      </c>
      <c r="B152" s="822" t="s">
        <v>5369</v>
      </c>
      <c r="C152" s="822" t="s">
        <v>5283</v>
      </c>
      <c r="D152" s="822" t="s">
        <v>5372</v>
      </c>
      <c r="E152" s="822" t="s">
        <v>5373</v>
      </c>
      <c r="F152" s="831">
        <v>805</v>
      </c>
      <c r="G152" s="831">
        <v>204470</v>
      </c>
      <c r="H152" s="831"/>
      <c r="I152" s="831">
        <v>254</v>
      </c>
      <c r="J152" s="831">
        <v>645</v>
      </c>
      <c r="K152" s="831">
        <v>164475</v>
      </c>
      <c r="L152" s="831"/>
      <c r="M152" s="831">
        <v>255</v>
      </c>
      <c r="N152" s="831">
        <v>278</v>
      </c>
      <c r="O152" s="831">
        <v>76450</v>
      </c>
      <c r="P152" s="827"/>
      <c r="Q152" s="832">
        <v>275</v>
      </c>
    </row>
    <row r="153" spans="1:17" ht="14.45" customHeight="1" x14ac:dyDescent="0.2">
      <c r="A153" s="821" t="s">
        <v>5472</v>
      </c>
      <c r="B153" s="822" t="s">
        <v>5369</v>
      </c>
      <c r="C153" s="822" t="s">
        <v>5283</v>
      </c>
      <c r="D153" s="822" t="s">
        <v>5374</v>
      </c>
      <c r="E153" s="822" t="s">
        <v>5375</v>
      </c>
      <c r="F153" s="831">
        <v>1031</v>
      </c>
      <c r="G153" s="831">
        <v>129906</v>
      </c>
      <c r="H153" s="831"/>
      <c r="I153" s="831">
        <v>126</v>
      </c>
      <c r="J153" s="831">
        <v>649</v>
      </c>
      <c r="K153" s="831">
        <v>82423</v>
      </c>
      <c r="L153" s="831"/>
      <c r="M153" s="831">
        <v>127</v>
      </c>
      <c r="N153" s="831">
        <v>97</v>
      </c>
      <c r="O153" s="831">
        <v>13289</v>
      </c>
      <c r="P153" s="827"/>
      <c r="Q153" s="832">
        <v>137</v>
      </c>
    </row>
    <row r="154" spans="1:17" ht="14.45" customHeight="1" x14ac:dyDescent="0.2">
      <c r="A154" s="821" t="s">
        <v>5472</v>
      </c>
      <c r="B154" s="822" t="s">
        <v>5369</v>
      </c>
      <c r="C154" s="822" t="s">
        <v>5283</v>
      </c>
      <c r="D154" s="822" t="s">
        <v>5383</v>
      </c>
      <c r="E154" s="822" t="s">
        <v>5384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1022</v>
      </c>
      <c r="P154" s="827"/>
      <c r="Q154" s="832">
        <v>511</v>
      </c>
    </row>
    <row r="155" spans="1:17" ht="14.45" customHeight="1" x14ac:dyDescent="0.2">
      <c r="A155" s="821" t="s">
        <v>5472</v>
      </c>
      <c r="B155" s="822" t="s">
        <v>5369</v>
      </c>
      <c r="C155" s="822" t="s">
        <v>5283</v>
      </c>
      <c r="D155" s="822" t="s">
        <v>5385</v>
      </c>
      <c r="E155" s="822" t="s">
        <v>5386</v>
      </c>
      <c r="F155" s="831">
        <v>15</v>
      </c>
      <c r="G155" s="831">
        <v>10365</v>
      </c>
      <c r="H155" s="831"/>
      <c r="I155" s="831">
        <v>691</v>
      </c>
      <c r="J155" s="831"/>
      <c r="K155" s="831"/>
      <c r="L155" s="831"/>
      <c r="M155" s="831"/>
      <c r="N155" s="831">
        <v>10</v>
      </c>
      <c r="O155" s="831">
        <v>7040</v>
      </c>
      <c r="P155" s="827"/>
      <c r="Q155" s="832">
        <v>704</v>
      </c>
    </row>
    <row r="156" spans="1:17" ht="14.45" customHeight="1" x14ac:dyDescent="0.2">
      <c r="A156" s="821" t="s">
        <v>5472</v>
      </c>
      <c r="B156" s="822" t="s">
        <v>5369</v>
      </c>
      <c r="C156" s="822" t="s">
        <v>5283</v>
      </c>
      <c r="D156" s="822" t="s">
        <v>5387</v>
      </c>
      <c r="E156" s="822" t="s">
        <v>5384</v>
      </c>
      <c r="F156" s="831">
        <v>4</v>
      </c>
      <c r="G156" s="831">
        <v>2292</v>
      </c>
      <c r="H156" s="831"/>
      <c r="I156" s="831">
        <v>573</v>
      </c>
      <c r="J156" s="831">
        <v>50</v>
      </c>
      <c r="K156" s="831">
        <v>28800</v>
      </c>
      <c r="L156" s="831"/>
      <c r="M156" s="831">
        <v>576</v>
      </c>
      <c r="N156" s="831"/>
      <c r="O156" s="831"/>
      <c r="P156" s="827"/>
      <c r="Q156" s="832"/>
    </row>
    <row r="157" spans="1:17" ht="14.45" customHeight="1" x14ac:dyDescent="0.2">
      <c r="A157" s="821" t="s">
        <v>5472</v>
      </c>
      <c r="B157" s="822" t="s">
        <v>5369</v>
      </c>
      <c r="C157" s="822" t="s">
        <v>5283</v>
      </c>
      <c r="D157" s="822" t="s">
        <v>5388</v>
      </c>
      <c r="E157" s="822" t="s">
        <v>5386</v>
      </c>
      <c r="F157" s="831">
        <v>100</v>
      </c>
      <c r="G157" s="831">
        <v>76600</v>
      </c>
      <c r="H157" s="831"/>
      <c r="I157" s="831">
        <v>766</v>
      </c>
      <c r="J157" s="831">
        <v>127</v>
      </c>
      <c r="K157" s="831">
        <v>97663</v>
      </c>
      <c r="L157" s="831"/>
      <c r="M157" s="831">
        <v>769</v>
      </c>
      <c r="N157" s="831">
        <v>34</v>
      </c>
      <c r="O157" s="831">
        <v>26588</v>
      </c>
      <c r="P157" s="827"/>
      <c r="Q157" s="832">
        <v>782</v>
      </c>
    </row>
    <row r="158" spans="1:17" ht="14.45" customHeight="1" x14ac:dyDescent="0.2">
      <c r="A158" s="821" t="s">
        <v>5472</v>
      </c>
      <c r="B158" s="822" t="s">
        <v>5369</v>
      </c>
      <c r="C158" s="822" t="s">
        <v>5283</v>
      </c>
      <c r="D158" s="822" t="s">
        <v>5435</v>
      </c>
      <c r="E158" s="822" t="s">
        <v>5436</v>
      </c>
      <c r="F158" s="831">
        <v>909</v>
      </c>
      <c r="G158" s="831">
        <v>748107</v>
      </c>
      <c r="H158" s="831"/>
      <c r="I158" s="831">
        <v>823</v>
      </c>
      <c r="J158" s="831">
        <v>812</v>
      </c>
      <c r="K158" s="831">
        <v>670712</v>
      </c>
      <c r="L158" s="831"/>
      <c r="M158" s="831">
        <v>826</v>
      </c>
      <c r="N158" s="831">
        <v>276</v>
      </c>
      <c r="O158" s="831">
        <v>231564</v>
      </c>
      <c r="P158" s="827"/>
      <c r="Q158" s="832">
        <v>839</v>
      </c>
    </row>
    <row r="159" spans="1:17" ht="14.45" customHeight="1" x14ac:dyDescent="0.2">
      <c r="A159" s="821" t="s">
        <v>5472</v>
      </c>
      <c r="B159" s="822" t="s">
        <v>5369</v>
      </c>
      <c r="C159" s="822" t="s">
        <v>5283</v>
      </c>
      <c r="D159" s="822" t="s">
        <v>5376</v>
      </c>
      <c r="E159" s="822" t="s">
        <v>5353</v>
      </c>
      <c r="F159" s="831">
        <v>4</v>
      </c>
      <c r="G159" s="831">
        <v>1872</v>
      </c>
      <c r="H159" s="831"/>
      <c r="I159" s="831">
        <v>468</v>
      </c>
      <c r="J159" s="831">
        <v>1</v>
      </c>
      <c r="K159" s="831">
        <v>473</v>
      </c>
      <c r="L159" s="831"/>
      <c r="M159" s="831">
        <v>473</v>
      </c>
      <c r="N159" s="831">
        <v>2</v>
      </c>
      <c r="O159" s="831">
        <v>984</v>
      </c>
      <c r="P159" s="827"/>
      <c r="Q159" s="832">
        <v>492</v>
      </c>
    </row>
    <row r="160" spans="1:17" ht="14.45" customHeight="1" x14ac:dyDescent="0.2">
      <c r="A160" s="821" t="s">
        <v>5472</v>
      </c>
      <c r="B160" s="822" t="s">
        <v>5369</v>
      </c>
      <c r="C160" s="822" t="s">
        <v>5283</v>
      </c>
      <c r="D160" s="822" t="s">
        <v>5451</v>
      </c>
      <c r="E160" s="822" t="s">
        <v>5355</v>
      </c>
      <c r="F160" s="831">
        <v>38</v>
      </c>
      <c r="G160" s="831">
        <v>17138</v>
      </c>
      <c r="H160" s="831"/>
      <c r="I160" s="831">
        <v>451</v>
      </c>
      <c r="J160" s="831">
        <v>35</v>
      </c>
      <c r="K160" s="831">
        <v>15890</v>
      </c>
      <c r="L160" s="831"/>
      <c r="M160" s="831">
        <v>454</v>
      </c>
      <c r="N160" s="831">
        <v>19</v>
      </c>
      <c r="O160" s="831">
        <v>8873</v>
      </c>
      <c r="P160" s="827"/>
      <c r="Q160" s="832">
        <v>467</v>
      </c>
    </row>
    <row r="161" spans="1:17" ht="14.45" customHeight="1" x14ac:dyDescent="0.2">
      <c r="A161" s="821" t="s">
        <v>5472</v>
      </c>
      <c r="B161" s="822" t="s">
        <v>5369</v>
      </c>
      <c r="C161" s="822" t="s">
        <v>5283</v>
      </c>
      <c r="D161" s="822" t="s">
        <v>5448</v>
      </c>
      <c r="E161" s="822" t="s">
        <v>5351</v>
      </c>
      <c r="F161" s="831">
        <v>80</v>
      </c>
      <c r="G161" s="831">
        <v>58800</v>
      </c>
      <c r="H161" s="831"/>
      <c r="I161" s="831">
        <v>735</v>
      </c>
      <c r="J161" s="831">
        <v>46</v>
      </c>
      <c r="K161" s="831">
        <v>34040</v>
      </c>
      <c r="L161" s="831"/>
      <c r="M161" s="831">
        <v>740</v>
      </c>
      <c r="N161" s="831">
        <v>28</v>
      </c>
      <c r="O161" s="831">
        <v>21252</v>
      </c>
      <c r="P161" s="827"/>
      <c r="Q161" s="832">
        <v>759</v>
      </c>
    </row>
    <row r="162" spans="1:17" ht="14.45" customHeight="1" x14ac:dyDescent="0.2">
      <c r="A162" s="821" t="s">
        <v>5472</v>
      </c>
      <c r="B162" s="822" t="s">
        <v>5369</v>
      </c>
      <c r="C162" s="822" t="s">
        <v>5283</v>
      </c>
      <c r="D162" s="822" t="s">
        <v>5463</v>
      </c>
      <c r="E162" s="822" t="s">
        <v>5462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854</v>
      </c>
      <c r="P162" s="827"/>
      <c r="Q162" s="832">
        <v>854</v>
      </c>
    </row>
    <row r="163" spans="1:17" ht="14.45" customHeight="1" x14ac:dyDescent="0.2">
      <c r="A163" s="821" t="s">
        <v>5472</v>
      </c>
      <c r="B163" s="822" t="s">
        <v>5369</v>
      </c>
      <c r="C163" s="822" t="s">
        <v>5283</v>
      </c>
      <c r="D163" s="822" t="s">
        <v>5389</v>
      </c>
      <c r="E163" s="822" t="s">
        <v>5390</v>
      </c>
      <c r="F163" s="831">
        <v>330</v>
      </c>
      <c r="G163" s="831">
        <v>71610</v>
      </c>
      <c r="H163" s="831"/>
      <c r="I163" s="831">
        <v>217</v>
      </c>
      <c r="J163" s="831">
        <v>263</v>
      </c>
      <c r="K163" s="831">
        <v>57597</v>
      </c>
      <c r="L163" s="831"/>
      <c r="M163" s="831">
        <v>219</v>
      </c>
      <c r="N163" s="831">
        <v>99</v>
      </c>
      <c r="O163" s="831">
        <v>22275</v>
      </c>
      <c r="P163" s="827"/>
      <c r="Q163" s="832">
        <v>225</v>
      </c>
    </row>
    <row r="164" spans="1:17" ht="14.45" customHeight="1" x14ac:dyDescent="0.2">
      <c r="A164" s="821" t="s">
        <v>5472</v>
      </c>
      <c r="B164" s="822" t="s">
        <v>5369</v>
      </c>
      <c r="C164" s="822" t="s">
        <v>5283</v>
      </c>
      <c r="D164" s="822" t="s">
        <v>5336</v>
      </c>
      <c r="E164" s="822" t="s">
        <v>5337</v>
      </c>
      <c r="F164" s="831">
        <v>1</v>
      </c>
      <c r="G164" s="831">
        <v>358</v>
      </c>
      <c r="H164" s="831"/>
      <c r="I164" s="831">
        <v>358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5472</v>
      </c>
      <c r="B165" s="822" t="s">
        <v>5369</v>
      </c>
      <c r="C165" s="822" t="s">
        <v>5283</v>
      </c>
      <c r="D165" s="822" t="s">
        <v>5391</v>
      </c>
      <c r="E165" s="822" t="s">
        <v>5392</v>
      </c>
      <c r="F165" s="831">
        <v>1662</v>
      </c>
      <c r="G165" s="831">
        <v>146256</v>
      </c>
      <c r="H165" s="831"/>
      <c r="I165" s="831">
        <v>88</v>
      </c>
      <c r="J165" s="831">
        <v>1379</v>
      </c>
      <c r="K165" s="831">
        <v>122731</v>
      </c>
      <c r="L165" s="831"/>
      <c r="M165" s="831">
        <v>89</v>
      </c>
      <c r="N165" s="831">
        <v>471</v>
      </c>
      <c r="O165" s="831">
        <v>43332</v>
      </c>
      <c r="P165" s="827"/>
      <c r="Q165" s="832">
        <v>92</v>
      </c>
    </row>
    <row r="166" spans="1:17" ht="14.45" customHeight="1" x14ac:dyDescent="0.2">
      <c r="A166" s="821" t="s">
        <v>5472</v>
      </c>
      <c r="B166" s="822" t="s">
        <v>5369</v>
      </c>
      <c r="C166" s="822" t="s">
        <v>5283</v>
      </c>
      <c r="D166" s="822" t="s">
        <v>5377</v>
      </c>
      <c r="E166" s="822" t="s">
        <v>5378</v>
      </c>
      <c r="F166" s="831">
        <v>14</v>
      </c>
      <c r="G166" s="831">
        <v>10122</v>
      </c>
      <c r="H166" s="831"/>
      <c r="I166" s="831">
        <v>723</v>
      </c>
      <c r="J166" s="831">
        <v>12</v>
      </c>
      <c r="K166" s="831">
        <v>8700</v>
      </c>
      <c r="L166" s="831"/>
      <c r="M166" s="831">
        <v>725</v>
      </c>
      <c r="N166" s="831">
        <v>5</v>
      </c>
      <c r="O166" s="831">
        <v>3700</v>
      </c>
      <c r="P166" s="827"/>
      <c r="Q166" s="832">
        <v>740</v>
      </c>
    </row>
    <row r="167" spans="1:17" ht="14.45" customHeight="1" x14ac:dyDescent="0.2">
      <c r="A167" s="821" t="s">
        <v>5472</v>
      </c>
      <c r="B167" s="822" t="s">
        <v>5369</v>
      </c>
      <c r="C167" s="822" t="s">
        <v>5283</v>
      </c>
      <c r="D167" s="822" t="s">
        <v>5437</v>
      </c>
      <c r="E167" s="822" t="s">
        <v>5436</v>
      </c>
      <c r="F167" s="831">
        <v>450</v>
      </c>
      <c r="G167" s="831">
        <v>430200</v>
      </c>
      <c r="H167" s="831"/>
      <c r="I167" s="831">
        <v>956</v>
      </c>
      <c r="J167" s="831">
        <v>312</v>
      </c>
      <c r="K167" s="831">
        <v>299208</v>
      </c>
      <c r="L167" s="831"/>
      <c r="M167" s="831">
        <v>959</v>
      </c>
      <c r="N167" s="831">
        <v>105</v>
      </c>
      <c r="O167" s="831">
        <v>102900</v>
      </c>
      <c r="P167" s="827"/>
      <c r="Q167" s="832">
        <v>980</v>
      </c>
    </row>
    <row r="168" spans="1:17" ht="14.45" customHeight="1" x14ac:dyDescent="0.2">
      <c r="A168" s="821" t="s">
        <v>5472</v>
      </c>
      <c r="B168" s="822" t="s">
        <v>5369</v>
      </c>
      <c r="C168" s="822" t="s">
        <v>5283</v>
      </c>
      <c r="D168" s="822" t="s">
        <v>5340</v>
      </c>
      <c r="E168" s="822" t="s">
        <v>5341</v>
      </c>
      <c r="F168" s="831">
        <v>50</v>
      </c>
      <c r="G168" s="831">
        <v>6100</v>
      </c>
      <c r="H168" s="831"/>
      <c r="I168" s="831">
        <v>122</v>
      </c>
      <c r="J168" s="831">
        <v>10</v>
      </c>
      <c r="K168" s="831">
        <v>1230</v>
      </c>
      <c r="L168" s="831"/>
      <c r="M168" s="831">
        <v>123</v>
      </c>
      <c r="N168" s="831"/>
      <c r="O168" s="831"/>
      <c r="P168" s="827"/>
      <c r="Q168" s="832"/>
    </row>
    <row r="169" spans="1:17" ht="14.45" customHeight="1" x14ac:dyDescent="0.2">
      <c r="A169" s="821" t="s">
        <v>5472</v>
      </c>
      <c r="B169" s="822" t="s">
        <v>5369</v>
      </c>
      <c r="C169" s="822" t="s">
        <v>5283</v>
      </c>
      <c r="D169" s="822" t="s">
        <v>5438</v>
      </c>
      <c r="E169" s="822" t="s">
        <v>5436</v>
      </c>
      <c r="F169" s="831">
        <v>92</v>
      </c>
      <c r="G169" s="831">
        <v>68816</v>
      </c>
      <c r="H169" s="831"/>
      <c r="I169" s="831">
        <v>748</v>
      </c>
      <c r="J169" s="831"/>
      <c r="K169" s="831"/>
      <c r="L169" s="831"/>
      <c r="M169" s="831"/>
      <c r="N169" s="831">
        <v>7</v>
      </c>
      <c r="O169" s="831">
        <v>5327</v>
      </c>
      <c r="P169" s="827"/>
      <c r="Q169" s="832">
        <v>761</v>
      </c>
    </row>
    <row r="170" spans="1:17" ht="14.45" customHeight="1" x14ac:dyDescent="0.2">
      <c r="A170" s="821" t="s">
        <v>5472</v>
      </c>
      <c r="B170" s="822" t="s">
        <v>5369</v>
      </c>
      <c r="C170" s="822" t="s">
        <v>5283</v>
      </c>
      <c r="D170" s="822" t="s">
        <v>5439</v>
      </c>
      <c r="E170" s="822" t="s">
        <v>5440</v>
      </c>
      <c r="F170" s="831">
        <v>41</v>
      </c>
      <c r="G170" s="831">
        <v>22386</v>
      </c>
      <c r="H170" s="831"/>
      <c r="I170" s="831">
        <v>546</v>
      </c>
      <c r="J170" s="831">
        <v>68</v>
      </c>
      <c r="K170" s="831">
        <v>37196</v>
      </c>
      <c r="L170" s="831"/>
      <c r="M170" s="831">
        <v>547</v>
      </c>
      <c r="N170" s="831">
        <v>15</v>
      </c>
      <c r="O170" s="831">
        <v>8505</v>
      </c>
      <c r="P170" s="827"/>
      <c r="Q170" s="832">
        <v>567</v>
      </c>
    </row>
    <row r="171" spans="1:17" ht="14.45" customHeight="1" x14ac:dyDescent="0.2">
      <c r="A171" s="821" t="s">
        <v>5472</v>
      </c>
      <c r="B171" s="822" t="s">
        <v>5369</v>
      </c>
      <c r="C171" s="822" t="s">
        <v>5283</v>
      </c>
      <c r="D171" s="822" t="s">
        <v>5395</v>
      </c>
      <c r="E171" s="822" t="s">
        <v>5390</v>
      </c>
      <c r="F171" s="831">
        <v>35</v>
      </c>
      <c r="G171" s="831">
        <v>6265</v>
      </c>
      <c r="H171" s="831"/>
      <c r="I171" s="831">
        <v>179</v>
      </c>
      <c r="J171" s="831"/>
      <c r="K171" s="831"/>
      <c r="L171" s="831"/>
      <c r="M171" s="831"/>
      <c r="N171" s="831">
        <v>4</v>
      </c>
      <c r="O171" s="831">
        <v>740</v>
      </c>
      <c r="P171" s="827"/>
      <c r="Q171" s="832">
        <v>185</v>
      </c>
    </row>
    <row r="172" spans="1:17" ht="14.45" customHeight="1" x14ac:dyDescent="0.2">
      <c r="A172" s="821" t="s">
        <v>5472</v>
      </c>
      <c r="B172" s="822" t="s">
        <v>5369</v>
      </c>
      <c r="C172" s="822" t="s">
        <v>5283</v>
      </c>
      <c r="D172" s="822" t="s">
        <v>5396</v>
      </c>
      <c r="E172" s="822" t="s">
        <v>5394</v>
      </c>
      <c r="F172" s="831">
        <v>5</v>
      </c>
      <c r="G172" s="831">
        <v>1925</v>
      </c>
      <c r="H172" s="831"/>
      <c r="I172" s="831">
        <v>385</v>
      </c>
      <c r="J172" s="831">
        <v>9</v>
      </c>
      <c r="K172" s="831">
        <v>3492</v>
      </c>
      <c r="L172" s="831"/>
      <c r="M172" s="831">
        <v>388</v>
      </c>
      <c r="N172" s="831">
        <v>2</v>
      </c>
      <c r="O172" s="831">
        <v>802</v>
      </c>
      <c r="P172" s="827"/>
      <c r="Q172" s="832">
        <v>401</v>
      </c>
    </row>
    <row r="173" spans="1:17" ht="14.45" customHeight="1" x14ac:dyDescent="0.2">
      <c r="A173" s="821" t="s">
        <v>5472</v>
      </c>
      <c r="B173" s="822" t="s">
        <v>5369</v>
      </c>
      <c r="C173" s="822" t="s">
        <v>5283</v>
      </c>
      <c r="D173" s="822" t="s">
        <v>5350</v>
      </c>
      <c r="E173" s="822" t="s">
        <v>5351</v>
      </c>
      <c r="F173" s="831">
        <v>2</v>
      </c>
      <c r="G173" s="831">
        <v>1244</v>
      </c>
      <c r="H173" s="831"/>
      <c r="I173" s="831">
        <v>622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5472</v>
      </c>
      <c r="B174" s="822" t="s">
        <v>5369</v>
      </c>
      <c r="C174" s="822" t="s">
        <v>5283</v>
      </c>
      <c r="D174" s="822" t="s">
        <v>5441</v>
      </c>
      <c r="E174" s="822" t="s">
        <v>5442</v>
      </c>
      <c r="F174" s="831">
        <v>7</v>
      </c>
      <c r="G174" s="831">
        <v>700</v>
      </c>
      <c r="H174" s="831"/>
      <c r="I174" s="831">
        <v>100</v>
      </c>
      <c r="J174" s="831">
        <v>3</v>
      </c>
      <c r="K174" s="831">
        <v>300</v>
      </c>
      <c r="L174" s="831"/>
      <c r="M174" s="831">
        <v>100</v>
      </c>
      <c r="N174" s="831">
        <v>1</v>
      </c>
      <c r="O174" s="831">
        <v>100</v>
      </c>
      <c r="P174" s="827"/>
      <c r="Q174" s="832">
        <v>100</v>
      </c>
    </row>
    <row r="175" spans="1:17" ht="14.45" customHeight="1" x14ac:dyDescent="0.2">
      <c r="A175" s="821" t="s">
        <v>5472</v>
      </c>
      <c r="B175" s="822" t="s">
        <v>5369</v>
      </c>
      <c r="C175" s="822" t="s">
        <v>5283</v>
      </c>
      <c r="D175" s="822" t="s">
        <v>5443</v>
      </c>
      <c r="E175" s="822" t="s">
        <v>5436</v>
      </c>
      <c r="F175" s="831">
        <v>99</v>
      </c>
      <c r="G175" s="831">
        <v>102960</v>
      </c>
      <c r="H175" s="831"/>
      <c r="I175" s="831">
        <v>1040</v>
      </c>
      <c r="J175" s="831">
        <v>117</v>
      </c>
      <c r="K175" s="831">
        <v>122031</v>
      </c>
      <c r="L175" s="831"/>
      <c r="M175" s="831">
        <v>1043</v>
      </c>
      <c r="N175" s="831">
        <v>37</v>
      </c>
      <c r="O175" s="831">
        <v>39368</v>
      </c>
      <c r="P175" s="827"/>
      <c r="Q175" s="832">
        <v>1064</v>
      </c>
    </row>
    <row r="176" spans="1:17" ht="14.45" customHeight="1" x14ac:dyDescent="0.2">
      <c r="A176" s="821" t="s">
        <v>5472</v>
      </c>
      <c r="B176" s="822" t="s">
        <v>5369</v>
      </c>
      <c r="C176" s="822" t="s">
        <v>5283</v>
      </c>
      <c r="D176" s="822" t="s">
        <v>5354</v>
      </c>
      <c r="E176" s="822" t="s">
        <v>5355</v>
      </c>
      <c r="F176" s="831"/>
      <c r="G176" s="831"/>
      <c r="H176" s="831"/>
      <c r="I176" s="831"/>
      <c r="J176" s="831">
        <v>1</v>
      </c>
      <c r="K176" s="831">
        <v>377</v>
      </c>
      <c r="L176" s="831"/>
      <c r="M176" s="831">
        <v>377</v>
      </c>
      <c r="N176" s="831"/>
      <c r="O176" s="831"/>
      <c r="P176" s="827"/>
      <c r="Q176" s="832"/>
    </row>
    <row r="177" spans="1:17" ht="14.45" customHeight="1" x14ac:dyDescent="0.2">
      <c r="A177" s="821" t="s">
        <v>5472</v>
      </c>
      <c r="B177" s="822" t="s">
        <v>5369</v>
      </c>
      <c r="C177" s="822" t="s">
        <v>5283</v>
      </c>
      <c r="D177" s="822" t="s">
        <v>5467</v>
      </c>
      <c r="E177" s="822" t="s">
        <v>5403</v>
      </c>
      <c r="F177" s="831">
        <v>14</v>
      </c>
      <c r="G177" s="831">
        <v>7476</v>
      </c>
      <c r="H177" s="831"/>
      <c r="I177" s="831">
        <v>534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5472</v>
      </c>
      <c r="B178" s="822" t="s">
        <v>5369</v>
      </c>
      <c r="C178" s="822" t="s">
        <v>5283</v>
      </c>
      <c r="D178" s="822" t="s">
        <v>5402</v>
      </c>
      <c r="E178" s="822" t="s">
        <v>5403</v>
      </c>
      <c r="F178" s="831">
        <v>235</v>
      </c>
      <c r="G178" s="831">
        <v>194580</v>
      </c>
      <c r="H178" s="831"/>
      <c r="I178" s="831">
        <v>828</v>
      </c>
      <c r="J178" s="831">
        <v>150</v>
      </c>
      <c r="K178" s="831">
        <v>124650</v>
      </c>
      <c r="L178" s="831"/>
      <c r="M178" s="831">
        <v>831</v>
      </c>
      <c r="N178" s="831">
        <v>129</v>
      </c>
      <c r="O178" s="831">
        <v>109908</v>
      </c>
      <c r="P178" s="827"/>
      <c r="Q178" s="832">
        <v>852</v>
      </c>
    </row>
    <row r="179" spans="1:17" ht="14.45" customHeight="1" x14ac:dyDescent="0.2">
      <c r="A179" s="821" t="s">
        <v>5472</v>
      </c>
      <c r="B179" s="822" t="s">
        <v>5369</v>
      </c>
      <c r="C179" s="822" t="s">
        <v>5283</v>
      </c>
      <c r="D179" s="822" t="s">
        <v>5449</v>
      </c>
      <c r="E179" s="822" t="s">
        <v>5403</v>
      </c>
      <c r="F179" s="831">
        <v>316</v>
      </c>
      <c r="G179" s="831">
        <v>192444</v>
      </c>
      <c r="H179" s="831"/>
      <c r="I179" s="831">
        <v>609</v>
      </c>
      <c r="J179" s="831">
        <v>193</v>
      </c>
      <c r="K179" s="831">
        <v>118116</v>
      </c>
      <c r="L179" s="831"/>
      <c r="M179" s="831">
        <v>612</v>
      </c>
      <c r="N179" s="831">
        <v>81</v>
      </c>
      <c r="O179" s="831">
        <v>50625</v>
      </c>
      <c r="P179" s="827"/>
      <c r="Q179" s="832">
        <v>625</v>
      </c>
    </row>
    <row r="180" spans="1:17" ht="14.45" customHeight="1" x14ac:dyDescent="0.2">
      <c r="A180" s="821" t="s">
        <v>5472</v>
      </c>
      <c r="B180" s="822" t="s">
        <v>5369</v>
      </c>
      <c r="C180" s="822" t="s">
        <v>5283</v>
      </c>
      <c r="D180" s="822" t="s">
        <v>5356</v>
      </c>
      <c r="E180" s="822" t="s">
        <v>5357</v>
      </c>
      <c r="F180" s="831">
        <v>1</v>
      </c>
      <c r="G180" s="831">
        <v>179</v>
      </c>
      <c r="H180" s="831"/>
      <c r="I180" s="831">
        <v>179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5472</v>
      </c>
      <c r="B181" s="822" t="s">
        <v>5369</v>
      </c>
      <c r="C181" s="822" t="s">
        <v>5283</v>
      </c>
      <c r="D181" s="822" t="s">
        <v>5444</v>
      </c>
      <c r="E181" s="822" t="s">
        <v>5445</v>
      </c>
      <c r="F181" s="831">
        <v>3</v>
      </c>
      <c r="G181" s="831">
        <v>1881</v>
      </c>
      <c r="H181" s="831"/>
      <c r="I181" s="831">
        <v>627</v>
      </c>
      <c r="J181" s="831"/>
      <c r="K181" s="831"/>
      <c r="L181" s="831"/>
      <c r="M181" s="831"/>
      <c r="N181" s="831">
        <v>2</v>
      </c>
      <c r="O181" s="831">
        <v>1292</v>
      </c>
      <c r="P181" s="827"/>
      <c r="Q181" s="832">
        <v>646</v>
      </c>
    </row>
    <row r="182" spans="1:17" ht="14.45" customHeight="1" x14ac:dyDescent="0.2">
      <c r="A182" s="821" t="s">
        <v>5472</v>
      </c>
      <c r="B182" s="822" t="s">
        <v>5369</v>
      </c>
      <c r="C182" s="822" t="s">
        <v>5283</v>
      </c>
      <c r="D182" s="822" t="s">
        <v>5473</v>
      </c>
      <c r="E182" s="822" t="s">
        <v>5474</v>
      </c>
      <c r="F182" s="831">
        <v>2</v>
      </c>
      <c r="G182" s="831">
        <v>2766</v>
      </c>
      <c r="H182" s="831"/>
      <c r="I182" s="831">
        <v>1383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5472</v>
      </c>
      <c r="B183" s="822" t="s">
        <v>5369</v>
      </c>
      <c r="C183" s="822" t="s">
        <v>5283</v>
      </c>
      <c r="D183" s="822" t="s">
        <v>5469</v>
      </c>
      <c r="E183" s="822" t="s">
        <v>5403</v>
      </c>
      <c r="F183" s="831"/>
      <c r="G183" s="831"/>
      <c r="H183" s="831"/>
      <c r="I183" s="831"/>
      <c r="J183" s="831">
        <v>15</v>
      </c>
      <c r="K183" s="831">
        <v>13215</v>
      </c>
      <c r="L183" s="831"/>
      <c r="M183" s="831">
        <v>881</v>
      </c>
      <c r="N183" s="831"/>
      <c r="O183" s="831"/>
      <c r="P183" s="827"/>
      <c r="Q183" s="832"/>
    </row>
    <row r="184" spans="1:17" ht="14.45" customHeight="1" x14ac:dyDescent="0.2">
      <c r="A184" s="821" t="s">
        <v>5472</v>
      </c>
      <c r="B184" s="822" t="s">
        <v>5369</v>
      </c>
      <c r="C184" s="822" t="s">
        <v>5283</v>
      </c>
      <c r="D184" s="822" t="s">
        <v>5358</v>
      </c>
      <c r="E184" s="822" t="s">
        <v>5359</v>
      </c>
      <c r="F184" s="831">
        <v>1</v>
      </c>
      <c r="G184" s="831">
        <v>1303</v>
      </c>
      <c r="H184" s="831"/>
      <c r="I184" s="831">
        <v>1303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5472</v>
      </c>
      <c r="B185" s="822" t="s">
        <v>5282</v>
      </c>
      <c r="C185" s="822" t="s">
        <v>5283</v>
      </c>
      <c r="D185" s="822" t="s">
        <v>5284</v>
      </c>
      <c r="E185" s="822" t="s">
        <v>5285</v>
      </c>
      <c r="F185" s="831">
        <v>3</v>
      </c>
      <c r="G185" s="831">
        <v>0</v>
      </c>
      <c r="H185" s="831"/>
      <c r="I185" s="831">
        <v>0</v>
      </c>
      <c r="J185" s="831">
        <v>1</v>
      </c>
      <c r="K185" s="831">
        <v>0</v>
      </c>
      <c r="L185" s="831"/>
      <c r="M185" s="831">
        <v>0</v>
      </c>
      <c r="N185" s="831"/>
      <c r="O185" s="831"/>
      <c r="P185" s="827"/>
      <c r="Q185" s="832"/>
    </row>
    <row r="186" spans="1:17" ht="14.45" customHeight="1" x14ac:dyDescent="0.2">
      <c r="A186" s="821" t="s">
        <v>5472</v>
      </c>
      <c r="B186" s="822" t="s">
        <v>5286</v>
      </c>
      <c r="C186" s="822" t="s">
        <v>5283</v>
      </c>
      <c r="D186" s="822" t="s">
        <v>5334</v>
      </c>
      <c r="E186" s="822" t="s">
        <v>5335</v>
      </c>
      <c r="F186" s="831"/>
      <c r="G186" s="831"/>
      <c r="H186" s="831"/>
      <c r="I186" s="831"/>
      <c r="J186" s="831">
        <v>1</v>
      </c>
      <c r="K186" s="831">
        <v>711</v>
      </c>
      <c r="L186" s="831"/>
      <c r="M186" s="831">
        <v>711</v>
      </c>
      <c r="N186" s="831"/>
      <c r="O186" s="831"/>
      <c r="P186" s="827"/>
      <c r="Q186" s="832"/>
    </row>
    <row r="187" spans="1:17" ht="14.45" customHeight="1" x14ac:dyDescent="0.2">
      <c r="A187" s="821" t="s">
        <v>5368</v>
      </c>
      <c r="B187" s="822" t="s">
        <v>5369</v>
      </c>
      <c r="C187" s="822" t="s">
        <v>5313</v>
      </c>
      <c r="D187" s="822" t="s">
        <v>5453</v>
      </c>
      <c r="E187" s="822" t="s">
        <v>5454</v>
      </c>
      <c r="F187" s="831">
        <v>4</v>
      </c>
      <c r="G187" s="831">
        <v>9240</v>
      </c>
      <c r="H187" s="831"/>
      <c r="I187" s="831">
        <v>2310</v>
      </c>
      <c r="J187" s="831">
        <v>3</v>
      </c>
      <c r="K187" s="831">
        <v>4501.2000000000007</v>
      </c>
      <c r="L187" s="831"/>
      <c r="M187" s="831">
        <v>1500.4000000000003</v>
      </c>
      <c r="N187" s="831">
        <v>4</v>
      </c>
      <c r="O187" s="831">
        <v>6811.2000000000007</v>
      </c>
      <c r="P187" s="827"/>
      <c r="Q187" s="832">
        <v>1702.8000000000002</v>
      </c>
    </row>
    <row r="188" spans="1:17" ht="14.45" customHeight="1" x14ac:dyDescent="0.2">
      <c r="A188" s="821" t="s">
        <v>5368</v>
      </c>
      <c r="B188" s="822" t="s">
        <v>5369</v>
      </c>
      <c r="C188" s="822" t="s">
        <v>5313</v>
      </c>
      <c r="D188" s="822" t="s">
        <v>5316</v>
      </c>
      <c r="E188" s="822" t="s">
        <v>5317</v>
      </c>
      <c r="F188" s="831">
        <v>8</v>
      </c>
      <c r="G188" s="831">
        <v>1941.1199999999997</v>
      </c>
      <c r="H188" s="831"/>
      <c r="I188" s="831">
        <v>242.63999999999996</v>
      </c>
      <c r="J188" s="831">
        <v>8</v>
      </c>
      <c r="K188" s="831">
        <v>1443.52</v>
      </c>
      <c r="L188" s="831"/>
      <c r="M188" s="831">
        <v>180.44</v>
      </c>
      <c r="N188" s="831">
        <v>11</v>
      </c>
      <c r="O188" s="831">
        <v>1984.8400000000001</v>
      </c>
      <c r="P188" s="827"/>
      <c r="Q188" s="832">
        <v>180.44000000000003</v>
      </c>
    </row>
    <row r="189" spans="1:17" ht="14.45" customHeight="1" x14ac:dyDescent="0.2">
      <c r="A189" s="821" t="s">
        <v>5368</v>
      </c>
      <c r="B189" s="822" t="s">
        <v>5369</v>
      </c>
      <c r="C189" s="822" t="s">
        <v>5313</v>
      </c>
      <c r="D189" s="822" t="s">
        <v>5318</v>
      </c>
      <c r="E189" s="822" t="s">
        <v>5319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242.64</v>
      </c>
      <c r="P189" s="827"/>
      <c r="Q189" s="832">
        <v>242.64</v>
      </c>
    </row>
    <row r="190" spans="1:17" ht="14.45" customHeight="1" x14ac:dyDescent="0.2">
      <c r="A190" s="821" t="s">
        <v>5368</v>
      </c>
      <c r="B190" s="822" t="s">
        <v>5369</v>
      </c>
      <c r="C190" s="822" t="s">
        <v>5283</v>
      </c>
      <c r="D190" s="822" t="s">
        <v>5433</v>
      </c>
      <c r="E190" s="822" t="s">
        <v>5434</v>
      </c>
      <c r="F190" s="831">
        <v>13</v>
      </c>
      <c r="G190" s="831">
        <v>2587</v>
      </c>
      <c r="H190" s="831"/>
      <c r="I190" s="831">
        <v>199</v>
      </c>
      <c r="J190" s="831">
        <v>27</v>
      </c>
      <c r="K190" s="831">
        <v>5427</v>
      </c>
      <c r="L190" s="831"/>
      <c r="M190" s="831">
        <v>201</v>
      </c>
      <c r="N190" s="831">
        <v>20</v>
      </c>
      <c r="O190" s="831">
        <v>4200</v>
      </c>
      <c r="P190" s="827"/>
      <c r="Q190" s="832">
        <v>210</v>
      </c>
    </row>
    <row r="191" spans="1:17" ht="14.45" customHeight="1" x14ac:dyDescent="0.2">
      <c r="A191" s="821" t="s">
        <v>5368</v>
      </c>
      <c r="B191" s="822" t="s">
        <v>5369</v>
      </c>
      <c r="C191" s="822" t="s">
        <v>5283</v>
      </c>
      <c r="D191" s="822" t="s">
        <v>5459</v>
      </c>
      <c r="E191" s="822" t="s">
        <v>5460</v>
      </c>
      <c r="F191" s="831"/>
      <c r="G191" s="831"/>
      <c r="H191" s="831"/>
      <c r="I191" s="831"/>
      <c r="J191" s="831"/>
      <c r="K191" s="831"/>
      <c r="L191" s="831"/>
      <c r="M191" s="831"/>
      <c r="N191" s="831">
        <v>3</v>
      </c>
      <c r="O191" s="831">
        <v>2499</v>
      </c>
      <c r="P191" s="827"/>
      <c r="Q191" s="832">
        <v>833</v>
      </c>
    </row>
    <row r="192" spans="1:17" ht="14.45" customHeight="1" x14ac:dyDescent="0.2">
      <c r="A192" s="821" t="s">
        <v>5368</v>
      </c>
      <c r="B192" s="822" t="s">
        <v>5369</v>
      </c>
      <c r="C192" s="822" t="s">
        <v>5283</v>
      </c>
      <c r="D192" s="822" t="s">
        <v>5372</v>
      </c>
      <c r="E192" s="822" t="s">
        <v>5373</v>
      </c>
      <c r="F192" s="831">
        <v>1194</v>
      </c>
      <c r="G192" s="831">
        <v>303276</v>
      </c>
      <c r="H192" s="831"/>
      <c r="I192" s="831">
        <v>254</v>
      </c>
      <c r="J192" s="831">
        <v>948</v>
      </c>
      <c r="K192" s="831">
        <v>241740</v>
      </c>
      <c r="L192" s="831"/>
      <c r="M192" s="831">
        <v>255</v>
      </c>
      <c r="N192" s="831">
        <v>874</v>
      </c>
      <c r="O192" s="831">
        <v>240350</v>
      </c>
      <c r="P192" s="827"/>
      <c r="Q192" s="832">
        <v>275</v>
      </c>
    </row>
    <row r="193" spans="1:17" ht="14.45" customHeight="1" x14ac:dyDescent="0.2">
      <c r="A193" s="821" t="s">
        <v>5368</v>
      </c>
      <c r="B193" s="822" t="s">
        <v>5369</v>
      </c>
      <c r="C193" s="822" t="s">
        <v>5283</v>
      </c>
      <c r="D193" s="822" t="s">
        <v>5374</v>
      </c>
      <c r="E193" s="822" t="s">
        <v>5375</v>
      </c>
      <c r="F193" s="831">
        <v>474</v>
      </c>
      <c r="G193" s="831">
        <v>59724</v>
      </c>
      <c r="H193" s="831"/>
      <c r="I193" s="831">
        <v>126</v>
      </c>
      <c r="J193" s="831">
        <v>386</v>
      </c>
      <c r="K193" s="831">
        <v>49022</v>
      </c>
      <c r="L193" s="831"/>
      <c r="M193" s="831">
        <v>127</v>
      </c>
      <c r="N193" s="831">
        <v>308</v>
      </c>
      <c r="O193" s="831">
        <v>42196</v>
      </c>
      <c r="P193" s="827"/>
      <c r="Q193" s="832">
        <v>137</v>
      </c>
    </row>
    <row r="194" spans="1:17" ht="14.45" customHeight="1" x14ac:dyDescent="0.2">
      <c r="A194" s="821" t="s">
        <v>5368</v>
      </c>
      <c r="B194" s="822" t="s">
        <v>5369</v>
      </c>
      <c r="C194" s="822" t="s">
        <v>5283</v>
      </c>
      <c r="D194" s="822" t="s">
        <v>5383</v>
      </c>
      <c r="E194" s="822" t="s">
        <v>5384</v>
      </c>
      <c r="F194" s="831">
        <v>2</v>
      </c>
      <c r="G194" s="831">
        <v>996</v>
      </c>
      <c r="H194" s="831"/>
      <c r="I194" s="831">
        <v>498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5368</v>
      </c>
      <c r="B195" s="822" t="s">
        <v>5369</v>
      </c>
      <c r="C195" s="822" t="s">
        <v>5283</v>
      </c>
      <c r="D195" s="822" t="s">
        <v>5385</v>
      </c>
      <c r="E195" s="822" t="s">
        <v>5386</v>
      </c>
      <c r="F195" s="831">
        <v>6</v>
      </c>
      <c r="G195" s="831">
        <v>4146</v>
      </c>
      <c r="H195" s="831"/>
      <c r="I195" s="831">
        <v>691</v>
      </c>
      <c r="J195" s="831"/>
      <c r="K195" s="831"/>
      <c r="L195" s="831"/>
      <c r="M195" s="831"/>
      <c r="N195" s="831">
        <v>2</v>
      </c>
      <c r="O195" s="831">
        <v>1408</v>
      </c>
      <c r="P195" s="827"/>
      <c r="Q195" s="832">
        <v>704</v>
      </c>
    </row>
    <row r="196" spans="1:17" ht="14.45" customHeight="1" x14ac:dyDescent="0.2">
      <c r="A196" s="821" t="s">
        <v>5368</v>
      </c>
      <c r="B196" s="822" t="s">
        <v>5369</v>
      </c>
      <c r="C196" s="822" t="s">
        <v>5283</v>
      </c>
      <c r="D196" s="822" t="s">
        <v>5387</v>
      </c>
      <c r="E196" s="822" t="s">
        <v>5384</v>
      </c>
      <c r="F196" s="831"/>
      <c r="G196" s="831"/>
      <c r="H196" s="831"/>
      <c r="I196" s="831"/>
      <c r="J196" s="831">
        <v>31</v>
      </c>
      <c r="K196" s="831">
        <v>17856</v>
      </c>
      <c r="L196" s="831"/>
      <c r="M196" s="831">
        <v>576</v>
      </c>
      <c r="N196" s="831">
        <v>12</v>
      </c>
      <c r="O196" s="831">
        <v>7068</v>
      </c>
      <c r="P196" s="827"/>
      <c r="Q196" s="832">
        <v>589</v>
      </c>
    </row>
    <row r="197" spans="1:17" ht="14.45" customHeight="1" x14ac:dyDescent="0.2">
      <c r="A197" s="821" t="s">
        <v>5368</v>
      </c>
      <c r="B197" s="822" t="s">
        <v>5369</v>
      </c>
      <c r="C197" s="822" t="s">
        <v>5283</v>
      </c>
      <c r="D197" s="822" t="s">
        <v>5388</v>
      </c>
      <c r="E197" s="822" t="s">
        <v>5386</v>
      </c>
      <c r="F197" s="831">
        <v>32</v>
      </c>
      <c r="G197" s="831">
        <v>24512</v>
      </c>
      <c r="H197" s="831"/>
      <c r="I197" s="831">
        <v>766</v>
      </c>
      <c r="J197" s="831">
        <v>36</v>
      </c>
      <c r="K197" s="831">
        <v>27684</v>
      </c>
      <c r="L197" s="831"/>
      <c r="M197" s="831">
        <v>769</v>
      </c>
      <c r="N197" s="831">
        <v>37</v>
      </c>
      <c r="O197" s="831">
        <v>28934</v>
      </c>
      <c r="P197" s="827"/>
      <c r="Q197" s="832">
        <v>782</v>
      </c>
    </row>
    <row r="198" spans="1:17" ht="14.45" customHeight="1" x14ac:dyDescent="0.2">
      <c r="A198" s="821" t="s">
        <v>5368</v>
      </c>
      <c r="B198" s="822" t="s">
        <v>5369</v>
      </c>
      <c r="C198" s="822" t="s">
        <v>5283</v>
      </c>
      <c r="D198" s="822" t="s">
        <v>5435</v>
      </c>
      <c r="E198" s="822" t="s">
        <v>5436</v>
      </c>
      <c r="F198" s="831">
        <v>1593</v>
      </c>
      <c r="G198" s="831">
        <v>1311039</v>
      </c>
      <c r="H198" s="831"/>
      <c r="I198" s="831">
        <v>823</v>
      </c>
      <c r="J198" s="831">
        <v>1683</v>
      </c>
      <c r="K198" s="831">
        <v>1390158</v>
      </c>
      <c r="L198" s="831"/>
      <c r="M198" s="831">
        <v>826</v>
      </c>
      <c r="N198" s="831">
        <v>1469</v>
      </c>
      <c r="O198" s="831">
        <v>1232491</v>
      </c>
      <c r="P198" s="827"/>
      <c r="Q198" s="832">
        <v>839</v>
      </c>
    </row>
    <row r="199" spans="1:17" ht="14.45" customHeight="1" x14ac:dyDescent="0.2">
      <c r="A199" s="821" t="s">
        <v>5368</v>
      </c>
      <c r="B199" s="822" t="s">
        <v>5369</v>
      </c>
      <c r="C199" s="822" t="s">
        <v>5283</v>
      </c>
      <c r="D199" s="822" t="s">
        <v>5376</v>
      </c>
      <c r="E199" s="822" t="s">
        <v>5353</v>
      </c>
      <c r="F199" s="831">
        <v>1</v>
      </c>
      <c r="G199" s="831">
        <v>468</v>
      </c>
      <c r="H199" s="831"/>
      <c r="I199" s="831">
        <v>468</v>
      </c>
      <c r="J199" s="831"/>
      <c r="K199" s="831"/>
      <c r="L199" s="831"/>
      <c r="M199" s="831"/>
      <c r="N199" s="831">
        <v>4</v>
      </c>
      <c r="O199" s="831">
        <v>1968</v>
      </c>
      <c r="P199" s="827"/>
      <c r="Q199" s="832">
        <v>492</v>
      </c>
    </row>
    <row r="200" spans="1:17" ht="14.45" customHeight="1" x14ac:dyDescent="0.2">
      <c r="A200" s="821" t="s">
        <v>5368</v>
      </c>
      <c r="B200" s="822" t="s">
        <v>5369</v>
      </c>
      <c r="C200" s="822" t="s">
        <v>5283</v>
      </c>
      <c r="D200" s="822" t="s">
        <v>5451</v>
      </c>
      <c r="E200" s="822" t="s">
        <v>5355</v>
      </c>
      <c r="F200" s="831">
        <v>8</v>
      </c>
      <c r="G200" s="831">
        <v>3608</v>
      </c>
      <c r="H200" s="831"/>
      <c r="I200" s="831">
        <v>451</v>
      </c>
      <c r="J200" s="831">
        <v>7</v>
      </c>
      <c r="K200" s="831">
        <v>3178</v>
      </c>
      <c r="L200" s="831"/>
      <c r="M200" s="831">
        <v>454</v>
      </c>
      <c r="N200" s="831">
        <v>11</v>
      </c>
      <c r="O200" s="831">
        <v>5137</v>
      </c>
      <c r="P200" s="827"/>
      <c r="Q200" s="832">
        <v>467</v>
      </c>
    </row>
    <row r="201" spans="1:17" ht="14.45" customHeight="1" x14ac:dyDescent="0.2">
      <c r="A201" s="821" t="s">
        <v>5368</v>
      </c>
      <c r="B201" s="822" t="s">
        <v>5369</v>
      </c>
      <c r="C201" s="822" t="s">
        <v>5283</v>
      </c>
      <c r="D201" s="822" t="s">
        <v>5448</v>
      </c>
      <c r="E201" s="822" t="s">
        <v>5351</v>
      </c>
      <c r="F201" s="831"/>
      <c r="G201" s="831"/>
      <c r="H201" s="831"/>
      <c r="I201" s="831"/>
      <c r="J201" s="831">
        <v>1</v>
      </c>
      <c r="K201" s="831">
        <v>740</v>
      </c>
      <c r="L201" s="831"/>
      <c r="M201" s="831">
        <v>740</v>
      </c>
      <c r="N201" s="831">
        <v>1</v>
      </c>
      <c r="O201" s="831">
        <v>759</v>
      </c>
      <c r="P201" s="827"/>
      <c r="Q201" s="832">
        <v>759</v>
      </c>
    </row>
    <row r="202" spans="1:17" ht="14.45" customHeight="1" x14ac:dyDescent="0.2">
      <c r="A202" s="821" t="s">
        <v>5368</v>
      </c>
      <c r="B202" s="822" t="s">
        <v>5369</v>
      </c>
      <c r="C202" s="822" t="s">
        <v>5283</v>
      </c>
      <c r="D202" s="822" t="s">
        <v>5389</v>
      </c>
      <c r="E202" s="822" t="s">
        <v>5390</v>
      </c>
      <c r="F202" s="831">
        <v>694</v>
      </c>
      <c r="G202" s="831">
        <v>150598</v>
      </c>
      <c r="H202" s="831"/>
      <c r="I202" s="831">
        <v>217</v>
      </c>
      <c r="J202" s="831">
        <v>620</v>
      </c>
      <c r="K202" s="831">
        <v>135780</v>
      </c>
      <c r="L202" s="831"/>
      <c r="M202" s="831">
        <v>219</v>
      </c>
      <c r="N202" s="831">
        <v>587</v>
      </c>
      <c r="O202" s="831">
        <v>132075</v>
      </c>
      <c r="P202" s="827"/>
      <c r="Q202" s="832">
        <v>225</v>
      </c>
    </row>
    <row r="203" spans="1:17" ht="14.45" customHeight="1" x14ac:dyDescent="0.2">
      <c r="A203" s="821" t="s">
        <v>5368</v>
      </c>
      <c r="B203" s="822" t="s">
        <v>5369</v>
      </c>
      <c r="C203" s="822" t="s">
        <v>5283</v>
      </c>
      <c r="D203" s="822" t="s">
        <v>5391</v>
      </c>
      <c r="E203" s="822" t="s">
        <v>5392</v>
      </c>
      <c r="F203" s="831">
        <v>5499</v>
      </c>
      <c r="G203" s="831">
        <v>483912</v>
      </c>
      <c r="H203" s="831"/>
      <c r="I203" s="831">
        <v>88</v>
      </c>
      <c r="J203" s="831">
        <v>5200</v>
      </c>
      <c r="K203" s="831">
        <v>462800</v>
      </c>
      <c r="L203" s="831"/>
      <c r="M203" s="831">
        <v>89</v>
      </c>
      <c r="N203" s="831">
        <v>5248</v>
      </c>
      <c r="O203" s="831">
        <v>482816</v>
      </c>
      <c r="P203" s="827"/>
      <c r="Q203" s="832">
        <v>92</v>
      </c>
    </row>
    <row r="204" spans="1:17" ht="14.45" customHeight="1" x14ac:dyDescent="0.2">
      <c r="A204" s="821" t="s">
        <v>5368</v>
      </c>
      <c r="B204" s="822" t="s">
        <v>5369</v>
      </c>
      <c r="C204" s="822" t="s">
        <v>5283</v>
      </c>
      <c r="D204" s="822" t="s">
        <v>5437</v>
      </c>
      <c r="E204" s="822" t="s">
        <v>5436</v>
      </c>
      <c r="F204" s="831">
        <v>3422</v>
      </c>
      <c r="G204" s="831">
        <v>3271432</v>
      </c>
      <c r="H204" s="831"/>
      <c r="I204" s="831">
        <v>956</v>
      </c>
      <c r="J204" s="831">
        <v>3242</v>
      </c>
      <c r="K204" s="831">
        <v>3109078</v>
      </c>
      <c r="L204" s="831"/>
      <c r="M204" s="831">
        <v>959</v>
      </c>
      <c r="N204" s="831">
        <v>3402</v>
      </c>
      <c r="O204" s="831">
        <v>3333960</v>
      </c>
      <c r="P204" s="827"/>
      <c r="Q204" s="832">
        <v>980</v>
      </c>
    </row>
    <row r="205" spans="1:17" ht="14.45" customHeight="1" x14ac:dyDescent="0.2">
      <c r="A205" s="821" t="s">
        <v>5368</v>
      </c>
      <c r="B205" s="822" t="s">
        <v>5369</v>
      </c>
      <c r="C205" s="822" t="s">
        <v>5283</v>
      </c>
      <c r="D205" s="822" t="s">
        <v>5340</v>
      </c>
      <c r="E205" s="822" t="s">
        <v>5341</v>
      </c>
      <c r="F205" s="831">
        <v>31</v>
      </c>
      <c r="G205" s="831">
        <v>3782</v>
      </c>
      <c r="H205" s="831"/>
      <c r="I205" s="831">
        <v>122</v>
      </c>
      <c r="J205" s="831">
        <v>7</v>
      </c>
      <c r="K205" s="831">
        <v>861</v>
      </c>
      <c r="L205" s="831"/>
      <c r="M205" s="831">
        <v>123</v>
      </c>
      <c r="N205" s="831"/>
      <c r="O205" s="831"/>
      <c r="P205" s="827"/>
      <c r="Q205" s="832"/>
    </row>
    <row r="206" spans="1:17" ht="14.45" customHeight="1" x14ac:dyDescent="0.2">
      <c r="A206" s="821" t="s">
        <v>5368</v>
      </c>
      <c r="B206" s="822" t="s">
        <v>5369</v>
      </c>
      <c r="C206" s="822" t="s">
        <v>5283</v>
      </c>
      <c r="D206" s="822" t="s">
        <v>5438</v>
      </c>
      <c r="E206" s="822" t="s">
        <v>5436</v>
      </c>
      <c r="F206" s="831">
        <v>140</v>
      </c>
      <c r="G206" s="831">
        <v>104720</v>
      </c>
      <c r="H206" s="831"/>
      <c r="I206" s="831">
        <v>748</v>
      </c>
      <c r="J206" s="831">
        <v>20</v>
      </c>
      <c r="K206" s="831">
        <v>14980</v>
      </c>
      <c r="L206" s="831"/>
      <c r="M206" s="831">
        <v>749</v>
      </c>
      <c r="N206" s="831">
        <v>61</v>
      </c>
      <c r="O206" s="831">
        <v>46421</v>
      </c>
      <c r="P206" s="827"/>
      <c r="Q206" s="832">
        <v>761</v>
      </c>
    </row>
    <row r="207" spans="1:17" ht="14.45" customHeight="1" x14ac:dyDescent="0.2">
      <c r="A207" s="821" t="s">
        <v>5368</v>
      </c>
      <c r="B207" s="822" t="s">
        <v>5369</v>
      </c>
      <c r="C207" s="822" t="s">
        <v>5283</v>
      </c>
      <c r="D207" s="822" t="s">
        <v>5439</v>
      </c>
      <c r="E207" s="822" t="s">
        <v>5440</v>
      </c>
      <c r="F207" s="831">
        <v>214</v>
      </c>
      <c r="G207" s="831">
        <v>116844</v>
      </c>
      <c r="H207" s="831"/>
      <c r="I207" s="831">
        <v>546</v>
      </c>
      <c r="J207" s="831">
        <v>255</v>
      </c>
      <c r="K207" s="831">
        <v>139485</v>
      </c>
      <c r="L207" s="831"/>
      <c r="M207" s="831">
        <v>547</v>
      </c>
      <c r="N207" s="831">
        <v>161</v>
      </c>
      <c r="O207" s="831">
        <v>91287</v>
      </c>
      <c r="P207" s="827"/>
      <c r="Q207" s="832">
        <v>567</v>
      </c>
    </row>
    <row r="208" spans="1:17" ht="14.45" customHeight="1" x14ac:dyDescent="0.2">
      <c r="A208" s="821" t="s">
        <v>5368</v>
      </c>
      <c r="B208" s="822" t="s">
        <v>5369</v>
      </c>
      <c r="C208" s="822" t="s">
        <v>5283</v>
      </c>
      <c r="D208" s="822" t="s">
        <v>5395</v>
      </c>
      <c r="E208" s="822" t="s">
        <v>5390</v>
      </c>
      <c r="F208" s="831">
        <v>24</v>
      </c>
      <c r="G208" s="831">
        <v>4296</v>
      </c>
      <c r="H208" s="831"/>
      <c r="I208" s="831">
        <v>179</v>
      </c>
      <c r="J208" s="831">
        <v>5</v>
      </c>
      <c r="K208" s="831">
        <v>900</v>
      </c>
      <c r="L208" s="831"/>
      <c r="M208" s="831">
        <v>180</v>
      </c>
      <c r="N208" s="831">
        <v>11</v>
      </c>
      <c r="O208" s="831">
        <v>2035</v>
      </c>
      <c r="P208" s="827"/>
      <c r="Q208" s="832">
        <v>185</v>
      </c>
    </row>
    <row r="209" spans="1:17" ht="14.45" customHeight="1" x14ac:dyDescent="0.2">
      <c r="A209" s="821" t="s">
        <v>5368</v>
      </c>
      <c r="B209" s="822" t="s">
        <v>5369</v>
      </c>
      <c r="C209" s="822" t="s">
        <v>5283</v>
      </c>
      <c r="D209" s="822" t="s">
        <v>5396</v>
      </c>
      <c r="E209" s="822" t="s">
        <v>5394</v>
      </c>
      <c r="F209" s="831">
        <v>16</v>
      </c>
      <c r="G209" s="831">
        <v>6160</v>
      </c>
      <c r="H209" s="831"/>
      <c r="I209" s="831">
        <v>385</v>
      </c>
      <c r="J209" s="831">
        <v>25</v>
      </c>
      <c r="K209" s="831">
        <v>9700</v>
      </c>
      <c r="L209" s="831"/>
      <c r="M209" s="831">
        <v>388</v>
      </c>
      <c r="N209" s="831">
        <v>26</v>
      </c>
      <c r="O209" s="831">
        <v>10426</v>
      </c>
      <c r="P209" s="827"/>
      <c r="Q209" s="832">
        <v>401</v>
      </c>
    </row>
    <row r="210" spans="1:17" ht="14.45" customHeight="1" x14ac:dyDescent="0.2">
      <c r="A210" s="821" t="s">
        <v>5368</v>
      </c>
      <c r="B210" s="822" t="s">
        <v>5369</v>
      </c>
      <c r="C210" s="822" t="s">
        <v>5283</v>
      </c>
      <c r="D210" s="822" t="s">
        <v>5397</v>
      </c>
      <c r="E210" s="822" t="s">
        <v>5398</v>
      </c>
      <c r="F210" s="831">
        <v>3</v>
      </c>
      <c r="G210" s="831">
        <v>825</v>
      </c>
      <c r="H210" s="831"/>
      <c r="I210" s="831">
        <v>275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5368</v>
      </c>
      <c r="B211" s="822" t="s">
        <v>5369</v>
      </c>
      <c r="C211" s="822" t="s">
        <v>5283</v>
      </c>
      <c r="D211" s="822" t="s">
        <v>5441</v>
      </c>
      <c r="E211" s="822" t="s">
        <v>5442</v>
      </c>
      <c r="F211" s="831">
        <v>80</v>
      </c>
      <c r="G211" s="831">
        <v>8000</v>
      </c>
      <c r="H211" s="831"/>
      <c r="I211" s="831">
        <v>100</v>
      </c>
      <c r="J211" s="831">
        <v>113</v>
      </c>
      <c r="K211" s="831">
        <v>11300</v>
      </c>
      <c r="L211" s="831"/>
      <c r="M211" s="831">
        <v>100</v>
      </c>
      <c r="N211" s="831">
        <v>115</v>
      </c>
      <c r="O211" s="831">
        <v>11500</v>
      </c>
      <c r="P211" s="827"/>
      <c r="Q211" s="832">
        <v>100</v>
      </c>
    </row>
    <row r="212" spans="1:17" ht="14.45" customHeight="1" x14ac:dyDescent="0.2">
      <c r="A212" s="821" t="s">
        <v>5368</v>
      </c>
      <c r="B212" s="822" t="s">
        <v>5369</v>
      </c>
      <c r="C212" s="822" t="s">
        <v>5283</v>
      </c>
      <c r="D212" s="822" t="s">
        <v>5443</v>
      </c>
      <c r="E212" s="822" t="s">
        <v>5436</v>
      </c>
      <c r="F212" s="831">
        <v>341</v>
      </c>
      <c r="G212" s="831">
        <v>354640</v>
      </c>
      <c r="H212" s="831"/>
      <c r="I212" s="831">
        <v>1040</v>
      </c>
      <c r="J212" s="831">
        <v>235</v>
      </c>
      <c r="K212" s="831">
        <v>245105</v>
      </c>
      <c r="L212" s="831"/>
      <c r="M212" s="831">
        <v>1043</v>
      </c>
      <c r="N212" s="831">
        <v>263</v>
      </c>
      <c r="O212" s="831">
        <v>279832</v>
      </c>
      <c r="P212" s="827"/>
      <c r="Q212" s="832">
        <v>1064</v>
      </c>
    </row>
    <row r="213" spans="1:17" ht="14.45" customHeight="1" x14ac:dyDescent="0.2">
      <c r="A213" s="821" t="s">
        <v>5368</v>
      </c>
      <c r="B213" s="822" t="s">
        <v>5369</v>
      </c>
      <c r="C213" s="822" t="s">
        <v>5283</v>
      </c>
      <c r="D213" s="822" t="s">
        <v>5354</v>
      </c>
      <c r="E213" s="822" t="s">
        <v>5355</v>
      </c>
      <c r="F213" s="831">
        <v>1</v>
      </c>
      <c r="G213" s="831">
        <v>376</v>
      </c>
      <c r="H213" s="831"/>
      <c r="I213" s="831">
        <v>376</v>
      </c>
      <c r="J213" s="831">
        <v>1</v>
      </c>
      <c r="K213" s="831">
        <v>377</v>
      </c>
      <c r="L213" s="831"/>
      <c r="M213" s="831">
        <v>377</v>
      </c>
      <c r="N213" s="831"/>
      <c r="O213" s="831"/>
      <c r="P213" s="827"/>
      <c r="Q213" s="832"/>
    </row>
    <row r="214" spans="1:17" ht="14.45" customHeight="1" x14ac:dyDescent="0.2">
      <c r="A214" s="821" t="s">
        <v>5368</v>
      </c>
      <c r="B214" s="822" t="s">
        <v>5369</v>
      </c>
      <c r="C214" s="822" t="s">
        <v>5283</v>
      </c>
      <c r="D214" s="822" t="s">
        <v>5449</v>
      </c>
      <c r="E214" s="822" t="s">
        <v>5403</v>
      </c>
      <c r="F214" s="831"/>
      <c r="G214" s="831"/>
      <c r="H214" s="831"/>
      <c r="I214" s="831"/>
      <c r="J214" s="831">
        <v>4</v>
      </c>
      <c r="K214" s="831">
        <v>2448</v>
      </c>
      <c r="L214" s="831"/>
      <c r="M214" s="831">
        <v>612</v>
      </c>
      <c r="N214" s="831">
        <v>4</v>
      </c>
      <c r="O214" s="831">
        <v>2500</v>
      </c>
      <c r="P214" s="827"/>
      <c r="Q214" s="832">
        <v>625</v>
      </c>
    </row>
    <row r="215" spans="1:17" ht="14.45" customHeight="1" x14ac:dyDescent="0.2">
      <c r="A215" s="821" t="s">
        <v>5368</v>
      </c>
      <c r="B215" s="822" t="s">
        <v>5369</v>
      </c>
      <c r="C215" s="822" t="s">
        <v>5283</v>
      </c>
      <c r="D215" s="822" t="s">
        <v>5399</v>
      </c>
      <c r="E215" s="822" t="s">
        <v>5382</v>
      </c>
      <c r="F215" s="831">
        <v>1</v>
      </c>
      <c r="G215" s="831">
        <v>409</v>
      </c>
      <c r="H215" s="831"/>
      <c r="I215" s="831">
        <v>409</v>
      </c>
      <c r="J215" s="831"/>
      <c r="K215" s="831"/>
      <c r="L215" s="831"/>
      <c r="M215" s="831"/>
      <c r="N215" s="831">
        <v>4</v>
      </c>
      <c r="O215" s="831">
        <v>1700</v>
      </c>
      <c r="P215" s="827"/>
      <c r="Q215" s="832">
        <v>425</v>
      </c>
    </row>
    <row r="216" spans="1:17" ht="14.45" customHeight="1" x14ac:dyDescent="0.2">
      <c r="A216" s="821" t="s">
        <v>586</v>
      </c>
      <c r="B216" s="822" t="s">
        <v>5475</v>
      </c>
      <c r="C216" s="822" t="s">
        <v>5283</v>
      </c>
      <c r="D216" s="822" t="s">
        <v>5476</v>
      </c>
      <c r="E216" s="822" t="s">
        <v>5477</v>
      </c>
      <c r="F216" s="831"/>
      <c r="G216" s="831"/>
      <c r="H216" s="831"/>
      <c r="I216" s="831"/>
      <c r="J216" s="831">
        <v>1</v>
      </c>
      <c r="K216" s="831">
        <v>1983</v>
      </c>
      <c r="L216" s="831"/>
      <c r="M216" s="831">
        <v>1983</v>
      </c>
      <c r="N216" s="831"/>
      <c r="O216" s="831"/>
      <c r="P216" s="827"/>
      <c r="Q216" s="832"/>
    </row>
    <row r="217" spans="1:17" ht="14.45" customHeight="1" x14ac:dyDescent="0.2">
      <c r="A217" s="821" t="s">
        <v>586</v>
      </c>
      <c r="B217" s="822" t="s">
        <v>5475</v>
      </c>
      <c r="C217" s="822" t="s">
        <v>5283</v>
      </c>
      <c r="D217" s="822" t="s">
        <v>5478</v>
      </c>
      <c r="E217" s="822" t="s">
        <v>5479</v>
      </c>
      <c r="F217" s="831">
        <v>8</v>
      </c>
      <c r="G217" s="831">
        <v>22277</v>
      </c>
      <c r="H217" s="831"/>
      <c r="I217" s="831">
        <v>2784.625</v>
      </c>
      <c r="J217" s="831">
        <v>4</v>
      </c>
      <c r="K217" s="831">
        <v>11184</v>
      </c>
      <c r="L217" s="831"/>
      <c r="M217" s="831">
        <v>2796</v>
      </c>
      <c r="N217" s="831"/>
      <c r="O217" s="831"/>
      <c r="P217" s="827"/>
      <c r="Q217" s="832"/>
    </row>
    <row r="218" spans="1:17" ht="14.45" customHeight="1" x14ac:dyDescent="0.2">
      <c r="A218" s="821" t="s">
        <v>586</v>
      </c>
      <c r="B218" s="822" t="s">
        <v>5475</v>
      </c>
      <c r="C218" s="822" t="s">
        <v>5283</v>
      </c>
      <c r="D218" s="822" t="s">
        <v>5480</v>
      </c>
      <c r="E218" s="822" t="s">
        <v>5481</v>
      </c>
      <c r="F218" s="831">
        <v>3</v>
      </c>
      <c r="G218" s="831">
        <v>18594</v>
      </c>
      <c r="H218" s="831"/>
      <c r="I218" s="831">
        <v>6198</v>
      </c>
      <c r="J218" s="831">
        <v>1</v>
      </c>
      <c r="K218" s="831">
        <v>6231</v>
      </c>
      <c r="L218" s="831"/>
      <c r="M218" s="831">
        <v>6231</v>
      </c>
      <c r="N218" s="831"/>
      <c r="O218" s="831"/>
      <c r="P218" s="827"/>
      <c r="Q218" s="832"/>
    </row>
    <row r="219" spans="1:17" ht="14.45" customHeight="1" x14ac:dyDescent="0.2">
      <c r="A219" s="821" t="s">
        <v>586</v>
      </c>
      <c r="B219" s="822" t="s">
        <v>5475</v>
      </c>
      <c r="C219" s="822" t="s">
        <v>5283</v>
      </c>
      <c r="D219" s="822" t="s">
        <v>5482</v>
      </c>
      <c r="E219" s="822" t="s">
        <v>5483</v>
      </c>
      <c r="F219" s="831">
        <v>3</v>
      </c>
      <c r="G219" s="831">
        <v>7431</v>
      </c>
      <c r="H219" s="831"/>
      <c r="I219" s="831">
        <v>2477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586</v>
      </c>
      <c r="B220" s="822" t="s">
        <v>5475</v>
      </c>
      <c r="C220" s="822" t="s">
        <v>5283</v>
      </c>
      <c r="D220" s="822" t="s">
        <v>5484</v>
      </c>
      <c r="E220" s="822" t="s">
        <v>5485</v>
      </c>
      <c r="F220" s="831">
        <v>9</v>
      </c>
      <c r="G220" s="831">
        <v>19449</v>
      </c>
      <c r="H220" s="831"/>
      <c r="I220" s="831">
        <v>2161</v>
      </c>
      <c r="J220" s="831">
        <v>4</v>
      </c>
      <c r="K220" s="831">
        <v>8684</v>
      </c>
      <c r="L220" s="831"/>
      <c r="M220" s="831">
        <v>2171</v>
      </c>
      <c r="N220" s="831"/>
      <c r="O220" s="831"/>
      <c r="P220" s="827"/>
      <c r="Q220" s="832"/>
    </row>
    <row r="221" spans="1:17" ht="14.45" customHeight="1" x14ac:dyDescent="0.2">
      <c r="A221" s="821" t="s">
        <v>586</v>
      </c>
      <c r="B221" s="822" t="s">
        <v>5475</v>
      </c>
      <c r="C221" s="822" t="s">
        <v>5283</v>
      </c>
      <c r="D221" s="822" t="s">
        <v>5486</v>
      </c>
      <c r="E221" s="822" t="s">
        <v>5487</v>
      </c>
      <c r="F221" s="831"/>
      <c r="G221" s="831"/>
      <c r="H221" s="831"/>
      <c r="I221" s="831"/>
      <c r="J221" s="831">
        <v>1</v>
      </c>
      <c r="K221" s="831">
        <v>1694</v>
      </c>
      <c r="L221" s="831"/>
      <c r="M221" s="831">
        <v>1694</v>
      </c>
      <c r="N221" s="831"/>
      <c r="O221" s="831"/>
      <c r="P221" s="827"/>
      <c r="Q221" s="832"/>
    </row>
    <row r="222" spans="1:17" ht="14.45" customHeight="1" x14ac:dyDescent="0.2">
      <c r="A222" s="821" t="s">
        <v>586</v>
      </c>
      <c r="B222" s="822" t="s">
        <v>5475</v>
      </c>
      <c r="C222" s="822" t="s">
        <v>5283</v>
      </c>
      <c r="D222" s="822" t="s">
        <v>5488</v>
      </c>
      <c r="E222" s="822" t="s">
        <v>5489</v>
      </c>
      <c r="F222" s="831"/>
      <c r="G222" s="831"/>
      <c r="H222" s="831"/>
      <c r="I222" s="831"/>
      <c r="J222" s="831">
        <v>1</v>
      </c>
      <c r="K222" s="831">
        <v>2340</v>
      </c>
      <c r="L222" s="831"/>
      <c r="M222" s="831">
        <v>2340</v>
      </c>
      <c r="N222" s="831"/>
      <c r="O222" s="831"/>
      <c r="P222" s="827"/>
      <c r="Q222" s="832"/>
    </row>
    <row r="223" spans="1:17" ht="14.45" customHeight="1" x14ac:dyDescent="0.2">
      <c r="A223" s="821" t="s">
        <v>586</v>
      </c>
      <c r="B223" s="822" t="s">
        <v>5475</v>
      </c>
      <c r="C223" s="822" t="s">
        <v>5283</v>
      </c>
      <c r="D223" s="822" t="s">
        <v>5490</v>
      </c>
      <c r="E223" s="822" t="s">
        <v>5491</v>
      </c>
      <c r="F223" s="831">
        <v>4</v>
      </c>
      <c r="G223" s="831">
        <v>11129</v>
      </c>
      <c r="H223" s="831"/>
      <c r="I223" s="831">
        <v>2782.25</v>
      </c>
      <c r="J223" s="831">
        <v>3</v>
      </c>
      <c r="K223" s="831">
        <v>8385</v>
      </c>
      <c r="L223" s="831"/>
      <c r="M223" s="831">
        <v>2795</v>
      </c>
      <c r="N223" s="831"/>
      <c r="O223" s="831"/>
      <c r="P223" s="827"/>
      <c r="Q223" s="832"/>
    </row>
    <row r="224" spans="1:17" ht="14.45" customHeight="1" x14ac:dyDescent="0.2">
      <c r="A224" s="821" t="s">
        <v>586</v>
      </c>
      <c r="B224" s="822" t="s">
        <v>5475</v>
      </c>
      <c r="C224" s="822" t="s">
        <v>5283</v>
      </c>
      <c r="D224" s="822" t="s">
        <v>5492</v>
      </c>
      <c r="E224" s="822" t="s">
        <v>5493</v>
      </c>
      <c r="F224" s="831">
        <v>1</v>
      </c>
      <c r="G224" s="831">
        <v>3342</v>
      </c>
      <c r="H224" s="831"/>
      <c r="I224" s="831">
        <v>3342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586</v>
      </c>
      <c r="B225" s="822" t="s">
        <v>5475</v>
      </c>
      <c r="C225" s="822" t="s">
        <v>5283</v>
      </c>
      <c r="D225" s="822" t="s">
        <v>5494</v>
      </c>
      <c r="E225" s="822" t="s">
        <v>5495</v>
      </c>
      <c r="F225" s="831">
        <v>5</v>
      </c>
      <c r="G225" s="831">
        <v>25740</v>
      </c>
      <c r="H225" s="831"/>
      <c r="I225" s="831">
        <v>5148</v>
      </c>
      <c r="J225" s="831">
        <v>1</v>
      </c>
      <c r="K225" s="831">
        <v>5148</v>
      </c>
      <c r="L225" s="831"/>
      <c r="M225" s="831">
        <v>5148</v>
      </c>
      <c r="N225" s="831"/>
      <c r="O225" s="831"/>
      <c r="P225" s="827"/>
      <c r="Q225" s="832"/>
    </row>
    <row r="226" spans="1:17" ht="14.45" customHeight="1" x14ac:dyDescent="0.2">
      <c r="A226" s="821" t="s">
        <v>586</v>
      </c>
      <c r="B226" s="822" t="s">
        <v>5475</v>
      </c>
      <c r="C226" s="822" t="s">
        <v>5283</v>
      </c>
      <c r="D226" s="822" t="s">
        <v>5496</v>
      </c>
      <c r="E226" s="822" t="s">
        <v>5497</v>
      </c>
      <c r="F226" s="831"/>
      <c r="G226" s="831"/>
      <c r="H226" s="831"/>
      <c r="I226" s="831"/>
      <c r="J226" s="831">
        <v>1</v>
      </c>
      <c r="K226" s="831">
        <v>4949</v>
      </c>
      <c r="L226" s="831"/>
      <c r="M226" s="831">
        <v>4949</v>
      </c>
      <c r="N226" s="831"/>
      <c r="O226" s="831"/>
      <c r="P226" s="827"/>
      <c r="Q226" s="832"/>
    </row>
    <row r="227" spans="1:17" ht="14.45" customHeight="1" x14ac:dyDescent="0.2">
      <c r="A227" s="821" t="s">
        <v>586</v>
      </c>
      <c r="B227" s="822" t="s">
        <v>5475</v>
      </c>
      <c r="C227" s="822" t="s">
        <v>5283</v>
      </c>
      <c r="D227" s="822" t="s">
        <v>5498</v>
      </c>
      <c r="E227" s="822" t="s">
        <v>5499</v>
      </c>
      <c r="F227" s="831"/>
      <c r="G227" s="831"/>
      <c r="H227" s="831"/>
      <c r="I227" s="831"/>
      <c r="J227" s="831">
        <v>1</v>
      </c>
      <c r="K227" s="831">
        <v>3631</v>
      </c>
      <c r="L227" s="831"/>
      <c r="M227" s="831">
        <v>3631</v>
      </c>
      <c r="N227" s="831"/>
      <c r="O227" s="831"/>
      <c r="P227" s="827"/>
      <c r="Q227" s="832"/>
    </row>
    <row r="228" spans="1:17" ht="14.45" customHeight="1" x14ac:dyDescent="0.2">
      <c r="A228" s="821" t="s">
        <v>586</v>
      </c>
      <c r="B228" s="822" t="s">
        <v>5475</v>
      </c>
      <c r="C228" s="822" t="s">
        <v>5283</v>
      </c>
      <c r="D228" s="822" t="s">
        <v>5500</v>
      </c>
      <c r="E228" s="822" t="s">
        <v>5501</v>
      </c>
      <c r="F228" s="831">
        <v>2</v>
      </c>
      <c r="G228" s="831">
        <v>1692</v>
      </c>
      <c r="H228" s="831"/>
      <c r="I228" s="831">
        <v>846</v>
      </c>
      <c r="J228" s="831">
        <v>1</v>
      </c>
      <c r="K228" s="831">
        <v>852</v>
      </c>
      <c r="L228" s="831"/>
      <c r="M228" s="831">
        <v>852</v>
      </c>
      <c r="N228" s="831"/>
      <c r="O228" s="831"/>
      <c r="P228" s="827"/>
      <c r="Q228" s="832"/>
    </row>
    <row r="229" spans="1:17" ht="14.45" customHeight="1" x14ac:dyDescent="0.2">
      <c r="A229" s="821" t="s">
        <v>586</v>
      </c>
      <c r="B229" s="822" t="s">
        <v>5475</v>
      </c>
      <c r="C229" s="822" t="s">
        <v>5283</v>
      </c>
      <c r="D229" s="822" t="s">
        <v>5502</v>
      </c>
      <c r="E229" s="822" t="s">
        <v>5503</v>
      </c>
      <c r="F229" s="831">
        <v>4</v>
      </c>
      <c r="G229" s="831">
        <v>0</v>
      </c>
      <c r="H229" s="831"/>
      <c r="I229" s="831">
        <v>0</v>
      </c>
      <c r="J229" s="831">
        <v>5</v>
      </c>
      <c r="K229" s="831">
        <v>0</v>
      </c>
      <c r="L229" s="831"/>
      <c r="M229" s="831">
        <v>0</v>
      </c>
      <c r="N229" s="831"/>
      <c r="O229" s="831"/>
      <c r="P229" s="827"/>
      <c r="Q229" s="832"/>
    </row>
    <row r="230" spans="1:17" ht="14.45" customHeight="1" x14ac:dyDescent="0.2">
      <c r="A230" s="821" t="s">
        <v>586</v>
      </c>
      <c r="B230" s="822" t="s">
        <v>5475</v>
      </c>
      <c r="C230" s="822" t="s">
        <v>5283</v>
      </c>
      <c r="D230" s="822" t="s">
        <v>5504</v>
      </c>
      <c r="E230" s="822" t="s">
        <v>5505</v>
      </c>
      <c r="F230" s="831"/>
      <c r="G230" s="831"/>
      <c r="H230" s="831"/>
      <c r="I230" s="831"/>
      <c r="J230" s="831">
        <v>1</v>
      </c>
      <c r="K230" s="831">
        <v>0</v>
      </c>
      <c r="L230" s="831"/>
      <c r="M230" s="831">
        <v>0</v>
      </c>
      <c r="N230" s="831"/>
      <c r="O230" s="831"/>
      <c r="P230" s="827"/>
      <c r="Q230" s="832"/>
    </row>
    <row r="231" spans="1:17" ht="14.45" customHeight="1" x14ac:dyDescent="0.2">
      <c r="A231" s="821" t="s">
        <v>586</v>
      </c>
      <c r="B231" s="822" t="s">
        <v>5475</v>
      </c>
      <c r="C231" s="822" t="s">
        <v>5283</v>
      </c>
      <c r="D231" s="822" t="s">
        <v>5506</v>
      </c>
      <c r="E231" s="822" t="s">
        <v>5507</v>
      </c>
      <c r="F231" s="831"/>
      <c r="G231" s="831"/>
      <c r="H231" s="831"/>
      <c r="I231" s="831"/>
      <c r="J231" s="831">
        <v>1</v>
      </c>
      <c r="K231" s="831">
        <v>0</v>
      </c>
      <c r="L231" s="831"/>
      <c r="M231" s="831">
        <v>0</v>
      </c>
      <c r="N231" s="831"/>
      <c r="O231" s="831"/>
      <c r="P231" s="827"/>
      <c r="Q231" s="832"/>
    </row>
    <row r="232" spans="1:17" ht="14.45" customHeight="1" x14ac:dyDescent="0.2">
      <c r="A232" s="821" t="s">
        <v>586</v>
      </c>
      <c r="B232" s="822" t="s">
        <v>5475</v>
      </c>
      <c r="C232" s="822" t="s">
        <v>5283</v>
      </c>
      <c r="D232" s="822" t="s">
        <v>5508</v>
      </c>
      <c r="E232" s="822" t="s">
        <v>5509</v>
      </c>
      <c r="F232" s="831">
        <v>1</v>
      </c>
      <c r="G232" s="831">
        <v>0</v>
      </c>
      <c r="H232" s="831"/>
      <c r="I232" s="831">
        <v>0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586</v>
      </c>
      <c r="B233" s="822" t="s">
        <v>5475</v>
      </c>
      <c r="C233" s="822" t="s">
        <v>5283</v>
      </c>
      <c r="D233" s="822" t="s">
        <v>5510</v>
      </c>
      <c r="E233" s="822" t="s">
        <v>5511</v>
      </c>
      <c r="F233" s="831"/>
      <c r="G233" s="831"/>
      <c r="H233" s="831"/>
      <c r="I233" s="831"/>
      <c r="J233" s="831">
        <v>1</v>
      </c>
      <c r="K233" s="831">
        <v>0</v>
      </c>
      <c r="L233" s="831"/>
      <c r="M233" s="831">
        <v>0</v>
      </c>
      <c r="N233" s="831"/>
      <c r="O233" s="831"/>
      <c r="P233" s="827"/>
      <c r="Q233" s="832"/>
    </row>
    <row r="234" spans="1:17" ht="14.45" customHeight="1" x14ac:dyDescent="0.2">
      <c r="A234" s="821" t="s">
        <v>586</v>
      </c>
      <c r="B234" s="822" t="s">
        <v>5475</v>
      </c>
      <c r="C234" s="822" t="s">
        <v>5283</v>
      </c>
      <c r="D234" s="822" t="s">
        <v>5512</v>
      </c>
      <c r="E234" s="822" t="s">
        <v>5513</v>
      </c>
      <c r="F234" s="831">
        <v>1</v>
      </c>
      <c r="G234" s="831">
        <v>0</v>
      </c>
      <c r="H234" s="831"/>
      <c r="I234" s="831">
        <v>0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586</v>
      </c>
      <c r="B235" s="822" t="s">
        <v>5475</v>
      </c>
      <c r="C235" s="822" t="s">
        <v>5283</v>
      </c>
      <c r="D235" s="822" t="s">
        <v>5514</v>
      </c>
      <c r="E235" s="822" t="s">
        <v>5515</v>
      </c>
      <c r="F235" s="831"/>
      <c r="G235" s="831"/>
      <c r="H235" s="831"/>
      <c r="I235" s="831"/>
      <c r="J235" s="831">
        <v>1</v>
      </c>
      <c r="K235" s="831">
        <v>0</v>
      </c>
      <c r="L235" s="831"/>
      <c r="M235" s="831">
        <v>0</v>
      </c>
      <c r="N235" s="831"/>
      <c r="O235" s="831"/>
      <c r="P235" s="827"/>
      <c r="Q235" s="832"/>
    </row>
    <row r="236" spans="1:17" ht="14.45" customHeight="1" x14ac:dyDescent="0.2">
      <c r="A236" s="821" t="s">
        <v>586</v>
      </c>
      <c r="B236" s="822" t="s">
        <v>5475</v>
      </c>
      <c r="C236" s="822" t="s">
        <v>5283</v>
      </c>
      <c r="D236" s="822" t="s">
        <v>5516</v>
      </c>
      <c r="E236" s="822" t="s">
        <v>5517</v>
      </c>
      <c r="F236" s="831"/>
      <c r="G236" s="831"/>
      <c r="H236" s="831"/>
      <c r="I236" s="831"/>
      <c r="J236" s="831">
        <v>1</v>
      </c>
      <c r="K236" s="831">
        <v>0</v>
      </c>
      <c r="L236" s="831"/>
      <c r="M236" s="831">
        <v>0</v>
      </c>
      <c r="N236" s="831"/>
      <c r="O236" s="831"/>
      <c r="P236" s="827"/>
      <c r="Q236" s="832"/>
    </row>
    <row r="237" spans="1:17" ht="14.45" customHeight="1" x14ac:dyDescent="0.2">
      <c r="A237" s="821" t="s">
        <v>586</v>
      </c>
      <c r="B237" s="822" t="s">
        <v>5475</v>
      </c>
      <c r="C237" s="822" t="s">
        <v>5283</v>
      </c>
      <c r="D237" s="822" t="s">
        <v>5518</v>
      </c>
      <c r="E237" s="822" t="s">
        <v>5519</v>
      </c>
      <c r="F237" s="831"/>
      <c r="G237" s="831"/>
      <c r="H237" s="831"/>
      <c r="I237" s="831"/>
      <c r="J237" s="831">
        <v>1</v>
      </c>
      <c r="K237" s="831">
        <v>0</v>
      </c>
      <c r="L237" s="831"/>
      <c r="M237" s="831">
        <v>0</v>
      </c>
      <c r="N237" s="831"/>
      <c r="O237" s="831"/>
      <c r="P237" s="827"/>
      <c r="Q237" s="832"/>
    </row>
    <row r="238" spans="1:17" ht="14.45" customHeight="1" x14ac:dyDescent="0.2">
      <c r="A238" s="821" t="s">
        <v>586</v>
      </c>
      <c r="B238" s="822" t="s">
        <v>5475</v>
      </c>
      <c r="C238" s="822" t="s">
        <v>5283</v>
      </c>
      <c r="D238" s="822" t="s">
        <v>5520</v>
      </c>
      <c r="E238" s="822" t="s">
        <v>5521</v>
      </c>
      <c r="F238" s="831">
        <v>4</v>
      </c>
      <c r="G238" s="831">
        <v>0</v>
      </c>
      <c r="H238" s="831"/>
      <c r="I238" s="831">
        <v>0</v>
      </c>
      <c r="J238" s="831">
        <v>5</v>
      </c>
      <c r="K238" s="831">
        <v>0</v>
      </c>
      <c r="L238" s="831"/>
      <c r="M238" s="831">
        <v>0</v>
      </c>
      <c r="N238" s="831"/>
      <c r="O238" s="831"/>
      <c r="P238" s="827"/>
      <c r="Q238" s="832"/>
    </row>
    <row r="239" spans="1:17" ht="14.45" customHeight="1" x14ac:dyDescent="0.2">
      <c r="A239" s="821" t="s">
        <v>586</v>
      </c>
      <c r="B239" s="822" t="s">
        <v>5475</v>
      </c>
      <c r="C239" s="822" t="s">
        <v>5283</v>
      </c>
      <c r="D239" s="822" t="s">
        <v>5522</v>
      </c>
      <c r="E239" s="822" t="s">
        <v>5523</v>
      </c>
      <c r="F239" s="831">
        <v>1</v>
      </c>
      <c r="G239" s="831">
        <v>539</v>
      </c>
      <c r="H239" s="831"/>
      <c r="I239" s="831">
        <v>539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586</v>
      </c>
      <c r="B240" s="822" t="s">
        <v>5475</v>
      </c>
      <c r="C240" s="822" t="s">
        <v>5283</v>
      </c>
      <c r="D240" s="822" t="s">
        <v>5524</v>
      </c>
      <c r="E240" s="822" t="s">
        <v>5525</v>
      </c>
      <c r="F240" s="831">
        <v>1</v>
      </c>
      <c r="G240" s="831">
        <v>2827</v>
      </c>
      <c r="H240" s="831"/>
      <c r="I240" s="831">
        <v>2827</v>
      </c>
      <c r="J240" s="831">
        <v>1</v>
      </c>
      <c r="K240" s="831">
        <v>2838</v>
      </c>
      <c r="L240" s="831"/>
      <c r="M240" s="831">
        <v>2838</v>
      </c>
      <c r="N240" s="831"/>
      <c r="O240" s="831"/>
      <c r="P240" s="827"/>
      <c r="Q240" s="832"/>
    </row>
    <row r="241" spans="1:17" ht="14.45" customHeight="1" x14ac:dyDescent="0.2">
      <c r="A241" s="821" t="s">
        <v>586</v>
      </c>
      <c r="B241" s="822" t="s">
        <v>5475</v>
      </c>
      <c r="C241" s="822" t="s">
        <v>5283</v>
      </c>
      <c r="D241" s="822" t="s">
        <v>5526</v>
      </c>
      <c r="E241" s="822" t="s">
        <v>5527</v>
      </c>
      <c r="F241" s="831"/>
      <c r="G241" s="831"/>
      <c r="H241" s="831"/>
      <c r="I241" s="831"/>
      <c r="J241" s="831">
        <v>2</v>
      </c>
      <c r="K241" s="831">
        <v>1714</v>
      </c>
      <c r="L241" s="831"/>
      <c r="M241" s="831">
        <v>857</v>
      </c>
      <c r="N241" s="831"/>
      <c r="O241" s="831"/>
      <c r="P241" s="827"/>
      <c r="Q241" s="832"/>
    </row>
    <row r="242" spans="1:17" ht="14.45" customHeight="1" x14ac:dyDescent="0.2">
      <c r="A242" s="821" t="s">
        <v>586</v>
      </c>
      <c r="B242" s="822" t="s">
        <v>5475</v>
      </c>
      <c r="C242" s="822" t="s">
        <v>5283</v>
      </c>
      <c r="D242" s="822" t="s">
        <v>5528</v>
      </c>
      <c r="E242" s="822" t="s">
        <v>5529</v>
      </c>
      <c r="F242" s="831">
        <v>1</v>
      </c>
      <c r="G242" s="831">
        <v>872</v>
      </c>
      <c r="H242" s="831"/>
      <c r="I242" s="831">
        <v>872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586</v>
      </c>
      <c r="B243" s="822" t="s">
        <v>5475</v>
      </c>
      <c r="C243" s="822" t="s">
        <v>5283</v>
      </c>
      <c r="D243" s="822" t="s">
        <v>5530</v>
      </c>
      <c r="E243" s="822" t="s">
        <v>5531</v>
      </c>
      <c r="F243" s="831">
        <v>3</v>
      </c>
      <c r="G243" s="831">
        <v>28227</v>
      </c>
      <c r="H243" s="831"/>
      <c r="I243" s="831">
        <v>9409</v>
      </c>
      <c r="J243" s="831">
        <v>2</v>
      </c>
      <c r="K243" s="831">
        <v>18904</v>
      </c>
      <c r="L243" s="831"/>
      <c r="M243" s="831">
        <v>9452</v>
      </c>
      <c r="N243" s="831"/>
      <c r="O243" s="831"/>
      <c r="P243" s="827"/>
      <c r="Q243" s="832"/>
    </row>
    <row r="244" spans="1:17" ht="14.45" customHeight="1" x14ac:dyDescent="0.2">
      <c r="A244" s="821" t="s">
        <v>586</v>
      </c>
      <c r="B244" s="822" t="s">
        <v>5475</v>
      </c>
      <c r="C244" s="822" t="s">
        <v>5283</v>
      </c>
      <c r="D244" s="822" t="s">
        <v>5532</v>
      </c>
      <c r="E244" s="822" t="s">
        <v>5533</v>
      </c>
      <c r="F244" s="831">
        <v>1</v>
      </c>
      <c r="G244" s="831">
        <v>448</v>
      </c>
      <c r="H244" s="831"/>
      <c r="I244" s="831">
        <v>448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586</v>
      </c>
      <c r="B245" s="822" t="s">
        <v>5475</v>
      </c>
      <c r="C245" s="822" t="s">
        <v>5283</v>
      </c>
      <c r="D245" s="822" t="s">
        <v>5534</v>
      </c>
      <c r="E245" s="822" t="s">
        <v>5535</v>
      </c>
      <c r="F245" s="831">
        <v>6</v>
      </c>
      <c r="G245" s="831">
        <v>5221</v>
      </c>
      <c r="H245" s="831"/>
      <c r="I245" s="831">
        <v>870.16666666666663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586</v>
      </c>
      <c r="B246" s="822" t="s">
        <v>5475</v>
      </c>
      <c r="C246" s="822" t="s">
        <v>5283</v>
      </c>
      <c r="D246" s="822" t="s">
        <v>5536</v>
      </c>
      <c r="E246" s="822" t="s">
        <v>5537</v>
      </c>
      <c r="F246" s="831">
        <v>1</v>
      </c>
      <c r="G246" s="831">
        <v>3637</v>
      </c>
      <c r="H246" s="831"/>
      <c r="I246" s="831">
        <v>3637</v>
      </c>
      <c r="J246" s="831">
        <v>3</v>
      </c>
      <c r="K246" s="831">
        <v>10959</v>
      </c>
      <c r="L246" s="831"/>
      <c r="M246" s="831">
        <v>3653</v>
      </c>
      <c r="N246" s="831"/>
      <c r="O246" s="831"/>
      <c r="P246" s="827"/>
      <c r="Q246" s="832"/>
    </row>
    <row r="247" spans="1:17" ht="14.45" customHeight="1" x14ac:dyDescent="0.2">
      <c r="A247" s="821" t="s">
        <v>586</v>
      </c>
      <c r="B247" s="822" t="s">
        <v>5475</v>
      </c>
      <c r="C247" s="822" t="s">
        <v>5283</v>
      </c>
      <c r="D247" s="822" t="s">
        <v>5538</v>
      </c>
      <c r="E247" s="822" t="s">
        <v>5539</v>
      </c>
      <c r="F247" s="831">
        <v>1</v>
      </c>
      <c r="G247" s="831">
        <v>376</v>
      </c>
      <c r="H247" s="831"/>
      <c r="I247" s="831">
        <v>376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586</v>
      </c>
      <c r="B248" s="822" t="s">
        <v>5475</v>
      </c>
      <c r="C248" s="822" t="s">
        <v>5283</v>
      </c>
      <c r="D248" s="822" t="s">
        <v>5540</v>
      </c>
      <c r="E248" s="822" t="s">
        <v>5541</v>
      </c>
      <c r="F248" s="831"/>
      <c r="G248" s="831"/>
      <c r="H248" s="831"/>
      <c r="I248" s="831"/>
      <c r="J248" s="831">
        <v>1</v>
      </c>
      <c r="K248" s="831">
        <v>2009</v>
      </c>
      <c r="L248" s="831"/>
      <c r="M248" s="831">
        <v>2009</v>
      </c>
      <c r="N248" s="831"/>
      <c r="O248" s="831"/>
      <c r="P248" s="827"/>
      <c r="Q248" s="832"/>
    </row>
    <row r="249" spans="1:17" ht="14.45" customHeight="1" x14ac:dyDescent="0.2">
      <c r="A249" s="821" t="s">
        <v>586</v>
      </c>
      <c r="B249" s="822" t="s">
        <v>5475</v>
      </c>
      <c r="C249" s="822" t="s">
        <v>5283</v>
      </c>
      <c r="D249" s="822" t="s">
        <v>5542</v>
      </c>
      <c r="E249" s="822" t="s">
        <v>5543</v>
      </c>
      <c r="F249" s="831">
        <v>3</v>
      </c>
      <c r="G249" s="831">
        <v>48570</v>
      </c>
      <c r="H249" s="831"/>
      <c r="I249" s="831">
        <v>16190</v>
      </c>
      <c r="J249" s="831">
        <v>1</v>
      </c>
      <c r="K249" s="831">
        <v>17069</v>
      </c>
      <c r="L249" s="831"/>
      <c r="M249" s="831">
        <v>17069</v>
      </c>
      <c r="N249" s="831"/>
      <c r="O249" s="831"/>
      <c r="P249" s="827"/>
      <c r="Q249" s="832"/>
    </row>
    <row r="250" spans="1:17" ht="14.45" customHeight="1" x14ac:dyDescent="0.2">
      <c r="A250" s="821" t="s">
        <v>586</v>
      </c>
      <c r="B250" s="822" t="s">
        <v>5475</v>
      </c>
      <c r="C250" s="822" t="s">
        <v>5283</v>
      </c>
      <c r="D250" s="822" t="s">
        <v>5544</v>
      </c>
      <c r="E250" s="822" t="s">
        <v>5545</v>
      </c>
      <c r="F250" s="831">
        <v>2</v>
      </c>
      <c r="G250" s="831">
        <v>0</v>
      </c>
      <c r="H250" s="831"/>
      <c r="I250" s="831">
        <v>0</v>
      </c>
      <c r="J250" s="831">
        <v>3</v>
      </c>
      <c r="K250" s="831">
        <v>0</v>
      </c>
      <c r="L250" s="831"/>
      <c r="M250" s="831">
        <v>0</v>
      </c>
      <c r="N250" s="831"/>
      <c r="O250" s="831"/>
      <c r="P250" s="827"/>
      <c r="Q250" s="832"/>
    </row>
    <row r="251" spans="1:17" ht="14.45" customHeight="1" x14ac:dyDescent="0.2">
      <c r="A251" s="821" t="s">
        <v>586</v>
      </c>
      <c r="B251" s="822" t="s">
        <v>5475</v>
      </c>
      <c r="C251" s="822" t="s">
        <v>5283</v>
      </c>
      <c r="D251" s="822" t="s">
        <v>5546</v>
      </c>
      <c r="E251" s="822" t="s">
        <v>5547</v>
      </c>
      <c r="F251" s="831"/>
      <c r="G251" s="831"/>
      <c r="H251" s="831"/>
      <c r="I251" s="831"/>
      <c r="J251" s="831">
        <v>1</v>
      </c>
      <c r="K251" s="831">
        <v>2245</v>
      </c>
      <c r="L251" s="831"/>
      <c r="M251" s="831">
        <v>2245</v>
      </c>
      <c r="N251" s="831"/>
      <c r="O251" s="831"/>
      <c r="P251" s="827"/>
      <c r="Q251" s="832"/>
    </row>
    <row r="252" spans="1:17" ht="14.45" customHeight="1" x14ac:dyDescent="0.2">
      <c r="A252" s="821" t="s">
        <v>586</v>
      </c>
      <c r="B252" s="822" t="s">
        <v>5475</v>
      </c>
      <c r="C252" s="822" t="s">
        <v>5283</v>
      </c>
      <c r="D252" s="822" t="s">
        <v>5548</v>
      </c>
      <c r="E252" s="822" t="s">
        <v>5549</v>
      </c>
      <c r="F252" s="831">
        <v>5</v>
      </c>
      <c r="G252" s="831">
        <v>0</v>
      </c>
      <c r="H252" s="831"/>
      <c r="I252" s="831">
        <v>0</v>
      </c>
      <c r="J252" s="831">
        <v>5</v>
      </c>
      <c r="K252" s="831">
        <v>0</v>
      </c>
      <c r="L252" s="831"/>
      <c r="M252" s="831">
        <v>0</v>
      </c>
      <c r="N252" s="831"/>
      <c r="O252" s="831"/>
      <c r="P252" s="827"/>
      <c r="Q252" s="832"/>
    </row>
    <row r="253" spans="1:17" ht="14.45" customHeight="1" x14ac:dyDescent="0.2">
      <c r="A253" s="821" t="s">
        <v>586</v>
      </c>
      <c r="B253" s="822" t="s">
        <v>5475</v>
      </c>
      <c r="C253" s="822" t="s">
        <v>5283</v>
      </c>
      <c r="D253" s="822" t="s">
        <v>5550</v>
      </c>
      <c r="E253" s="822" t="s">
        <v>5551</v>
      </c>
      <c r="F253" s="831">
        <v>1</v>
      </c>
      <c r="G253" s="831">
        <v>0</v>
      </c>
      <c r="H253" s="831"/>
      <c r="I253" s="831">
        <v>0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586</v>
      </c>
      <c r="B254" s="822" t="s">
        <v>5475</v>
      </c>
      <c r="C254" s="822" t="s">
        <v>5283</v>
      </c>
      <c r="D254" s="822" t="s">
        <v>5552</v>
      </c>
      <c r="E254" s="822" t="s">
        <v>5553</v>
      </c>
      <c r="F254" s="831">
        <v>1</v>
      </c>
      <c r="G254" s="831">
        <v>4607</v>
      </c>
      <c r="H254" s="831"/>
      <c r="I254" s="831">
        <v>4607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586</v>
      </c>
      <c r="B255" s="822" t="s">
        <v>5475</v>
      </c>
      <c r="C255" s="822" t="s">
        <v>5283</v>
      </c>
      <c r="D255" s="822" t="s">
        <v>5554</v>
      </c>
      <c r="E255" s="822" t="s">
        <v>5555</v>
      </c>
      <c r="F255" s="831">
        <v>4</v>
      </c>
      <c r="G255" s="831">
        <v>13248</v>
      </c>
      <c r="H255" s="831"/>
      <c r="I255" s="831">
        <v>3312</v>
      </c>
      <c r="J255" s="831">
        <v>1</v>
      </c>
      <c r="K255" s="831">
        <v>3322</v>
      </c>
      <c r="L255" s="831"/>
      <c r="M255" s="831">
        <v>3322</v>
      </c>
      <c r="N255" s="831"/>
      <c r="O255" s="831"/>
      <c r="P255" s="827"/>
      <c r="Q255" s="832"/>
    </row>
    <row r="256" spans="1:17" ht="14.45" customHeight="1" x14ac:dyDescent="0.2">
      <c r="A256" s="821" t="s">
        <v>586</v>
      </c>
      <c r="B256" s="822" t="s">
        <v>5475</v>
      </c>
      <c r="C256" s="822" t="s">
        <v>5283</v>
      </c>
      <c r="D256" s="822" t="s">
        <v>5556</v>
      </c>
      <c r="E256" s="822" t="s">
        <v>5557</v>
      </c>
      <c r="F256" s="831">
        <v>1</v>
      </c>
      <c r="G256" s="831">
        <v>0</v>
      </c>
      <c r="H256" s="831"/>
      <c r="I256" s="831">
        <v>0</v>
      </c>
      <c r="J256" s="831">
        <v>1</v>
      </c>
      <c r="K256" s="831">
        <v>0</v>
      </c>
      <c r="L256" s="831"/>
      <c r="M256" s="831">
        <v>0</v>
      </c>
      <c r="N256" s="831"/>
      <c r="O256" s="831"/>
      <c r="P256" s="827"/>
      <c r="Q256" s="832"/>
    </row>
    <row r="257" spans="1:17" ht="14.45" customHeight="1" x14ac:dyDescent="0.2">
      <c r="A257" s="821" t="s">
        <v>586</v>
      </c>
      <c r="B257" s="822" t="s">
        <v>5475</v>
      </c>
      <c r="C257" s="822" t="s">
        <v>5283</v>
      </c>
      <c r="D257" s="822" t="s">
        <v>5558</v>
      </c>
      <c r="E257" s="822" t="s">
        <v>5559</v>
      </c>
      <c r="F257" s="831">
        <v>3</v>
      </c>
      <c r="G257" s="831">
        <v>0</v>
      </c>
      <c r="H257" s="831"/>
      <c r="I257" s="831">
        <v>0</v>
      </c>
      <c r="J257" s="831">
        <v>2</v>
      </c>
      <c r="K257" s="831">
        <v>0</v>
      </c>
      <c r="L257" s="831"/>
      <c r="M257" s="831">
        <v>0</v>
      </c>
      <c r="N257" s="831"/>
      <c r="O257" s="831"/>
      <c r="P257" s="827"/>
      <c r="Q257" s="832"/>
    </row>
    <row r="258" spans="1:17" ht="14.45" customHeight="1" x14ac:dyDescent="0.2">
      <c r="A258" s="821" t="s">
        <v>586</v>
      </c>
      <c r="B258" s="822" t="s">
        <v>5475</v>
      </c>
      <c r="C258" s="822" t="s">
        <v>5283</v>
      </c>
      <c r="D258" s="822" t="s">
        <v>5560</v>
      </c>
      <c r="E258" s="822" t="s">
        <v>5561</v>
      </c>
      <c r="F258" s="831">
        <v>1</v>
      </c>
      <c r="G258" s="831">
        <v>0</v>
      </c>
      <c r="H258" s="831"/>
      <c r="I258" s="831">
        <v>0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586</v>
      </c>
      <c r="B259" s="822" t="s">
        <v>5475</v>
      </c>
      <c r="C259" s="822" t="s">
        <v>5283</v>
      </c>
      <c r="D259" s="822" t="s">
        <v>5562</v>
      </c>
      <c r="E259" s="822" t="s">
        <v>5563</v>
      </c>
      <c r="F259" s="831"/>
      <c r="G259" s="831"/>
      <c r="H259" s="831"/>
      <c r="I259" s="831"/>
      <c r="J259" s="831">
        <v>1</v>
      </c>
      <c r="K259" s="831">
        <v>2562</v>
      </c>
      <c r="L259" s="831"/>
      <c r="M259" s="831">
        <v>2562</v>
      </c>
      <c r="N259" s="831"/>
      <c r="O259" s="831"/>
      <c r="P259" s="827"/>
      <c r="Q259" s="832"/>
    </row>
    <row r="260" spans="1:17" ht="14.45" customHeight="1" x14ac:dyDescent="0.2">
      <c r="A260" s="821" t="s">
        <v>586</v>
      </c>
      <c r="B260" s="822" t="s">
        <v>5475</v>
      </c>
      <c r="C260" s="822" t="s">
        <v>5283</v>
      </c>
      <c r="D260" s="822" t="s">
        <v>5564</v>
      </c>
      <c r="E260" s="822" t="s">
        <v>5565</v>
      </c>
      <c r="F260" s="831"/>
      <c r="G260" s="831"/>
      <c r="H260" s="831"/>
      <c r="I260" s="831"/>
      <c r="J260" s="831">
        <v>1</v>
      </c>
      <c r="K260" s="831">
        <v>8569</v>
      </c>
      <c r="L260" s="831"/>
      <c r="M260" s="831">
        <v>8569</v>
      </c>
      <c r="N260" s="831"/>
      <c r="O260" s="831"/>
      <c r="P260" s="827"/>
      <c r="Q260" s="832"/>
    </row>
    <row r="261" spans="1:17" ht="14.45" customHeight="1" x14ac:dyDescent="0.2">
      <c r="A261" s="821" t="s">
        <v>586</v>
      </c>
      <c r="B261" s="822" t="s">
        <v>5475</v>
      </c>
      <c r="C261" s="822" t="s">
        <v>5283</v>
      </c>
      <c r="D261" s="822" t="s">
        <v>5566</v>
      </c>
      <c r="E261" s="822" t="s">
        <v>5567</v>
      </c>
      <c r="F261" s="831">
        <v>1</v>
      </c>
      <c r="G261" s="831">
        <v>5271</v>
      </c>
      <c r="H261" s="831"/>
      <c r="I261" s="831">
        <v>5271</v>
      </c>
      <c r="J261" s="831">
        <v>4</v>
      </c>
      <c r="K261" s="831">
        <v>21200</v>
      </c>
      <c r="L261" s="831"/>
      <c r="M261" s="831">
        <v>5300</v>
      </c>
      <c r="N261" s="831"/>
      <c r="O261" s="831"/>
      <c r="P261" s="827"/>
      <c r="Q261" s="832"/>
    </row>
    <row r="262" spans="1:17" ht="14.45" customHeight="1" x14ac:dyDescent="0.2">
      <c r="A262" s="821" t="s">
        <v>586</v>
      </c>
      <c r="B262" s="822" t="s">
        <v>5475</v>
      </c>
      <c r="C262" s="822" t="s">
        <v>5283</v>
      </c>
      <c r="D262" s="822" t="s">
        <v>5568</v>
      </c>
      <c r="E262" s="822" t="s">
        <v>5569</v>
      </c>
      <c r="F262" s="831"/>
      <c r="G262" s="831"/>
      <c r="H262" s="831"/>
      <c r="I262" s="831"/>
      <c r="J262" s="831">
        <v>3</v>
      </c>
      <c r="K262" s="831">
        <v>14106</v>
      </c>
      <c r="L262" s="831"/>
      <c r="M262" s="831">
        <v>4702</v>
      </c>
      <c r="N262" s="831"/>
      <c r="O262" s="831"/>
      <c r="P262" s="827"/>
      <c r="Q262" s="832"/>
    </row>
    <row r="263" spans="1:17" ht="14.45" customHeight="1" x14ac:dyDescent="0.2">
      <c r="A263" s="821" t="s">
        <v>586</v>
      </c>
      <c r="B263" s="822" t="s">
        <v>5475</v>
      </c>
      <c r="C263" s="822" t="s">
        <v>5283</v>
      </c>
      <c r="D263" s="822" t="s">
        <v>5570</v>
      </c>
      <c r="E263" s="822" t="s">
        <v>5571</v>
      </c>
      <c r="F263" s="831"/>
      <c r="G263" s="831"/>
      <c r="H263" s="831"/>
      <c r="I263" s="831"/>
      <c r="J263" s="831">
        <v>1</v>
      </c>
      <c r="K263" s="831">
        <v>0</v>
      </c>
      <c r="L263" s="831"/>
      <c r="M263" s="831">
        <v>0</v>
      </c>
      <c r="N263" s="831"/>
      <c r="O263" s="831"/>
      <c r="P263" s="827"/>
      <c r="Q263" s="832"/>
    </row>
    <row r="264" spans="1:17" ht="14.45" customHeight="1" x14ac:dyDescent="0.2">
      <c r="A264" s="821" t="s">
        <v>586</v>
      </c>
      <c r="B264" s="822" t="s">
        <v>5475</v>
      </c>
      <c r="C264" s="822" t="s">
        <v>5283</v>
      </c>
      <c r="D264" s="822" t="s">
        <v>5572</v>
      </c>
      <c r="E264" s="822" t="s">
        <v>5573</v>
      </c>
      <c r="F264" s="831">
        <v>1</v>
      </c>
      <c r="G264" s="831">
        <v>5312</v>
      </c>
      <c r="H264" s="831"/>
      <c r="I264" s="831">
        <v>5312</v>
      </c>
      <c r="J264" s="831">
        <v>1</v>
      </c>
      <c r="K264" s="831">
        <v>5331</v>
      </c>
      <c r="L264" s="831"/>
      <c r="M264" s="831">
        <v>5331</v>
      </c>
      <c r="N264" s="831"/>
      <c r="O264" s="831"/>
      <c r="P264" s="827"/>
      <c r="Q264" s="832"/>
    </row>
    <row r="265" spans="1:17" ht="14.45" customHeight="1" x14ac:dyDescent="0.2">
      <c r="A265" s="821" t="s">
        <v>586</v>
      </c>
      <c r="B265" s="822" t="s">
        <v>5475</v>
      </c>
      <c r="C265" s="822" t="s">
        <v>5283</v>
      </c>
      <c r="D265" s="822" t="s">
        <v>5574</v>
      </c>
      <c r="E265" s="822" t="s">
        <v>5575</v>
      </c>
      <c r="F265" s="831"/>
      <c r="G265" s="831"/>
      <c r="H265" s="831"/>
      <c r="I265" s="831"/>
      <c r="J265" s="831">
        <v>1</v>
      </c>
      <c r="K265" s="831">
        <v>4150</v>
      </c>
      <c r="L265" s="831"/>
      <c r="M265" s="831">
        <v>4150</v>
      </c>
      <c r="N265" s="831"/>
      <c r="O265" s="831"/>
      <c r="P265" s="827"/>
      <c r="Q265" s="832"/>
    </row>
    <row r="266" spans="1:17" ht="14.45" customHeight="1" x14ac:dyDescent="0.2">
      <c r="A266" s="821" t="s">
        <v>586</v>
      </c>
      <c r="B266" s="822" t="s">
        <v>5475</v>
      </c>
      <c r="C266" s="822" t="s">
        <v>5283</v>
      </c>
      <c r="D266" s="822" t="s">
        <v>5576</v>
      </c>
      <c r="E266" s="822" t="s">
        <v>5577</v>
      </c>
      <c r="F266" s="831"/>
      <c r="G266" s="831"/>
      <c r="H266" s="831"/>
      <c r="I266" s="831"/>
      <c r="J266" s="831">
        <v>2</v>
      </c>
      <c r="K266" s="831">
        <v>0</v>
      </c>
      <c r="L266" s="831"/>
      <c r="M266" s="831">
        <v>0</v>
      </c>
      <c r="N266" s="831"/>
      <c r="O266" s="831"/>
      <c r="P266" s="827"/>
      <c r="Q266" s="832"/>
    </row>
    <row r="267" spans="1:17" ht="14.45" customHeight="1" x14ac:dyDescent="0.2">
      <c r="A267" s="821" t="s">
        <v>586</v>
      </c>
      <c r="B267" s="822" t="s">
        <v>5475</v>
      </c>
      <c r="C267" s="822" t="s">
        <v>5283</v>
      </c>
      <c r="D267" s="822" t="s">
        <v>5578</v>
      </c>
      <c r="E267" s="822" t="s">
        <v>5579</v>
      </c>
      <c r="F267" s="831">
        <v>1</v>
      </c>
      <c r="G267" s="831">
        <v>0</v>
      </c>
      <c r="H267" s="831"/>
      <c r="I267" s="831">
        <v>0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586</v>
      </c>
      <c r="B268" s="822" t="s">
        <v>5475</v>
      </c>
      <c r="C268" s="822" t="s">
        <v>5283</v>
      </c>
      <c r="D268" s="822" t="s">
        <v>5580</v>
      </c>
      <c r="E268" s="822" t="s">
        <v>5581</v>
      </c>
      <c r="F268" s="831"/>
      <c r="G268" s="831"/>
      <c r="H268" s="831"/>
      <c r="I268" s="831"/>
      <c r="J268" s="831">
        <v>1</v>
      </c>
      <c r="K268" s="831">
        <v>0</v>
      </c>
      <c r="L268" s="831"/>
      <c r="M268" s="831">
        <v>0</v>
      </c>
      <c r="N268" s="831"/>
      <c r="O268" s="831"/>
      <c r="P268" s="827"/>
      <c r="Q268" s="832"/>
    </row>
    <row r="269" spans="1:17" ht="14.45" customHeight="1" x14ac:dyDescent="0.2">
      <c r="A269" s="821" t="s">
        <v>586</v>
      </c>
      <c r="B269" s="822" t="s">
        <v>5475</v>
      </c>
      <c r="C269" s="822" t="s">
        <v>5283</v>
      </c>
      <c r="D269" s="822" t="s">
        <v>5582</v>
      </c>
      <c r="E269" s="822" t="s">
        <v>5583</v>
      </c>
      <c r="F269" s="831"/>
      <c r="G269" s="831"/>
      <c r="H269" s="831"/>
      <c r="I269" s="831"/>
      <c r="J269" s="831">
        <v>1</v>
      </c>
      <c r="K269" s="831">
        <v>6277</v>
      </c>
      <c r="L269" s="831"/>
      <c r="M269" s="831">
        <v>6277</v>
      </c>
      <c r="N269" s="831"/>
      <c r="O269" s="831"/>
      <c r="P269" s="827"/>
      <c r="Q269" s="832"/>
    </row>
    <row r="270" spans="1:17" ht="14.45" customHeight="1" x14ac:dyDescent="0.2">
      <c r="A270" s="821" t="s">
        <v>586</v>
      </c>
      <c r="B270" s="822" t="s">
        <v>5475</v>
      </c>
      <c r="C270" s="822" t="s">
        <v>5283</v>
      </c>
      <c r="D270" s="822" t="s">
        <v>5584</v>
      </c>
      <c r="E270" s="822" t="s">
        <v>5585</v>
      </c>
      <c r="F270" s="831">
        <v>3</v>
      </c>
      <c r="G270" s="831">
        <v>25560</v>
      </c>
      <c r="H270" s="831"/>
      <c r="I270" s="831">
        <v>8520</v>
      </c>
      <c r="J270" s="831">
        <v>1</v>
      </c>
      <c r="K270" s="831">
        <v>8568</v>
      </c>
      <c r="L270" s="831"/>
      <c r="M270" s="831">
        <v>8568</v>
      </c>
      <c r="N270" s="831"/>
      <c r="O270" s="831"/>
      <c r="P270" s="827"/>
      <c r="Q270" s="832"/>
    </row>
    <row r="271" spans="1:17" ht="14.45" customHeight="1" x14ac:dyDescent="0.2">
      <c r="A271" s="821" t="s">
        <v>586</v>
      </c>
      <c r="B271" s="822" t="s">
        <v>5475</v>
      </c>
      <c r="C271" s="822" t="s">
        <v>5283</v>
      </c>
      <c r="D271" s="822" t="s">
        <v>5586</v>
      </c>
      <c r="E271" s="822" t="s">
        <v>5587</v>
      </c>
      <c r="F271" s="831"/>
      <c r="G271" s="831"/>
      <c r="H271" s="831"/>
      <c r="I271" s="831"/>
      <c r="J271" s="831">
        <v>2</v>
      </c>
      <c r="K271" s="831">
        <v>17350</v>
      </c>
      <c r="L271" s="831"/>
      <c r="M271" s="831">
        <v>8675</v>
      </c>
      <c r="N271" s="831"/>
      <c r="O271" s="831"/>
      <c r="P271" s="827"/>
      <c r="Q271" s="832"/>
    </row>
    <row r="272" spans="1:17" ht="14.45" customHeight="1" x14ac:dyDescent="0.2">
      <c r="A272" s="821" t="s">
        <v>586</v>
      </c>
      <c r="B272" s="822" t="s">
        <v>5475</v>
      </c>
      <c r="C272" s="822" t="s">
        <v>5283</v>
      </c>
      <c r="D272" s="822" t="s">
        <v>5588</v>
      </c>
      <c r="E272" s="822" t="s">
        <v>5589</v>
      </c>
      <c r="F272" s="831">
        <v>1</v>
      </c>
      <c r="G272" s="831">
        <v>0</v>
      </c>
      <c r="H272" s="831"/>
      <c r="I272" s="831">
        <v>0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586</v>
      </c>
      <c r="B273" s="822" t="s">
        <v>5475</v>
      </c>
      <c r="C273" s="822" t="s">
        <v>5283</v>
      </c>
      <c r="D273" s="822" t="s">
        <v>5590</v>
      </c>
      <c r="E273" s="822" t="s">
        <v>5591</v>
      </c>
      <c r="F273" s="831"/>
      <c r="G273" s="831"/>
      <c r="H273" s="831"/>
      <c r="I273" s="831"/>
      <c r="J273" s="831">
        <v>1</v>
      </c>
      <c r="K273" s="831">
        <v>0</v>
      </c>
      <c r="L273" s="831"/>
      <c r="M273" s="831">
        <v>0</v>
      </c>
      <c r="N273" s="831"/>
      <c r="O273" s="831"/>
      <c r="P273" s="827"/>
      <c r="Q273" s="832"/>
    </row>
    <row r="274" spans="1:17" ht="14.45" customHeight="1" x14ac:dyDescent="0.2">
      <c r="A274" s="821" t="s">
        <v>586</v>
      </c>
      <c r="B274" s="822" t="s">
        <v>5475</v>
      </c>
      <c r="C274" s="822" t="s">
        <v>5283</v>
      </c>
      <c r="D274" s="822" t="s">
        <v>5592</v>
      </c>
      <c r="E274" s="822" t="s">
        <v>5593</v>
      </c>
      <c r="F274" s="831">
        <v>1</v>
      </c>
      <c r="G274" s="831">
        <v>0</v>
      </c>
      <c r="H274" s="831"/>
      <c r="I274" s="831">
        <v>0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586</v>
      </c>
      <c r="B275" s="822" t="s">
        <v>5475</v>
      </c>
      <c r="C275" s="822" t="s">
        <v>5283</v>
      </c>
      <c r="D275" s="822" t="s">
        <v>5594</v>
      </c>
      <c r="E275" s="822" t="s">
        <v>5595</v>
      </c>
      <c r="F275" s="831"/>
      <c r="G275" s="831"/>
      <c r="H275" s="831"/>
      <c r="I275" s="831"/>
      <c r="J275" s="831">
        <v>1</v>
      </c>
      <c r="K275" s="831">
        <v>4103</v>
      </c>
      <c r="L275" s="831"/>
      <c r="M275" s="831">
        <v>4103</v>
      </c>
      <c r="N275" s="831"/>
      <c r="O275" s="831"/>
      <c r="P275" s="827"/>
      <c r="Q275" s="832"/>
    </row>
    <row r="276" spans="1:17" ht="14.45" customHeight="1" x14ac:dyDescent="0.2">
      <c r="A276" s="821" t="s">
        <v>586</v>
      </c>
      <c r="B276" s="822" t="s">
        <v>5475</v>
      </c>
      <c r="C276" s="822" t="s">
        <v>5283</v>
      </c>
      <c r="D276" s="822" t="s">
        <v>5596</v>
      </c>
      <c r="E276" s="822" t="s">
        <v>5597</v>
      </c>
      <c r="F276" s="831">
        <v>1</v>
      </c>
      <c r="G276" s="831">
        <v>0</v>
      </c>
      <c r="H276" s="831"/>
      <c r="I276" s="831">
        <v>0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586</v>
      </c>
      <c r="B277" s="822" t="s">
        <v>5475</v>
      </c>
      <c r="C277" s="822" t="s">
        <v>5283</v>
      </c>
      <c r="D277" s="822" t="s">
        <v>5598</v>
      </c>
      <c r="E277" s="822" t="s">
        <v>5599</v>
      </c>
      <c r="F277" s="831">
        <v>4</v>
      </c>
      <c r="G277" s="831">
        <v>0</v>
      </c>
      <c r="H277" s="831"/>
      <c r="I277" s="831">
        <v>0</v>
      </c>
      <c r="J277" s="831">
        <v>1</v>
      </c>
      <c r="K277" s="831">
        <v>0</v>
      </c>
      <c r="L277" s="831"/>
      <c r="M277" s="831">
        <v>0</v>
      </c>
      <c r="N277" s="831"/>
      <c r="O277" s="831"/>
      <c r="P277" s="827"/>
      <c r="Q277" s="832"/>
    </row>
    <row r="278" spans="1:17" ht="14.45" customHeight="1" x14ac:dyDescent="0.2">
      <c r="A278" s="821" t="s">
        <v>586</v>
      </c>
      <c r="B278" s="822" t="s">
        <v>5475</v>
      </c>
      <c r="C278" s="822" t="s">
        <v>5283</v>
      </c>
      <c r="D278" s="822" t="s">
        <v>5600</v>
      </c>
      <c r="E278" s="822" t="s">
        <v>5601</v>
      </c>
      <c r="F278" s="831">
        <v>1</v>
      </c>
      <c r="G278" s="831">
        <v>0</v>
      </c>
      <c r="H278" s="831"/>
      <c r="I278" s="831">
        <v>0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586</v>
      </c>
      <c r="B279" s="822" t="s">
        <v>5475</v>
      </c>
      <c r="C279" s="822" t="s">
        <v>5283</v>
      </c>
      <c r="D279" s="822" t="s">
        <v>5602</v>
      </c>
      <c r="E279" s="822" t="s">
        <v>5603</v>
      </c>
      <c r="F279" s="831">
        <v>1</v>
      </c>
      <c r="G279" s="831">
        <v>0</v>
      </c>
      <c r="H279" s="831"/>
      <c r="I279" s="831">
        <v>0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586</v>
      </c>
      <c r="B280" s="822" t="s">
        <v>5475</v>
      </c>
      <c r="C280" s="822" t="s">
        <v>5283</v>
      </c>
      <c r="D280" s="822" t="s">
        <v>5604</v>
      </c>
      <c r="E280" s="822" t="s">
        <v>5605</v>
      </c>
      <c r="F280" s="831">
        <v>2</v>
      </c>
      <c r="G280" s="831">
        <v>0</v>
      </c>
      <c r="H280" s="831"/>
      <c r="I280" s="831">
        <v>0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586</v>
      </c>
      <c r="B281" s="822" t="s">
        <v>5606</v>
      </c>
      <c r="C281" s="822" t="s">
        <v>5283</v>
      </c>
      <c r="D281" s="822" t="s">
        <v>5607</v>
      </c>
      <c r="E281" s="822" t="s">
        <v>5608</v>
      </c>
      <c r="F281" s="831"/>
      <c r="G281" s="831"/>
      <c r="H281" s="831"/>
      <c r="I281" s="831"/>
      <c r="J281" s="831">
        <v>1</v>
      </c>
      <c r="K281" s="831">
        <v>852</v>
      </c>
      <c r="L281" s="831"/>
      <c r="M281" s="831">
        <v>852</v>
      </c>
      <c r="N281" s="831"/>
      <c r="O281" s="831"/>
      <c r="P281" s="827"/>
      <c r="Q281" s="832"/>
    </row>
    <row r="282" spans="1:17" ht="14.45" customHeight="1" x14ac:dyDescent="0.2">
      <c r="A282" s="821" t="s">
        <v>586</v>
      </c>
      <c r="B282" s="822" t="s">
        <v>5606</v>
      </c>
      <c r="C282" s="822" t="s">
        <v>5283</v>
      </c>
      <c r="D282" s="822" t="s">
        <v>5609</v>
      </c>
      <c r="E282" s="822" t="s">
        <v>5610</v>
      </c>
      <c r="F282" s="831">
        <v>1</v>
      </c>
      <c r="G282" s="831">
        <v>81</v>
      </c>
      <c r="H282" s="831"/>
      <c r="I282" s="831">
        <v>81</v>
      </c>
      <c r="J282" s="831">
        <v>1</v>
      </c>
      <c r="K282" s="831">
        <v>82</v>
      </c>
      <c r="L282" s="831"/>
      <c r="M282" s="831">
        <v>82</v>
      </c>
      <c r="N282" s="831"/>
      <c r="O282" s="831"/>
      <c r="P282" s="827"/>
      <c r="Q282" s="832"/>
    </row>
    <row r="283" spans="1:17" ht="14.45" customHeight="1" x14ac:dyDescent="0.2">
      <c r="A283" s="821" t="s">
        <v>586</v>
      </c>
      <c r="B283" s="822" t="s">
        <v>5606</v>
      </c>
      <c r="C283" s="822" t="s">
        <v>5283</v>
      </c>
      <c r="D283" s="822" t="s">
        <v>5611</v>
      </c>
      <c r="E283" s="822" t="s">
        <v>5612</v>
      </c>
      <c r="F283" s="831">
        <v>1</v>
      </c>
      <c r="G283" s="831">
        <v>3680</v>
      </c>
      <c r="H283" s="831"/>
      <c r="I283" s="831">
        <v>3680</v>
      </c>
      <c r="J283" s="831">
        <v>1</v>
      </c>
      <c r="K283" s="831">
        <v>3699</v>
      </c>
      <c r="L283" s="831"/>
      <c r="M283" s="831">
        <v>3699</v>
      </c>
      <c r="N283" s="831"/>
      <c r="O283" s="831"/>
      <c r="P283" s="827"/>
      <c r="Q283" s="832"/>
    </row>
    <row r="284" spans="1:17" ht="14.45" customHeight="1" x14ac:dyDescent="0.2">
      <c r="A284" s="821" t="s">
        <v>586</v>
      </c>
      <c r="B284" s="822" t="s">
        <v>5606</v>
      </c>
      <c r="C284" s="822" t="s">
        <v>5283</v>
      </c>
      <c r="D284" s="822" t="s">
        <v>5613</v>
      </c>
      <c r="E284" s="822" t="s">
        <v>5614</v>
      </c>
      <c r="F284" s="831">
        <v>2</v>
      </c>
      <c r="G284" s="831">
        <v>9898</v>
      </c>
      <c r="H284" s="831"/>
      <c r="I284" s="831">
        <v>4949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586</v>
      </c>
      <c r="B285" s="822" t="s">
        <v>5606</v>
      </c>
      <c r="C285" s="822" t="s">
        <v>5283</v>
      </c>
      <c r="D285" s="822" t="s">
        <v>5615</v>
      </c>
      <c r="E285" s="822" t="s">
        <v>5616</v>
      </c>
      <c r="F285" s="831">
        <v>1</v>
      </c>
      <c r="G285" s="831">
        <v>4377</v>
      </c>
      <c r="H285" s="831"/>
      <c r="I285" s="831">
        <v>4377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586</v>
      </c>
      <c r="B286" s="822" t="s">
        <v>5606</v>
      </c>
      <c r="C286" s="822" t="s">
        <v>5283</v>
      </c>
      <c r="D286" s="822" t="s">
        <v>5617</v>
      </c>
      <c r="E286" s="822" t="s">
        <v>5618</v>
      </c>
      <c r="F286" s="831">
        <v>1</v>
      </c>
      <c r="G286" s="831">
        <v>122</v>
      </c>
      <c r="H286" s="831"/>
      <c r="I286" s="831">
        <v>122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586</v>
      </c>
      <c r="B287" s="822" t="s">
        <v>5606</v>
      </c>
      <c r="C287" s="822" t="s">
        <v>5283</v>
      </c>
      <c r="D287" s="822" t="s">
        <v>5619</v>
      </c>
      <c r="E287" s="822" t="s">
        <v>5620</v>
      </c>
      <c r="F287" s="831">
        <v>2</v>
      </c>
      <c r="G287" s="831">
        <v>11074</v>
      </c>
      <c r="H287" s="831"/>
      <c r="I287" s="831">
        <v>5537</v>
      </c>
      <c r="J287" s="831">
        <v>1</v>
      </c>
      <c r="K287" s="831">
        <v>5556</v>
      </c>
      <c r="L287" s="831"/>
      <c r="M287" s="831">
        <v>5556</v>
      </c>
      <c r="N287" s="831"/>
      <c r="O287" s="831"/>
      <c r="P287" s="827"/>
      <c r="Q287" s="832"/>
    </row>
    <row r="288" spans="1:17" ht="14.45" customHeight="1" x14ac:dyDescent="0.2">
      <c r="A288" s="821" t="s">
        <v>586</v>
      </c>
      <c r="B288" s="822" t="s">
        <v>5606</v>
      </c>
      <c r="C288" s="822" t="s">
        <v>5283</v>
      </c>
      <c r="D288" s="822" t="s">
        <v>5621</v>
      </c>
      <c r="E288" s="822" t="s">
        <v>5622</v>
      </c>
      <c r="F288" s="831">
        <v>1</v>
      </c>
      <c r="G288" s="831">
        <v>4301</v>
      </c>
      <c r="H288" s="831"/>
      <c r="I288" s="831">
        <v>4301</v>
      </c>
      <c r="J288" s="831">
        <v>1</v>
      </c>
      <c r="K288" s="831">
        <v>4325</v>
      </c>
      <c r="L288" s="831"/>
      <c r="M288" s="831">
        <v>4325</v>
      </c>
      <c r="N288" s="831"/>
      <c r="O288" s="831"/>
      <c r="P288" s="827"/>
      <c r="Q288" s="832"/>
    </row>
    <row r="289" spans="1:17" ht="14.45" customHeight="1" x14ac:dyDescent="0.2">
      <c r="A289" s="821" t="s">
        <v>586</v>
      </c>
      <c r="B289" s="822" t="s">
        <v>5606</v>
      </c>
      <c r="C289" s="822" t="s">
        <v>5283</v>
      </c>
      <c r="D289" s="822" t="s">
        <v>5623</v>
      </c>
      <c r="E289" s="822" t="s">
        <v>5624</v>
      </c>
      <c r="F289" s="831">
        <v>1</v>
      </c>
      <c r="G289" s="831">
        <v>982</v>
      </c>
      <c r="H289" s="831"/>
      <c r="I289" s="831">
        <v>982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586</v>
      </c>
      <c r="B290" s="822" t="s">
        <v>5606</v>
      </c>
      <c r="C290" s="822" t="s">
        <v>5283</v>
      </c>
      <c r="D290" s="822" t="s">
        <v>5625</v>
      </c>
      <c r="E290" s="822" t="s">
        <v>5626</v>
      </c>
      <c r="F290" s="831"/>
      <c r="G290" s="831"/>
      <c r="H290" s="831"/>
      <c r="I290" s="831"/>
      <c r="J290" s="831">
        <v>4</v>
      </c>
      <c r="K290" s="831">
        <v>0</v>
      </c>
      <c r="L290" s="831"/>
      <c r="M290" s="831">
        <v>0</v>
      </c>
      <c r="N290" s="831"/>
      <c r="O290" s="831"/>
      <c r="P290" s="827"/>
      <c r="Q290" s="832"/>
    </row>
    <row r="291" spans="1:17" ht="14.45" customHeight="1" x14ac:dyDescent="0.2">
      <c r="A291" s="821" t="s">
        <v>586</v>
      </c>
      <c r="B291" s="822" t="s">
        <v>5606</v>
      </c>
      <c r="C291" s="822" t="s">
        <v>5283</v>
      </c>
      <c r="D291" s="822" t="s">
        <v>5534</v>
      </c>
      <c r="E291" s="822" t="s">
        <v>5535</v>
      </c>
      <c r="F291" s="831">
        <v>2</v>
      </c>
      <c r="G291" s="831">
        <v>1742</v>
      </c>
      <c r="H291" s="831"/>
      <c r="I291" s="831">
        <v>871</v>
      </c>
      <c r="J291" s="831">
        <v>3</v>
      </c>
      <c r="K291" s="831">
        <v>2526</v>
      </c>
      <c r="L291" s="831"/>
      <c r="M291" s="831">
        <v>842</v>
      </c>
      <c r="N291" s="831"/>
      <c r="O291" s="831"/>
      <c r="P291" s="827"/>
      <c r="Q291" s="832"/>
    </row>
    <row r="292" spans="1:17" ht="14.45" customHeight="1" x14ac:dyDescent="0.2">
      <c r="A292" s="821" t="s">
        <v>586</v>
      </c>
      <c r="B292" s="822" t="s">
        <v>5606</v>
      </c>
      <c r="C292" s="822" t="s">
        <v>5283</v>
      </c>
      <c r="D292" s="822" t="s">
        <v>5627</v>
      </c>
      <c r="E292" s="822" t="s">
        <v>5628</v>
      </c>
      <c r="F292" s="831">
        <v>3</v>
      </c>
      <c r="G292" s="831">
        <v>366</v>
      </c>
      <c r="H292" s="831"/>
      <c r="I292" s="831">
        <v>122</v>
      </c>
      <c r="J292" s="831">
        <v>5</v>
      </c>
      <c r="K292" s="831">
        <v>615</v>
      </c>
      <c r="L292" s="831"/>
      <c r="M292" s="831">
        <v>123</v>
      </c>
      <c r="N292" s="831"/>
      <c r="O292" s="831"/>
      <c r="P292" s="827"/>
      <c r="Q292" s="832"/>
    </row>
    <row r="293" spans="1:17" ht="14.45" customHeight="1" x14ac:dyDescent="0.2">
      <c r="A293" s="821" t="s">
        <v>586</v>
      </c>
      <c r="B293" s="822" t="s">
        <v>5606</v>
      </c>
      <c r="C293" s="822" t="s">
        <v>5283</v>
      </c>
      <c r="D293" s="822" t="s">
        <v>5629</v>
      </c>
      <c r="E293" s="822" t="s">
        <v>5630</v>
      </c>
      <c r="F293" s="831"/>
      <c r="G293" s="831"/>
      <c r="H293" s="831"/>
      <c r="I293" s="831"/>
      <c r="J293" s="831">
        <v>1</v>
      </c>
      <c r="K293" s="831">
        <v>3896</v>
      </c>
      <c r="L293" s="831"/>
      <c r="M293" s="831">
        <v>3896</v>
      </c>
      <c r="N293" s="831"/>
      <c r="O293" s="831"/>
      <c r="P293" s="827"/>
      <c r="Q293" s="832"/>
    </row>
    <row r="294" spans="1:17" ht="14.45" customHeight="1" x14ac:dyDescent="0.2">
      <c r="A294" s="821" t="s">
        <v>586</v>
      </c>
      <c r="B294" s="822" t="s">
        <v>5606</v>
      </c>
      <c r="C294" s="822" t="s">
        <v>5283</v>
      </c>
      <c r="D294" s="822" t="s">
        <v>5538</v>
      </c>
      <c r="E294" s="822" t="s">
        <v>5539</v>
      </c>
      <c r="F294" s="831"/>
      <c r="G294" s="831"/>
      <c r="H294" s="831"/>
      <c r="I294" s="831"/>
      <c r="J294" s="831">
        <v>1</v>
      </c>
      <c r="K294" s="831">
        <v>377</v>
      </c>
      <c r="L294" s="831"/>
      <c r="M294" s="831">
        <v>377</v>
      </c>
      <c r="N294" s="831"/>
      <c r="O294" s="831"/>
      <c r="P294" s="827"/>
      <c r="Q294" s="832"/>
    </row>
    <row r="295" spans="1:17" ht="14.45" customHeight="1" x14ac:dyDescent="0.2">
      <c r="A295" s="821" t="s">
        <v>586</v>
      </c>
      <c r="B295" s="822" t="s">
        <v>5606</v>
      </c>
      <c r="C295" s="822" t="s">
        <v>5283</v>
      </c>
      <c r="D295" s="822" t="s">
        <v>5631</v>
      </c>
      <c r="E295" s="822" t="s">
        <v>5632</v>
      </c>
      <c r="F295" s="831">
        <v>3</v>
      </c>
      <c r="G295" s="831">
        <v>1065</v>
      </c>
      <c r="H295" s="831"/>
      <c r="I295" s="831">
        <v>355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586</v>
      </c>
      <c r="B296" s="822" t="s">
        <v>5606</v>
      </c>
      <c r="C296" s="822" t="s">
        <v>5283</v>
      </c>
      <c r="D296" s="822" t="s">
        <v>5633</v>
      </c>
      <c r="E296" s="822" t="s">
        <v>5634</v>
      </c>
      <c r="F296" s="831"/>
      <c r="G296" s="831"/>
      <c r="H296" s="831"/>
      <c r="I296" s="831"/>
      <c r="J296" s="831">
        <v>1</v>
      </c>
      <c r="K296" s="831">
        <v>2685</v>
      </c>
      <c r="L296" s="831"/>
      <c r="M296" s="831">
        <v>2685</v>
      </c>
      <c r="N296" s="831"/>
      <c r="O296" s="831"/>
      <c r="P296" s="827"/>
      <c r="Q296" s="832"/>
    </row>
    <row r="297" spans="1:17" ht="14.45" customHeight="1" x14ac:dyDescent="0.2">
      <c r="A297" s="821" t="s">
        <v>586</v>
      </c>
      <c r="B297" s="822" t="s">
        <v>5606</v>
      </c>
      <c r="C297" s="822" t="s">
        <v>5283</v>
      </c>
      <c r="D297" s="822" t="s">
        <v>5635</v>
      </c>
      <c r="E297" s="822" t="s">
        <v>5636</v>
      </c>
      <c r="F297" s="831"/>
      <c r="G297" s="831"/>
      <c r="H297" s="831"/>
      <c r="I297" s="831"/>
      <c r="J297" s="831">
        <v>2</v>
      </c>
      <c r="K297" s="831">
        <v>11634</v>
      </c>
      <c r="L297" s="831"/>
      <c r="M297" s="831">
        <v>5817</v>
      </c>
      <c r="N297" s="831"/>
      <c r="O297" s="831"/>
      <c r="P297" s="827"/>
      <c r="Q297" s="832"/>
    </row>
    <row r="298" spans="1:17" ht="14.45" customHeight="1" x14ac:dyDescent="0.2">
      <c r="A298" s="821" t="s">
        <v>586</v>
      </c>
      <c r="B298" s="822" t="s">
        <v>5606</v>
      </c>
      <c r="C298" s="822" t="s">
        <v>5283</v>
      </c>
      <c r="D298" s="822" t="s">
        <v>5637</v>
      </c>
      <c r="E298" s="822" t="s">
        <v>5638</v>
      </c>
      <c r="F298" s="831">
        <v>1</v>
      </c>
      <c r="G298" s="831">
        <v>3638</v>
      </c>
      <c r="H298" s="831"/>
      <c r="I298" s="831">
        <v>3638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586</v>
      </c>
      <c r="B299" s="822" t="s">
        <v>5606</v>
      </c>
      <c r="C299" s="822" t="s">
        <v>5283</v>
      </c>
      <c r="D299" s="822" t="s">
        <v>5639</v>
      </c>
      <c r="E299" s="822" t="s">
        <v>5640</v>
      </c>
      <c r="F299" s="831">
        <v>1</v>
      </c>
      <c r="G299" s="831">
        <v>3458</v>
      </c>
      <c r="H299" s="831"/>
      <c r="I299" s="831">
        <v>3458</v>
      </c>
      <c r="J299" s="831">
        <v>1</v>
      </c>
      <c r="K299" s="831">
        <v>3477</v>
      </c>
      <c r="L299" s="831"/>
      <c r="M299" s="831">
        <v>3477</v>
      </c>
      <c r="N299" s="831"/>
      <c r="O299" s="831"/>
      <c r="P299" s="827"/>
      <c r="Q299" s="832"/>
    </row>
    <row r="300" spans="1:17" ht="14.45" customHeight="1" x14ac:dyDescent="0.2">
      <c r="A300" s="821" t="s">
        <v>586</v>
      </c>
      <c r="B300" s="822" t="s">
        <v>5606</v>
      </c>
      <c r="C300" s="822" t="s">
        <v>5283</v>
      </c>
      <c r="D300" s="822" t="s">
        <v>5641</v>
      </c>
      <c r="E300" s="822" t="s">
        <v>5642</v>
      </c>
      <c r="F300" s="831"/>
      <c r="G300" s="831"/>
      <c r="H300" s="831"/>
      <c r="I300" s="831"/>
      <c r="J300" s="831">
        <v>1</v>
      </c>
      <c r="K300" s="831">
        <v>3989</v>
      </c>
      <c r="L300" s="831"/>
      <c r="M300" s="831">
        <v>3989</v>
      </c>
      <c r="N300" s="831"/>
      <c r="O300" s="831"/>
      <c r="P300" s="827"/>
      <c r="Q300" s="832"/>
    </row>
    <row r="301" spans="1:17" ht="14.45" customHeight="1" x14ac:dyDescent="0.2">
      <c r="A301" s="821" t="s">
        <v>586</v>
      </c>
      <c r="B301" s="822" t="s">
        <v>5606</v>
      </c>
      <c r="C301" s="822" t="s">
        <v>5283</v>
      </c>
      <c r="D301" s="822" t="s">
        <v>5643</v>
      </c>
      <c r="E301" s="822" t="s">
        <v>5644</v>
      </c>
      <c r="F301" s="831"/>
      <c r="G301" s="831"/>
      <c r="H301" s="831"/>
      <c r="I301" s="831"/>
      <c r="J301" s="831">
        <v>1</v>
      </c>
      <c r="K301" s="831">
        <v>1269</v>
      </c>
      <c r="L301" s="831"/>
      <c r="M301" s="831">
        <v>1269</v>
      </c>
      <c r="N301" s="831"/>
      <c r="O301" s="831"/>
      <c r="P301" s="827"/>
      <c r="Q301" s="832"/>
    </row>
    <row r="302" spans="1:17" ht="14.45" customHeight="1" x14ac:dyDescent="0.2">
      <c r="A302" s="821" t="s">
        <v>586</v>
      </c>
      <c r="B302" s="822" t="s">
        <v>5606</v>
      </c>
      <c r="C302" s="822" t="s">
        <v>5283</v>
      </c>
      <c r="D302" s="822" t="s">
        <v>5645</v>
      </c>
      <c r="E302" s="822" t="s">
        <v>5646</v>
      </c>
      <c r="F302" s="831">
        <v>1</v>
      </c>
      <c r="G302" s="831">
        <v>6115</v>
      </c>
      <c r="H302" s="831"/>
      <c r="I302" s="831">
        <v>6115</v>
      </c>
      <c r="J302" s="831">
        <v>1</v>
      </c>
      <c r="K302" s="831">
        <v>6144</v>
      </c>
      <c r="L302" s="831"/>
      <c r="M302" s="831">
        <v>6144</v>
      </c>
      <c r="N302" s="831"/>
      <c r="O302" s="831"/>
      <c r="P302" s="827"/>
      <c r="Q302" s="832"/>
    </row>
    <row r="303" spans="1:17" ht="14.45" customHeight="1" x14ac:dyDescent="0.2">
      <c r="A303" s="821" t="s">
        <v>586</v>
      </c>
      <c r="B303" s="822" t="s">
        <v>5606</v>
      </c>
      <c r="C303" s="822" t="s">
        <v>5283</v>
      </c>
      <c r="D303" s="822" t="s">
        <v>5647</v>
      </c>
      <c r="E303" s="822" t="s">
        <v>5648</v>
      </c>
      <c r="F303" s="831">
        <v>1</v>
      </c>
      <c r="G303" s="831">
        <v>8385</v>
      </c>
      <c r="H303" s="831"/>
      <c r="I303" s="831">
        <v>8385</v>
      </c>
      <c r="J303" s="831">
        <v>2</v>
      </c>
      <c r="K303" s="831">
        <v>16872</v>
      </c>
      <c r="L303" s="831"/>
      <c r="M303" s="831">
        <v>8436</v>
      </c>
      <c r="N303" s="831"/>
      <c r="O303" s="831"/>
      <c r="P303" s="827"/>
      <c r="Q303" s="832"/>
    </row>
    <row r="304" spans="1:17" ht="14.45" customHeight="1" x14ac:dyDescent="0.2">
      <c r="A304" s="821" t="s">
        <v>586</v>
      </c>
      <c r="B304" s="822" t="s">
        <v>5606</v>
      </c>
      <c r="C304" s="822" t="s">
        <v>5283</v>
      </c>
      <c r="D304" s="822" t="s">
        <v>5649</v>
      </c>
      <c r="E304" s="822" t="s">
        <v>5650</v>
      </c>
      <c r="F304" s="831">
        <v>1</v>
      </c>
      <c r="G304" s="831">
        <v>1087</v>
      </c>
      <c r="H304" s="831"/>
      <c r="I304" s="831">
        <v>1087</v>
      </c>
      <c r="J304" s="831">
        <v>1</v>
      </c>
      <c r="K304" s="831">
        <v>1092</v>
      </c>
      <c r="L304" s="831"/>
      <c r="M304" s="831">
        <v>1092</v>
      </c>
      <c r="N304" s="831"/>
      <c r="O304" s="831"/>
      <c r="P304" s="827"/>
      <c r="Q304" s="832"/>
    </row>
    <row r="305" spans="1:17" ht="14.45" customHeight="1" x14ac:dyDescent="0.2">
      <c r="A305" s="821" t="s">
        <v>586</v>
      </c>
      <c r="B305" s="822" t="s">
        <v>5606</v>
      </c>
      <c r="C305" s="822" t="s">
        <v>5283</v>
      </c>
      <c r="D305" s="822" t="s">
        <v>5651</v>
      </c>
      <c r="E305" s="822" t="s">
        <v>5652</v>
      </c>
      <c r="F305" s="831"/>
      <c r="G305" s="831"/>
      <c r="H305" s="831"/>
      <c r="I305" s="831"/>
      <c r="J305" s="831">
        <v>1</v>
      </c>
      <c r="K305" s="831">
        <v>1769</v>
      </c>
      <c r="L305" s="831"/>
      <c r="M305" s="831">
        <v>1769</v>
      </c>
      <c r="N305" s="831"/>
      <c r="O305" s="831"/>
      <c r="P305" s="827"/>
      <c r="Q305" s="832"/>
    </row>
    <row r="306" spans="1:17" ht="14.45" customHeight="1" x14ac:dyDescent="0.2">
      <c r="A306" s="821" t="s">
        <v>586</v>
      </c>
      <c r="B306" s="822" t="s">
        <v>5606</v>
      </c>
      <c r="C306" s="822" t="s">
        <v>5283</v>
      </c>
      <c r="D306" s="822" t="s">
        <v>5653</v>
      </c>
      <c r="E306" s="822" t="s">
        <v>5654</v>
      </c>
      <c r="F306" s="831"/>
      <c r="G306" s="831"/>
      <c r="H306" s="831"/>
      <c r="I306" s="831"/>
      <c r="J306" s="831">
        <v>1</v>
      </c>
      <c r="K306" s="831">
        <v>1653</v>
      </c>
      <c r="L306" s="831"/>
      <c r="M306" s="831">
        <v>1653</v>
      </c>
      <c r="N306" s="831"/>
      <c r="O306" s="831"/>
      <c r="P306" s="827"/>
      <c r="Q306" s="832"/>
    </row>
    <row r="307" spans="1:17" ht="14.45" customHeight="1" x14ac:dyDescent="0.2">
      <c r="A307" s="821" t="s">
        <v>586</v>
      </c>
      <c r="B307" s="822" t="s">
        <v>5606</v>
      </c>
      <c r="C307" s="822" t="s">
        <v>5283</v>
      </c>
      <c r="D307" s="822" t="s">
        <v>5655</v>
      </c>
      <c r="E307" s="822" t="s">
        <v>5656</v>
      </c>
      <c r="F307" s="831"/>
      <c r="G307" s="831"/>
      <c r="H307" s="831"/>
      <c r="I307" s="831"/>
      <c r="J307" s="831">
        <v>1</v>
      </c>
      <c r="K307" s="831">
        <v>1138</v>
      </c>
      <c r="L307" s="831"/>
      <c r="M307" s="831">
        <v>1138</v>
      </c>
      <c r="N307" s="831"/>
      <c r="O307" s="831"/>
      <c r="P307" s="827"/>
      <c r="Q307" s="832"/>
    </row>
    <row r="308" spans="1:17" ht="14.45" customHeight="1" x14ac:dyDescent="0.2">
      <c r="A308" s="821" t="s">
        <v>586</v>
      </c>
      <c r="B308" s="822" t="s">
        <v>5606</v>
      </c>
      <c r="C308" s="822" t="s">
        <v>5283</v>
      </c>
      <c r="D308" s="822" t="s">
        <v>5576</v>
      </c>
      <c r="E308" s="822" t="s">
        <v>5577</v>
      </c>
      <c r="F308" s="831"/>
      <c r="G308" s="831"/>
      <c r="H308" s="831"/>
      <c r="I308" s="831"/>
      <c r="J308" s="831">
        <v>1</v>
      </c>
      <c r="K308" s="831">
        <v>0</v>
      </c>
      <c r="L308" s="831"/>
      <c r="M308" s="831">
        <v>0</v>
      </c>
      <c r="N308" s="831"/>
      <c r="O308" s="831"/>
      <c r="P308" s="827"/>
      <c r="Q308" s="832"/>
    </row>
    <row r="309" spans="1:17" ht="14.45" customHeight="1" x14ac:dyDescent="0.2">
      <c r="A309" s="821" t="s">
        <v>586</v>
      </c>
      <c r="B309" s="822" t="s">
        <v>5606</v>
      </c>
      <c r="C309" s="822" t="s">
        <v>5283</v>
      </c>
      <c r="D309" s="822" t="s">
        <v>5657</v>
      </c>
      <c r="E309" s="822" t="s">
        <v>5620</v>
      </c>
      <c r="F309" s="831">
        <v>1</v>
      </c>
      <c r="G309" s="831">
        <v>600</v>
      </c>
      <c r="H309" s="831"/>
      <c r="I309" s="831">
        <v>600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586</v>
      </c>
      <c r="B310" s="822" t="s">
        <v>5606</v>
      </c>
      <c r="C310" s="822" t="s">
        <v>5283</v>
      </c>
      <c r="D310" s="822" t="s">
        <v>5658</v>
      </c>
      <c r="E310" s="822" t="s">
        <v>5659</v>
      </c>
      <c r="F310" s="831"/>
      <c r="G310" s="831"/>
      <c r="H310" s="831"/>
      <c r="I310" s="831"/>
      <c r="J310" s="831">
        <v>1</v>
      </c>
      <c r="K310" s="831">
        <v>2530</v>
      </c>
      <c r="L310" s="831"/>
      <c r="M310" s="831">
        <v>2530</v>
      </c>
      <c r="N310" s="831"/>
      <c r="O310" s="831"/>
      <c r="P310" s="827"/>
      <c r="Q310" s="832"/>
    </row>
    <row r="311" spans="1:17" ht="14.45" customHeight="1" x14ac:dyDescent="0.2">
      <c r="A311" s="821" t="s">
        <v>586</v>
      </c>
      <c r="B311" s="822" t="s">
        <v>5606</v>
      </c>
      <c r="C311" s="822" t="s">
        <v>5283</v>
      </c>
      <c r="D311" s="822" t="s">
        <v>5660</v>
      </c>
      <c r="E311" s="822" t="s">
        <v>5661</v>
      </c>
      <c r="F311" s="831"/>
      <c r="G311" s="831"/>
      <c r="H311" s="831"/>
      <c r="I311" s="831"/>
      <c r="J311" s="831">
        <v>6</v>
      </c>
      <c r="K311" s="831">
        <v>0</v>
      </c>
      <c r="L311" s="831"/>
      <c r="M311" s="831">
        <v>0</v>
      </c>
      <c r="N311" s="831"/>
      <c r="O311" s="831"/>
      <c r="P311" s="827"/>
      <c r="Q311" s="832"/>
    </row>
    <row r="312" spans="1:17" ht="14.45" customHeight="1" x14ac:dyDescent="0.2">
      <c r="A312" s="821" t="s">
        <v>586</v>
      </c>
      <c r="B312" s="822" t="s">
        <v>5662</v>
      </c>
      <c r="C312" s="822" t="s">
        <v>5283</v>
      </c>
      <c r="D312" s="822" t="s">
        <v>5502</v>
      </c>
      <c r="E312" s="822" t="s">
        <v>5503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586</v>
      </c>
      <c r="B313" s="822" t="s">
        <v>5662</v>
      </c>
      <c r="C313" s="822" t="s">
        <v>5283</v>
      </c>
      <c r="D313" s="822" t="s">
        <v>5663</v>
      </c>
      <c r="E313" s="822" t="s">
        <v>5664</v>
      </c>
      <c r="F313" s="831"/>
      <c r="G313" s="831"/>
      <c r="H313" s="831"/>
      <c r="I313" s="831"/>
      <c r="J313" s="831"/>
      <c r="K313" s="831"/>
      <c r="L313" s="831"/>
      <c r="M313" s="831"/>
      <c r="N313" s="831">
        <v>2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586</v>
      </c>
      <c r="B314" s="822" t="s">
        <v>5662</v>
      </c>
      <c r="C314" s="822" t="s">
        <v>5283</v>
      </c>
      <c r="D314" s="822" t="s">
        <v>5508</v>
      </c>
      <c r="E314" s="822" t="s">
        <v>5509</v>
      </c>
      <c r="F314" s="831">
        <v>4</v>
      </c>
      <c r="G314" s="831">
        <v>0</v>
      </c>
      <c r="H314" s="831"/>
      <c r="I314" s="831">
        <v>0</v>
      </c>
      <c r="J314" s="831">
        <v>4</v>
      </c>
      <c r="K314" s="831">
        <v>0</v>
      </c>
      <c r="L314" s="831"/>
      <c r="M314" s="831">
        <v>0</v>
      </c>
      <c r="N314" s="831">
        <v>21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586</v>
      </c>
      <c r="B315" s="822" t="s">
        <v>5662</v>
      </c>
      <c r="C315" s="822" t="s">
        <v>5283</v>
      </c>
      <c r="D315" s="822" t="s">
        <v>5665</v>
      </c>
      <c r="E315" s="822" t="s">
        <v>5666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586</v>
      </c>
      <c r="B316" s="822" t="s">
        <v>5662</v>
      </c>
      <c r="C316" s="822" t="s">
        <v>5283</v>
      </c>
      <c r="D316" s="822" t="s">
        <v>5667</v>
      </c>
      <c r="E316" s="822" t="s">
        <v>5668</v>
      </c>
      <c r="F316" s="831"/>
      <c r="G316" s="831"/>
      <c r="H316" s="831"/>
      <c r="I316" s="831"/>
      <c r="J316" s="831">
        <v>1</v>
      </c>
      <c r="K316" s="831">
        <v>0</v>
      </c>
      <c r="L316" s="831"/>
      <c r="M316" s="831">
        <v>0</v>
      </c>
      <c r="N316" s="831"/>
      <c r="O316" s="831"/>
      <c r="P316" s="827"/>
      <c r="Q316" s="832"/>
    </row>
    <row r="317" spans="1:17" ht="14.45" customHeight="1" x14ac:dyDescent="0.2">
      <c r="A317" s="821" t="s">
        <v>586</v>
      </c>
      <c r="B317" s="822" t="s">
        <v>5662</v>
      </c>
      <c r="C317" s="822" t="s">
        <v>5283</v>
      </c>
      <c r="D317" s="822" t="s">
        <v>5669</v>
      </c>
      <c r="E317" s="822" t="s">
        <v>5670</v>
      </c>
      <c r="F317" s="831">
        <v>1</v>
      </c>
      <c r="G317" s="831">
        <v>0</v>
      </c>
      <c r="H317" s="831"/>
      <c r="I317" s="831">
        <v>0</v>
      </c>
      <c r="J317" s="831"/>
      <c r="K317" s="831"/>
      <c r="L317" s="831"/>
      <c r="M317" s="831"/>
      <c r="N317" s="831">
        <v>8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586</v>
      </c>
      <c r="B318" s="822" t="s">
        <v>5662</v>
      </c>
      <c r="C318" s="822" t="s">
        <v>5283</v>
      </c>
      <c r="D318" s="822" t="s">
        <v>5520</v>
      </c>
      <c r="E318" s="822" t="s">
        <v>5521</v>
      </c>
      <c r="F318" s="831">
        <v>3</v>
      </c>
      <c r="G318" s="831">
        <v>0</v>
      </c>
      <c r="H318" s="831"/>
      <c r="I318" s="831">
        <v>0</v>
      </c>
      <c r="J318" s="831">
        <v>4</v>
      </c>
      <c r="K318" s="831">
        <v>0</v>
      </c>
      <c r="L318" s="831"/>
      <c r="M318" s="831">
        <v>0</v>
      </c>
      <c r="N318" s="831">
        <v>19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586</v>
      </c>
      <c r="B319" s="822" t="s">
        <v>5662</v>
      </c>
      <c r="C319" s="822" t="s">
        <v>5283</v>
      </c>
      <c r="D319" s="822" t="s">
        <v>5530</v>
      </c>
      <c r="E319" s="822" t="s">
        <v>5531</v>
      </c>
      <c r="F319" s="831">
        <v>2</v>
      </c>
      <c r="G319" s="831">
        <v>18770</v>
      </c>
      <c r="H319" s="831"/>
      <c r="I319" s="831">
        <v>9385</v>
      </c>
      <c r="J319" s="831"/>
      <c r="K319" s="831"/>
      <c r="L319" s="831"/>
      <c r="M319" s="831"/>
      <c r="N319" s="831">
        <v>9</v>
      </c>
      <c r="O319" s="831">
        <v>87687</v>
      </c>
      <c r="P319" s="827"/>
      <c r="Q319" s="832">
        <v>9743</v>
      </c>
    </row>
    <row r="320" spans="1:17" ht="14.45" customHeight="1" x14ac:dyDescent="0.2">
      <c r="A320" s="821" t="s">
        <v>586</v>
      </c>
      <c r="B320" s="822" t="s">
        <v>5662</v>
      </c>
      <c r="C320" s="822" t="s">
        <v>5283</v>
      </c>
      <c r="D320" s="822" t="s">
        <v>5544</v>
      </c>
      <c r="E320" s="822" t="s">
        <v>5545</v>
      </c>
      <c r="F320" s="831">
        <v>4</v>
      </c>
      <c r="G320" s="831">
        <v>0</v>
      </c>
      <c r="H320" s="831"/>
      <c r="I320" s="831">
        <v>0</v>
      </c>
      <c r="J320" s="831">
        <v>2</v>
      </c>
      <c r="K320" s="831">
        <v>0</v>
      </c>
      <c r="L320" s="831"/>
      <c r="M320" s="831">
        <v>0</v>
      </c>
      <c r="N320" s="831">
        <v>3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586</v>
      </c>
      <c r="B321" s="822" t="s">
        <v>5662</v>
      </c>
      <c r="C321" s="822" t="s">
        <v>5283</v>
      </c>
      <c r="D321" s="822" t="s">
        <v>5671</v>
      </c>
      <c r="E321" s="822" t="s">
        <v>5672</v>
      </c>
      <c r="F321" s="831">
        <v>2</v>
      </c>
      <c r="G321" s="831">
        <v>0</v>
      </c>
      <c r="H321" s="831"/>
      <c r="I321" s="831">
        <v>0</v>
      </c>
      <c r="J321" s="831"/>
      <c r="K321" s="831"/>
      <c r="L321" s="831"/>
      <c r="M321" s="831"/>
      <c r="N321" s="831">
        <v>10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586</v>
      </c>
      <c r="B322" s="822" t="s">
        <v>5662</v>
      </c>
      <c r="C322" s="822" t="s">
        <v>5283</v>
      </c>
      <c r="D322" s="822" t="s">
        <v>5548</v>
      </c>
      <c r="E322" s="822" t="s">
        <v>5549</v>
      </c>
      <c r="F322" s="831">
        <v>2</v>
      </c>
      <c r="G322" s="831">
        <v>0</v>
      </c>
      <c r="H322" s="831"/>
      <c r="I322" s="831">
        <v>0</v>
      </c>
      <c r="J322" s="831">
        <v>3</v>
      </c>
      <c r="K322" s="831">
        <v>0</v>
      </c>
      <c r="L322" s="831"/>
      <c r="M322" s="831">
        <v>0</v>
      </c>
      <c r="N322" s="831">
        <v>13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586</v>
      </c>
      <c r="B323" s="822" t="s">
        <v>5662</v>
      </c>
      <c r="C323" s="822" t="s">
        <v>5283</v>
      </c>
      <c r="D323" s="822" t="s">
        <v>5558</v>
      </c>
      <c r="E323" s="822" t="s">
        <v>5559</v>
      </c>
      <c r="F323" s="831"/>
      <c r="G323" s="831"/>
      <c r="H323" s="831"/>
      <c r="I323" s="831"/>
      <c r="J323" s="831">
        <v>1</v>
      </c>
      <c r="K323" s="831">
        <v>0</v>
      </c>
      <c r="L323" s="831"/>
      <c r="M323" s="831">
        <v>0</v>
      </c>
      <c r="N323" s="831">
        <v>11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586</v>
      </c>
      <c r="B324" s="822" t="s">
        <v>5662</v>
      </c>
      <c r="C324" s="822" t="s">
        <v>5283</v>
      </c>
      <c r="D324" s="822" t="s">
        <v>5560</v>
      </c>
      <c r="E324" s="822" t="s">
        <v>5561</v>
      </c>
      <c r="F324" s="831">
        <v>2</v>
      </c>
      <c r="G324" s="831">
        <v>0</v>
      </c>
      <c r="H324" s="831"/>
      <c r="I324" s="831">
        <v>0</v>
      </c>
      <c r="J324" s="831"/>
      <c r="K324" s="831"/>
      <c r="L324" s="831"/>
      <c r="M324" s="831"/>
      <c r="N324" s="831">
        <v>3</v>
      </c>
      <c r="O324" s="831">
        <v>0</v>
      </c>
      <c r="P324" s="827"/>
      <c r="Q324" s="832">
        <v>0</v>
      </c>
    </row>
    <row r="325" spans="1:17" ht="14.45" customHeight="1" x14ac:dyDescent="0.2">
      <c r="A325" s="821" t="s">
        <v>586</v>
      </c>
      <c r="B325" s="822" t="s">
        <v>5662</v>
      </c>
      <c r="C325" s="822" t="s">
        <v>5283</v>
      </c>
      <c r="D325" s="822" t="s">
        <v>5673</v>
      </c>
      <c r="E325" s="822" t="s">
        <v>5674</v>
      </c>
      <c r="F325" s="831">
        <v>4</v>
      </c>
      <c r="G325" s="831">
        <v>0</v>
      </c>
      <c r="H325" s="831"/>
      <c r="I325" s="831">
        <v>0</v>
      </c>
      <c r="J325" s="831">
        <v>4</v>
      </c>
      <c r="K325" s="831">
        <v>0</v>
      </c>
      <c r="L325" s="831"/>
      <c r="M325" s="831">
        <v>0</v>
      </c>
      <c r="N325" s="831">
        <v>16</v>
      </c>
      <c r="O325" s="831">
        <v>0</v>
      </c>
      <c r="P325" s="827"/>
      <c r="Q325" s="832">
        <v>0</v>
      </c>
    </row>
    <row r="326" spans="1:17" ht="14.45" customHeight="1" x14ac:dyDescent="0.2">
      <c r="A326" s="821" t="s">
        <v>586</v>
      </c>
      <c r="B326" s="822" t="s">
        <v>5662</v>
      </c>
      <c r="C326" s="822" t="s">
        <v>5283</v>
      </c>
      <c r="D326" s="822" t="s">
        <v>5675</v>
      </c>
      <c r="E326" s="822" t="s">
        <v>5676</v>
      </c>
      <c r="F326" s="831">
        <v>3</v>
      </c>
      <c r="G326" s="831">
        <v>0</v>
      </c>
      <c r="H326" s="831"/>
      <c r="I326" s="831">
        <v>0</v>
      </c>
      <c r="J326" s="831">
        <v>1</v>
      </c>
      <c r="K326" s="831">
        <v>0</v>
      </c>
      <c r="L326" s="831"/>
      <c r="M326" s="831">
        <v>0</v>
      </c>
      <c r="N326" s="831">
        <v>11</v>
      </c>
      <c r="O326" s="831">
        <v>0</v>
      </c>
      <c r="P326" s="827"/>
      <c r="Q326" s="832">
        <v>0</v>
      </c>
    </row>
    <row r="327" spans="1:17" ht="14.45" customHeight="1" x14ac:dyDescent="0.2">
      <c r="A327" s="821" t="s">
        <v>586</v>
      </c>
      <c r="B327" s="822" t="s">
        <v>5662</v>
      </c>
      <c r="C327" s="822" t="s">
        <v>5283</v>
      </c>
      <c r="D327" s="822" t="s">
        <v>5677</v>
      </c>
      <c r="E327" s="822" t="s">
        <v>5678</v>
      </c>
      <c r="F327" s="831">
        <v>1</v>
      </c>
      <c r="G327" s="831">
        <v>0</v>
      </c>
      <c r="H327" s="831"/>
      <c r="I327" s="831">
        <v>0</v>
      </c>
      <c r="J327" s="831"/>
      <c r="K327" s="831"/>
      <c r="L327" s="831"/>
      <c r="M327" s="831"/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586</v>
      </c>
      <c r="B328" s="822" t="s">
        <v>5662</v>
      </c>
      <c r="C328" s="822" t="s">
        <v>5283</v>
      </c>
      <c r="D328" s="822" t="s">
        <v>5679</v>
      </c>
      <c r="E328" s="822" t="s">
        <v>5680</v>
      </c>
      <c r="F328" s="831">
        <v>4</v>
      </c>
      <c r="G328" s="831">
        <v>30555</v>
      </c>
      <c r="H328" s="831"/>
      <c r="I328" s="831">
        <v>7638.75</v>
      </c>
      <c r="J328" s="831">
        <v>4</v>
      </c>
      <c r="K328" s="831">
        <v>30704</v>
      </c>
      <c r="L328" s="831"/>
      <c r="M328" s="831">
        <v>7676</v>
      </c>
      <c r="N328" s="831">
        <v>17</v>
      </c>
      <c r="O328" s="831">
        <v>134137</v>
      </c>
      <c r="P328" s="827"/>
      <c r="Q328" s="832">
        <v>7890.411764705882</v>
      </c>
    </row>
    <row r="329" spans="1:17" ht="14.45" customHeight="1" x14ac:dyDescent="0.2">
      <c r="A329" s="821" t="s">
        <v>586</v>
      </c>
      <c r="B329" s="822" t="s">
        <v>5681</v>
      </c>
      <c r="C329" s="822" t="s">
        <v>5283</v>
      </c>
      <c r="D329" s="822" t="s">
        <v>5682</v>
      </c>
      <c r="E329" s="822" t="s">
        <v>5683</v>
      </c>
      <c r="F329" s="831">
        <v>3</v>
      </c>
      <c r="G329" s="831">
        <v>17304</v>
      </c>
      <c r="H329" s="831"/>
      <c r="I329" s="831">
        <v>5768</v>
      </c>
      <c r="J329" s="831">
        <v>2</v>
      </c>
      <c r="K329" s="831">
        <v>11622</v>
      </c>
      <c r="L329" s="831"/>
      <c r="M329" s="831">
        <v>5811</v>
      </c>
      <c r="N329" s="831"/>
      <c r="O329" s="831"/>
      <c r="P329" s="827"/>
      <c r="Q329" s="832"/>
    </row>
    <row r="330" spans="1:17" ht="14.45" customHeight="1" x14ac:dyDescent="0.2">
      <c r="A330" s="821" t="s">
        <v>586</v>
      </c>
      <c r="B330" s="822" t="s">
        <v>5681</v>
      </c>
      <c r="C330" s="822" t="s">
        <v>5283</v>
      </c>
      <c r="D330" s="822" t="s">
        <v>5684</v>
      </c>
      <c r="E330" s="822" t="s">
        <v>5685</v>
      </c>
      <c r="F330" s="831">
        <v>3</v>
      </c>
      <c r="G330" s="831">
        <v>7107</v>
      </c>
      <c r="H330" s="831"/>
      <c r="I330" s="831">
        <v>2369</v>
      </c>
      <c r="J330" s="831">
        <v>3</v>
      </c>
      <c r="K330" s="831">
        <v>7149</v>
      </c>
      <c r="L330" s="831"/>
      <c r="M330" s="831">
        <v>2383</v>
      </c>
      <c r="N330" s="831"/>
      <c r="O330" s="831"/>
      <c r="P330" s="827"/>
      <c r="Q330" s="832"/>
    </row>
    <row r="331" spans="1:17" ht="14.45" customHeight="1" x14ac:dyDescent="0.2">
      <c r="A331" s="821" t="s">
        <v>586</v>
      </c>
      <c r="B331" s="822" t="s">
        <v>5681</v>
      </c>
      <c r="C331" s="822" t="s">
        <v>5283</v>
      </c>
      <c r="D331" s="822" t="s">
        <v>5686</v>
      </c>
      <c r="E331" s="822" t="s">
        <v>5687</v>
      </c>
      <c r="F331" s="831">
        <v>1</v>
      </c>
      <c r="G331" s="831">
        <v>5259</v>
      </c>
      <c r="H331" s="831"/>
      <c r="I331" s="831">
        <v>5259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586</v>
      </c>
      <c r="B332" s="822" t="s">
        <v>5681</v>
      </c>
      <c r="C332" s="822" t="s">
        <v>5283</v>
      </c>
      <c r="D332" s="822" t="s">
        <v>5688</v>
      </c>
      <c r="E332" s="822" t="s">
        <v>5689</v>
      </c>
      <c r="F332" s="831">
        <v>12</v>
      </c>
      <c r="G332" s="831">
        <v>2112</v>
      </c>
      <c r="H332" s="831"/>
      <c r="I332" s="831">
        <v>176</v>
      </c>
      <c r="J332" s="831">
        <v>10</v>
      </c>
      <c r="K332" s="831">
        <v>1770</v>
      </c>
      <c r="L332" s="831"/>
      <c r="M332" s="831">
        <v>177</v>
      </c>
      <c r="N332" s="831"/>
      <c r="O332" s="831"/>
      <c r="P332" s="827"/>
      <c r="Q332" s="832"/>
    </row>
    <row r="333" spans="1:17" ht="14.45" customHeight="1" x14ac:dyDescent="0.2">
      <c r="A333" s="821" t="s">
        <v>586</v>
      </c>
      <c r="B333" s="822" t="s">
        <v>5681</v>
      </c>
      <c r="C333" s="822" t="s">
        <v>5283</v>
      </c>
      <c r="D333" s="822" t="s">
        <v>5690</v>
      </c>
      <c r="E333" s="822" t="s">
        <v>5691</v>
      </c>
      <c r="F333" s="831">
        <v>1</v>
      </c>
      <c r="G333" s="831">
        <v>1512</v>
      </c>
      <c r="H333" s="831"/>
      <c r="I333" s="831">
        <v>1512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586</v>
      </c>
      <c r="B334" s="822" t="s">
        <v>5681</v>
      </c>
      <c r="C334" s="822" t="s">
        <v>5283</v>
      </c>
      <c r="D334" s="822" t="s">
        <v>5692</v>
      </c>
      <c r="E334" s="822" t="s">
        <v>5693</v>
      </c>
      <c r="F334" s="831">
        <v>3</v>
      </c>
      <c r="G334" s="831">
        <v>17007</v>
      </c>
      <c r="H334" s="831"/>
      <c r="I334" s="831">
        <v>5669</v>
      </c>
      <c r="J334" s="831">
        <v>2</v>
      </c>
      <c r="K334" s="831">
        <v>11424</v>
      </c>
      <c r="L334" s="831"/>
      <c r="M334" s="831">
        <v>5712</v>
      </c>
      <c r="N334" s="831"/>
      <c r="O334" s="831"/>
      <c r="P334" s="827"/>
      <c r="Q334" s="832"/>
    </row>
    <row r="335" spans="1:17" ht="14.45" customHeight="1" x14ac:dyDescent="0.2">
      <c r="A335" s="821" t="s">
        <v>586</v>
      </c>
      <c r="B335" s="822" t="s">
        <v>5681</v>
      </c>
      <c r="C335" s="822" t="s">
        <v>5283</v>
      </c>
      <c r="D335" s="822" t="s">
        <v>5694</v>
      </c>
      <c r="E335" s="822" t="s">
        <v>5695</v>
      </c>
      <c r="F335" s="831">
        <v>8</v>
      </c>
      <c r="G335" s="831">
        <v>30928</v>
      </c>
      <c r="H335" s="831"/>
      <c r="I335" s="831">
        <v>3866</v>
      </c>
      <c r="J335" s="831">
        <v>8</v>
      </c>
      <c r="K335" s="831">
        <v>31160</v>
      </c>
      <c r="L335" s="831"/>
      <c r="M335" s="831">
        <v>3895</v>
      </c>
      <c r="N335" s="831"/>
      <c r="O335" s="831"/>
      <c r="P335" s="827"/>
      <c r="Q335" s="832"/>
    </row>
    <row r="336" spans="1:17" ht="14.45" customHeight="1" x14ac:dyDescent="0.2">
      <c r="A336" s="821" t="s">
        <v>586</v>
      </c>
      <c r="B336" s="822" t="s">
        <v>5681</v>
      </c>
      <c r="C336" s="822" t="s">
        <v>5283</v>
      </c>
      <c r="D336" s="822" t="s">
        <v>5696</v>
      </c>
      <c r="E336" s="822" t="s">
        <v>5697</v>
      </c>
      <c r="F336" s="831">
        <v>5</v>
      </c>
      <c r="G336" s="831">
        <v>8055</v>
      </c>
      <c r="H336" s="831"/>
      <c r="I336" s="831">
        <v>1611</v>
      </c>
      <c r="J336" s="831">
        <v>1</v>
      </c>
      <c r="K336" s="831">
        <v>1623</v>
      </c>
      <c r="L336" s="831"/>
      <c r="M336" s="831">
        <v>1623</v>
      </c>
      <c r="N336" s="831"/>
      <c r="O336" s="831"/>
      <c r="P336" s="827"/>
      <c r="Q336" s="832"/>
    </row>
    <row r="337" spans="1:17" ht="14.45" customHeight="1" x14ac:dyDescent="0.2">
      <c r="A337" s="821" t="s">
        <v>586</v>
      </c>
      <c r="B337" s="822" t="s">
        <v>5681</v>
      </c>
      <c r="C337" s="822" t="s">
        <v>5283</v>
      </c>
      <c r="D337" s="822" t="s">
        <v>5698</v>
      </c>
      <c r="E337" s="822" t="s">
        <v>5699</v>
      </c>
      <c r="F337" s="831">
        <v>2</v>
      </c>
      <c r="G337" s="831">
        <v>5800</v>
      </c>
      <c r="H337" s="831"/>
      <c r="I337" s="831">
        <v>2900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586</v>
      </c>
      <c r="B338" s="822" t="s">
        <v>5681</v>
      </c>
      <c r="C338" s="822" t="s">
        <v>5283</v>
      </c>
      <c r="D338" s="822" t="s">
        <v>5700</v>
      </c>
      <c r="E338" s="822" t="s">
        <v>5701</v>
      </c>
      <c r="F338" s="831">
        <v>3</v>
      </c>
      <c r="G338" s="831">
        <v>3624</v>
      </c>
      <c r="H338" s="831"/>
      <c r="I338" s="831">
        <v>1208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586</v>
      </c>
      <c r="B339" s="822" t="s">
        <v>5681</v>
      </c>
      <c r="C339" s="822" t="s">
        <v>5283</v>
      </c>
      <c r="D339" s="822" t="s">
        <v>5702</v>
      </c>
      <c r="E339" s="822" t="s">
        <v>5703</v>
      </c>
      <c r="F339" s="831"/>
      <c r="G339" s="831"/>
      <c r="H339" s="831"/>
      <c r="I339" s="831"/>
      <c r="J339" s="831">
        <v>1</v>
      </c>
      <c r="K339" s="831">
        <v>6510</v>
      </c>
      <c r="L339" s="831"/>
      <c r="M339" s="831">
        <v>6510</v>
      </c>
      <c r="N339" s="831"/>
      <c r="O339" s="831"/>
      <c r="P339" s="827"/>
      <c r="Q339" s="832"/>
    </row>
    <row r="340" spans="1:17" ht="14.45" customHeight="1" x14ac:dyDescent="0.2">
      <c r="A340" s="821" t="s">
        <v>586</v>
      </c>
      <c r="B340" s="822" t="s">
        <v>5681</v>
      </c>
      <c r="C340" s="822" t="s">
        <v>5283</v>
      </c>
      <c r="D340" s="822" t="s">
        <v>5704</v>
      </c>
      <c r="E340" s="822" t="s">
        <v>5705</v>
      </c>
      <c r="F340" s="831">
        <v>2</v>
      </c>
      <c r="G340" s="831">
        <v>8034</v>
      </c>
      <c r="H340" s="831"/>
      <c r="I340" s="831">
        <v>4017</v>
      </c>
      <c r="J340" s="831">
        <v>1</v>
      </c>
      <c r="K340" s="831">
        <v>4041</v>
      </c>
      <c r="L340" s="831"/>
      <c r="M340" s="831">
        <v>4041</v>
      </c>
      <c r="N340" s="831"/>
      <c r="O340" s="831"/>
      <c r="P340" s="827"/>
      <c r="Q340" s="832"/>
    </row>
    <row r="341" spans="1:17" ht="14.45" customHeight="1" x14ac:dyDescent="0.2">
      <c r="A341" s="821" t="s">
        <v>586</v>
      </c>
      <c r="B341" s="822" t="s">
        <v>5681</v>
      </c>
      <c r="C341" s="822" t="s">
        <v>5283</v>
      </c>
      <c r="D341" s="822" t="s">
        <v>5706</v>
      </c>
      <c r="E341" s="822" t="s">
        <v>5707</v>
      </c>
      <c r="F341" s="831">
        <v>2</v>
      </c>
      <c r="G341" s="831">
        <v>11188</v>
      </c>
      <c r="H341" s="831"/>
      <c r="I341" s="831">
        <v>5594</v>
      </c>
      <c r="J341" s="831">
        <v>1</v>
      </c>
      <c r="K341" s="831">
        <v>5623</v>
      </c>
      <c r="L341" s="831"/>
      <c r="M341" s="831">
        <v>5623</v>
      </c>
      <c r="N341" s="831"/>
      <c r="O341" s="831"/>
      <c r="P341" s="827"/>
      <c r="Q341" s="832"/>
    </row>
    <row r="342" spans="1:17" ht="14.45" customHeight="1" x14ac:dyDescent="0.2">
      <c r="A342" s="821" t="s">
        <v>586</v>
      </c>
      <c r="B342" s="822" t="s">
        <v>5681</v>
      </c>
      <c r="C342" s="822" t="s">
        <v>5283</v>
      </c>
      <c r="D342" s="822" t="s">
        <v>5708</v>
      </c>
      <c r="E342" s="822" t="s">
        <v>5709</v>
      </c>
      <c r="F342" s="831">
        <v>12</v>
      </c>
      <c r="G342" s="831">
        <v>16056</v>
      </c>
      <c r="H342" s="831"/>
      <c r="I342" s="831">
        <v>1338</v>
      </c>
      <c r="J342" s="831">
        <v>7</v>
      </c>
      <c r="K342" s="831">
        <v>9429</v>
      </c>
      <c r="L342" s="831"/>
      <c r="M342" s="831">
        <v>1347</v>
      </c>
      <c r="N342" s="831"/>
      <c r="O342" s="831"/>
      <c r="P342" s="827"/>
      <c r="Q342" s="832"/>
    </row>
    <row r="343" spans="1:17" ht="14.45" customHeight="1" x14ac:dyDescent="0.2">
      <c r="A343" s="821" t="s">
        <v>586</v>
      </c>
      <c r="B343" s="822" t="s">
        <v>5681</v>
      </c>
      <c r="C343" s="822" t="s">
        <v>5283</v>
      </c>
      <c r="D343" s="822" t="s">
        <v>5710</v>
      </c>
      <c r="E343" s="822" t="s">
        <v>5711</v>
      </c>
      <c r="F343" s="831">
        <v>4</v>
      </c>
      <c r="G343" s="831">
        <v>1932</v>
      </c>
      <c r="H343" s="831"/>
      <c r="I343" s="831">
        <v>483</v>
      </c>
      <c r="J343" s="831">
        <v>6</v>
      </c>
      <c r="K343" s="831">
        <v>2928</v>
      </c>
      <c r="L343" s="831"/>
      <c r="M343" s="831">
        <v>488</v>
      </c>
      <c r="N343" s="831"/>
      <c r="O343" s="831"/>
      <c r="P343" s="827"/>
      <c r="Q343" s="832"/>
    </row>
    <row r="344" spans="1:17" ht="14.45" customHeight="1" x14ac:dyDescent="0.2">
      <c r="A344" s="821" t="s">
        <v>586</v>
      </c>
      <c r="B344" s="822" t="s">
        <v>5681</v>
      </c>
      <c r="C344" s="822" t="s">
        <v>5283</v>
      </c>
      <c r="D344" s="822" t="s">
        <v>5712</v>
      </c>
      <c r="E344" s="822" t="s">
        <v>5713</v>
      </c>
      <c r="F344" s="831">
        <v>1</v>
      </c>
      <c r="G344" s="831">
        <v>4650</v>
      </c>
      <c r="H344" s="831"/>
      <c r="I344" s="831">
        <v>4650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586</v>
      </c>
      <c r="B345" s="822" t="s">
        <v>5681</v>
      </c>
      <c r="C345" s="822" t="s">
        <v>5283</v>
      </c>
      <c r="D345" s="822" t="s">
        <v>5714</v>
      </c>
      <c r="E345" s="822" t="s">
        <v>5715</v>
      </c>
      <c r="F345" s="831">
        <v>3</v>
      </c>
      <c r="G345" s="831">
        <v>12426</v>
      </c>
      <c r="H345" s="831"/>
      <c r="I345" s="831">
        <v>4142</v>
      </c>
      <c r="J345" s="831">
        <v>3</v>
      </c>
      <c r="K345" s="831">
        <v>12483</v>
      </c>
      <c r="L345" s="831"/>
      <c r="M345" s="831">
        <v>4161</v>
      </c>
      <c r="N345" s="831"/>
      <c r="O345" s="831"/>
      <c r="P345" s="827"/>
      <c r="Q345" s="832"/>
    </row>
    <row r="346" spans="1:17" ht="14.45" customHeight="1" x14ac:dyDescent="0.2">
      <c r="A346" s="821" t="s">
        <v>586</v>
      </c>
      <c r="B346" s="822" t="s">
        <v>5681</v>
      </c>
      <c r="C346" s="822" t="s">
        <v>5283</v>
      </c>
      <c r="D346" s="822" t="s">
        <v>5716</v>
      </c>
      <c r="E346" s="822" t="s">
        <v>5717</v>
      </c>
      <c r="F346" s="831">
        <v>5</v>
      </c>
      <c r="G346" s="831">
        <v>1815</v>
      </c>
      <c r="H346" s="831"/>
      <c r="I346" s="831">
        <v>363</v>
      </c>
      <c r="J346" s="831">
        <v>2</v>
      </c>
      <c r="K346" s="831">
        <v>732</v>
      </c>
      <c r="L346" s="831"/>
      <c r="M346" s="831">
        <v>366</v>
      </c>
      <c r="N346" s="831"/>
      <c r="O346" s="831"/>
      <c r="P346" s="827"/>
      <c r="Q346" s="832"/>
    </row>
    <row r="347" spans="1:17" ht="14.45" customHeight="1" x14ac:dyDescent="0.2">
      <c r="A347" s="821" t="s">
        <v>586</v>
      </c>
      <c r="B347" s="822" t="s">
        <v>5681</v>
      </c>
      <c r="C347" s="822" t="s">
        <v>5283</v>
      </c>
      <c r="D347" s="822" t="s">
        <v>5718</v>
      </c>
      <c r="E347" s="822" t="s">
        <v>5719</v>
      </c>
      <c r="F347" s="831">
        <v>4</v>
      </c>
      <c r="G347" s="831">
        <v>620</v>
      </c>
      <c r="H347" s="831"/>
      <c r="I347" s="831">
        <v>155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586</v>
      </c>
      <c r="B348" s="822" t="s">
        <v>5681</v>
      </c>
      <c r="C348" s="822" t="s">
        <v>5283</v>
      </c>
      <c r="D348" s="822" t="s">
        <v>5720</v>
      </c>
      <c r="E348" s="822" t="s">
        <v>5721</v>
      </c>
      <c r="F348" s="831">
        <v>1</v>
      </c>
      <c r="G348" s="831">
        <v>2527</v>
      </c>
      <c r="H348" s="831"/>
      <c r="I348" s="831">
        <v>2527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586</v>
      </c>
      <c r="B349" s="822" t="s">
        <v>5681</v>
      </c>
      <c r="C349" s="822" t="s">
        <v>5283</v>
      </c>
      <c r="D349" s="822" t="s">
        <v>5722</v>
      </c>
      <c r="E349" s="822" t="s">
        <v>5723</v>
      </c>
      <c r="F349" s="831">
        <v>2</v>
      </c>
      <c r="G349" s="831">
        <v>1450</v>
      </c>
      <c r="H349" s="831"/>
      <c r="I349" s="831">
        <v>725</v>
      </c>
      <c r="J349" s="831">
        <v>1</v>
      </c>
      <c r="K349" s="831">
        <v>732</v>
      </c>
      <c r="L349" s="831"/>
      <c r="M349" s="831">
        <v>732</v>
      </c>
      <c r="N349" s="831"/>
      <c r="O349" s="831"/>
      <c r="P349" s="827"/>
      <c r="Q349" s="832"/>
    </row>
    <row r="350" spans="1:17" ht="14.45" customHeight="1" x14ac:dyDescent="0.2">
      <c r="A350" s="821" t="s">
        <v>586</v>
      </c>
      <c r="B350" s="822" t="s">
        <v>5681</v>
      </c>
      <c r="C350" s="822" t="s">
        <v>5283</v>
      </c>
      <c r="D350" s="822" t="s">
        <v>5724</v>
      </c>
      <c r="E350" s="822" t="s">
        <v>5725</v>
      </c>
      <c r="F350" s="831"/>
      <c r="G350" s="831"/>
      <c r="H350" s="831"/>
      <c r="I350" s="831"/>
      <c r="J350" s="831">
        <v>16</v>
      </c>
      <c r="K350" s="831">
        <v>23520</v>
      </c>
      <c r="L350" s="831"/>
      <c r="M350" s="831">
        <v>1470</v>
      </c>
      <c r="N350" s="831"/>
      <c r="O350" s="831"/>
      <c r="P350" s="827"/>
      <c r="Q350" s="832"/>
    </row>
    <row r="351" spans="1:17" ht="14.45" customHeight="1" x14ac:dyDescent="0.2">
      <c r="A351" s="821" t="s">
        <v>586</v>
      </c>
      <c r="B351" s="822" t="s">
        <v>5681</v>
      </c>
      <c r="C351" s="822" t="s">
        <v>5283</v>
      </c>
      <c r="D351" s="822" t="s">
        <v>5726</v>
      </c>
      <c r="E351" s="822" t="s">
        <v>5727</v>
      </c>
      <c r="F351" s="831">
        <v>1</v>
      </c>
      <c r="G351" s="831">
        <v>10814</v>
      </c>
      <c r="H351" s="831"/>
      <c r="I351" s="831">
        <v>10814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586</v>
      </c>
      <c r="B352" s="822" t="s">
        <v>5681</v>
      </c>
      <c r="C352" s="822" t="s">
        <v>5283</v>
      </c>
      <c r="D352" s="822" t="s">
        <v>5728</v>
      </c>
      <c r="E352" s="822" t="s">
        <v>5729</v>
      </c>
      <c r="F352" s="831">
        <v>4</v>
      </c>
      <c r="G352" s="831">
        <v>18632</v>
      </c>
      <c r="H352" s="831"/>
      <c r="I352" s="831">
        <v>4658</v>
      </c>
      <c r="J352" s="831">
        <v>3</v>
      </c>
      <c r="K352" s="831">
        <v>14073</v>
      </c>
      <c r="L352" s="831"/>
      <c r="M352" s="831">
        <v>4691</v>
      </c>
      <c r="N352" s="831"/>
      <c r="O352" s="831"/>
      <c r="P352" s="827"/>
      <c r="Q352" s="832"/>
    </row>
    <row r="353" spans="1:17" ht="14.45" customHeight="1" x14ac:dyDescent="0.2">
      <c r="A353" s="821" t="s">
        <v>586</v>
      </c>
      <c r="B353" s="822" t="s">
        <v>5681</v>
      </c>
      <c r="C353" s="822" t="s">
        <v>5283</v>
      </c>
      <c r="D353" s="822" t="s">
        <v>5730</v>
      </c>
      <c r="E353" s="822" t="s">
        <v>5731</v>
      </c>
      <c r="F353" s="831"/>
      <c r="G353" s="831"/>
      <c r="H353" s="831"/>
      <c r="I353" s="831"/>
      <c r="J353" s="831">
        <v>1</v>
      </c>
      <c r="K353" s="831">
        <v>3895</v>
      </c>
      <c r="L353" s="831"/>
      <c r="M353" s="831">
        <v>3895</v>
      </c>
      <c r="N353" s="831"/>
      <c r="O353" s="831"/>
      <c r="P353" s="827"/>
      <c r="Q353" s="832"/>
    </row>
    <row r="354" spans="1:17" ht="14.45" customHeight="1" x14ac:dyDescent="0.2">
      <c r="A354" s="821" t="s">
        <v>586</v>
      </c>
      <c r="B354" s="822" t="s">
        <v>5681</v>
      </c>
      <c r="C354" s="822" t="s">
        <v>5283</v>
      </c>
      <c r="D354" s="822" t="s">
        <v>5732</v>
      </c>
      <c r="E354" s="822" t="s">
        <v>5733</v>
      </c>
      <c r="F354" s="831">
        <v>14</v>
      </c>
      <c r="G354" s="831">
        <v>4522</v>
      </c>
      <c r="H354" s="831"/>
      <c r="I354" s="831">
        <v>323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586</v>
      </c>
      <c r="B355" s="822" t="s">
        <v>5369</v>
      </c>
      <c r="C355" s="822" t="s">
        <v>5313</v>
      </c>
      <c r="D355" s="822" t="s">
        <v>5453</v>
      </c>
      <c r="E355" s="822" t="s">
        <v>5454</v>
      </c>
      <c r="F355" s="831"/>
      <c r="G355" s="831"/>
      <c r="H355" s="831"/>
      <c r="I355" s="831"/>
      <c r="J355" s="831">
        <v>4</v>
      </c>
      <c r="K355" s="831">
        <v>6001.6</v>
      </c>
      <c r="L355" s="831"/>
      <c r="M355" s="831">
        <v>1500.4</v>
      </c>
      <c r="N355" s="831"/>
      <c r="O355" s="831"/>
      <c r="P355" s="827"/>
      <c r="Q355" s="832"/>
    </row>
    <row r="356" spans="1:17" ht="14.45" customHeight="1" x14ac:dyDescent="0.2">
      <c r="A356" s="821" t="s">
        <v>586</v>
      </c>
      <c r="B356" s="822" t="s">
        <v>5369</v>
      </c>
      <c r="C356" s="822" t="s">
        <v>5313</v>
      </c>
      <c r="D356" s="822" t="s">
        <v>5457</v>
      </c>
      <c r="E356" s="822" t="s">
        <v>5458</v>
      </c>
      <c r="F356" s="831">
        <v>3</v>
      </c>
      <c r="G356" s="831">
        <v>2714.25</v>
      </c>
      <c r="H356" s="831"/>
      <c r="I356" s="831">
        <v>904.75</v>
      </c>
      <c r="J356" s="831">
        <v>8</v>
      </c>
      <c r="K356" s="831">
        <v>7238</v>
      </c>
      <c r="L356" s="831"/>
      <c r="M356" s="831">
        <v>904.75</v>
      </c>
      <c r="N356" s="831">
        <v>2</v>
      </c>
      <c r="O356" s="831">
        <v>1809.5</v>
      </c>
      <c r="P356" s="827"/>
      <c r="Q356" s="832">
        <v>904.75</v>
      </c>
    </row>
    <row r="357" spans="1:17" ht="14.45" customHeight="1" x14ac:dyDescent="0.2">
      <c r="A357" s="821" t="s">
        <v>586</v>
      </c>
      <c r="B357" s="822" t="s">
        <v>5369</v>
      </c>
      <c r="C357" s="822" t="s">
        <v>5313</v>
      </c>
      <c r="D357" s="822" t="s">
        <v>5318</v>
      </c>
      <c r="E357" s="822" t="s">
        <v>5319</v>
      </c>
      <c r="F357" s="831"/>
      <c r="G357" s="831"/>
      <c r="H357" s="831"/>
      <c r="I357" s="831"/>
      <c r="J357" s="831">
        <v>1</v>
      </c>
      <c r="K357" s="831">
        <v>180.44</v>
      </c>
      <c r="L357" s="831"/>
      <c r="M357" s="831">
        <v>180.44</v>
      </c>
      <c r="N357" s="831"/>
      <c r="O357" s="831"/>
      <c r="P357" s="827"/>
      <c r="Q357" s="832"/>
    </row>
    <row r="358" spans="1:17" ht="14.45" customHeight="1" x14ac:dyDescent="0.2">
      <c r="A358" s="821" t="s">
        <v>586</v>
      </c>
      <c r="B358" s="822" t="s">
        <v>5369</v>
      </c>
      <c r="C358" s="822" t="s">
        <v>5283</v>
      </c>
      <c r="D358" s="822" t="s">
        <v>5433</v>
      </c>
      <c r="E358" s="822" t="s">
        <v>5434</v>
      </c>
      <c r="F358" s="831">
        <v>24</v>
      </c>
      <c r="G358" s="831">
        <v>4776</v>
      </c>
      <c r="H358" s="831"/>
      <c r="I358" s="831">
        <v>199</v>
      </c>
      <c r="J358" s="831">
        <v>18</v>
      </c>
      <c r="K358" s="831">
        <v>3618</v>
      </c>
      <c r="L358" s="831"/>
      <c r="M358" s="831">
        <v>201</v>
      </c>
      <c r="N358" s="831">
        <v>5</v>
      </c>
      <c r="O358" s="831">
        <v>1050</v>
      </c>
      <c r="P358" s="827"/>
      <c r="Q358" s="832">
        <v>210</v>
      </c>
    </row>
    <row r="359" spans="1:17" ht="14.45" customHeight="1" x14ac:dyDescent="0.2">
      <c r="A359" s="821" t="s">
        <v>586</v>
      </c>
      <c r="B359" s="822" t="s">
        <v>5369</v>
      </c>
      <c r="C359" s="822" t="s">
        <v>5283</v>
      </c>
      <c r="D359" s="822" t="s">
        <v>5330</v>
      </c>
      <c r="E359" s="822" t="s">
        <v>5331</v>
      </c>
      <c r="F359" s="831">
        <v>1</v>
      </c>
      <c r="G359" s="831">
        <v>38</v>
      </c>
      <c r="H359" s="831"/>
      <c r="I359" s="831">
        <v>38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586</v>
      </c>
      <c r="B360" s="822" t="s">
        <v>5369</v>
      </c>
      <c r="C360" s="822" t="s">
        <v>5283</v>
      </c>
      <c r="D360" s="822" t="s">
        <v>5459</v>
      </c>
      <c r="E360" s="822" t="s">
        <v>5460</v>
      </c>
      <c r="F360" s="831"/>
      <c r="G360" s="831"/>
      <c r="H360" s="831"/>
      <c r="I360" s="831"/>
      <c r="J360" s="831">
        <v>4</v>
      </c>
      <c r="K360" s="831">
        <v>3212</v>
      </c>
      <c r="L360" s="831"/>
      <c r="M360" s="831">
        <v>803</v>
      </c>
      <c r="N360" s="831"/>
      <c r="O360" s="831"/>
      <c r="P360" s="827"/>
      <c r="Q360" s="832"/>
    </row>
    <row r="361" spans="1:17" ht="14.45" customHeight="1" x14ac:dyDescent="0.2">
      <c r="A361" s="821" t="s">
        <v>586</v>
      </c>
      <c r="B361" s="822" t="s">
        <v>5369</v>
      </c>
      <c r="C361" s="822" t="s">
        <v>5283</v>
      </c>
      <c r="D361" s="822" t="s">
        <v>5372</v>
      </c>
      <c r="E361" s="822" t="s">
        <v>5373</v>
      </c>
      <c r="F361" s="831">
        <v>121</v>
      </c>
      <c r="G361" s="831">
        <v>30734</v>
      </c>
      <c r="H361" s="831"/>
      <c r="I361" s="831">
        <v>254</v>
      </c>
      <c r="J361" s="831">
        <v>123</v>
      </c>
      <c r="K361" s="831">
        <v>31365</v>
      </c>
      <c r="L361" s="831"/>
      <c r="M361" s="831">
        <v>255</v>
      </c>
      <c r="N361" s="831">
        <v>131</v>
      </c>
      <c r="O361" s="831">
        <v>36025</v>
      </c>
      <c r="P361" s="827"/>
      <c r="Q361" s="832">
        <v>275</v>
      </c>
    </row>
    <row r="362" spans="1:17" ht="14.45" customHeight="1" x14ac:dyDescent="0.2">
      <c r="A362" s="821" t="s">
        <v>586</v>
      </c>
      <c r="B362" s="822" t="s">
        <v>5369</v>
      </c>
      <c r="C362" s="822" t="s">
        <v>5283</v>
      </c>
      <c r="D362" s="822" t="s">
        <v>5374</v>
      </c>
      <c r="E362" s="822" t="s">
        <v>5375</v>
      </c>
      <c r="F362" s="831">
        <v>22</v>
      </c>
      <c r="G362" s="831">
        <v>2772</v>
      </c>
      <c r="H362" s="831"/>
      <c r="I362" s="831">
        <v>126</v>
      </c>
      <c r="J362" s="831">
        <v>9</v>
      </c>
      <c r="K362" s="831">
        <v>1143</v>
      </c>
      <c r="L362" s="831"/>
      <c r="M362" s="831">
        <v>127</v>
      </c>
      <c r="N362" s="831">
        <v>7</v>
      </c>
      <c r="O362" s="831">
        <v>959</v>
      </c>
      <c r="P362" s="827"/>
      <c r="Q362" s="832">
        <v>137</v>
      </c>
    </row>
    <row r="363" spans="1:17" ht="14.45" customHeight="1" x14ac:dyDescent="0.2">
      <c r="A363" s="821" t="s">
        <v>586</v>
      </c>
      <c r="B363" s="822" t="s">
        <v>5369</v>
      </c>
      <c r="C363" s="822" t="s">
        <v>5283</v>
      </c>
      <c r="D363" s="822" t="s">
        <v>5383</v>
      </c>
      <c r="E363" s="822" t="s">
        <v>5384</v>
      </c>
      <c r="F363" s="831">
        <v>4</v>
      </c>
      <c r="G363" s="831">
        <v>1992</v>
      </c>
      <c r="H363" s="831"/>
      <c r="I363" s="831">
        <v>498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586</v>
      </c>
      <c r="B364" s="822" t="s">
        <v>5369</v>
      </c>
      <c r="C364" s="822" t="s">
        <v>5283</v>
      </c>
      <c r="D364" s="822" t="s">
        <v>5385</v>
      </c>
      <c r="E364" s="822" t="s">
        <v>5386</v>
      </c>
      <c r="F364" s="831">
        <v>5</v>
      </c>
      <c r="G364" s="831">
        <v>3455</v>
      </c>
      <c r="H364" s="831"/>
      <c r="I364" s="831">
        <v>691</v>
      </c>
      <c r="J364" s="831"/>
      <c r="K364" s="831"/>
      <c r="L364" s="831"/>
      <c r="M364" s="831"/>
      <c r="N364" s="831">
        <v>3</v>
      </c>
      <c r="O364" s="831">
        <v>2112</v>
      </c>
      <c r="P364" s="827"/>
      <c r="Q364" s="832">
        <v>704</v>
      </c>
    </row>
    <row r="365" spans="1:17" ht="14.45" customHeight="1" x14ac:dyDescent="0.2">
      <c r="A365" s="821" t="s">
        <v>586</v>
      </c>
      <c r="B365" s="822" t="s">
        <v>5369</v>
      </c>
      <c r="C365" s="822" t="s">
        <v>5283</v>
      </c>
      <c r="D365" s="822" t="s">
        <v>5387</v>
      </c>
      <c r="E365" s="822" t="s">
        <v>5384</v>
      </c>
      <c r="F365" s="831">
        <v>14</v>
      </c>
      <c r="G365" s="831">
        <v>8022</v>
      </c>
      <c r="H365" s="831"/>
      <c r="I365" s="831">
        <v>573</v>
      </c>
      <c r="J365" s="831">
        <v>8</v>
      </c>
      <c r="K365" s="831">
        <v>4608</v>
      </c>
      <c r="L365" s="831"/>
      <c r="M365" s="831">
        <v>576</v>
      </c>
      <c r="N365" s="831">
        <v>4</v>
      </c>
      <c r="O365" s="831">
        <v>2356</v>
      </c>
      <c r="P365" s="827"/>
      <c r="Q365" s="832">
        <v>589</v>
      </c>
    </row>
    <row r="366" spans="1:17" ht="14.45" customHeight="1" x14ac:dyDescent="0.2">
      <c r="A366" s="821" t="s">
        <v>586</v>
      </c>
      <c r="B366" s="822" t="s">
        <v>5369</v>
      </c>
      <c r="C366" s="822" t="s">
        <v>5283</v>
      </c>
      <c r="D366" s="822" t="s">
        <v>5388</v>
      </c>
      <c r="E366" s="822" t="s">
        <v>5386</v>
      </c>
      <c r="F366" s="831"/>
      <c r="G366" s="831"/>
      <c r="H366" s="831"/>
      <c r="I366" s="831"/>
      <c r="J366" s="831">
        <v>13</v>
      </c>
      <c r="K366" s="831">
        <v>9997</v>
      </c>
      <c r="L366" s="831"/>
      <c r="M366" s="831">
        <v>769</v>
      </c>
      <c r="N366" s="831">
        <v>4</v>
      </c>
      <c r="O366" s="831">
        <v>3128</v>
      </c>
      <c r="P366" s="827"/>
      <c r="Q366" s="832">
        <v>782</v>
      </c>
    </row>
    <row r="367" spans="1:17" ht="14.45" customHeight="1" x14ac:dyDescent="0.2">
      <c r="A367" s="821" t="s">
        <v>586</v>
      </c>
      <c r="B367" s="822" t="s">
        <v>5369</v>
      </c>
      <c r="C367" s="822" t="s">
        <v>5283</v>
      </c>
      <c r="D367" s="822" t="s">
        <v>5435</v>
      </c>
      <c r="E367" s="822" t="s">
        <v>5436</v>
      </c>
      <c r="F367" s="831">
        <v>295</v>
      </c>
      <c r="G367" s="831">
        <v>242785</v>
      </c>
      <c r="H367" s="831"/>
      <c r="I367" s="831">
        <v>823</v>
      </c>
      <c r="J367" s="831">
        <v>336</v>
      </c>
      <c r="K367" s="831">
        <v>277536</v>
      </c>
      <c r="L367" s="831"/>
      <c r="M367" s="831">
        <v>826</v>
      </c>
      <c r="N367" s="831">
        <v>256</v>
      </c>
      <c r="O367" s="831">
        <v>214784</v>
      </c>
      <c r="P367" s="827"/>
      <c r="Q367" s="832">
        <v>839</v>
      </c>
    </row>
    <row r="368" spans="1:17" ht="14.45" customHeight="1" x14ac:dyDescent="0.2">
      <c r="A368" s="821" t="s">
        <v>586</v>
      </c>
      <c r="B368" s="822" t="s">
        <v>5369</v>
      </c>
      <c r="C368" s="822" t="s">
        <v>5283</v>
      </c>
      <c r="D368" s="822" t="s">
        <v>5448</v>
      </c>
      <c r="E368" s="822" t="s">
        <v>5351</v>
      </c>
      <c r="F368" s="831">
        <v>2</v>
      </c>
      <c r="G368" s="831">
        <v>1470</v>
      </c>
      <c r="H368" s="831"/>
      <c r="I368" s="831">
        <v>735</v>
      </c>
      <c r="J368" s="831">
        <v>6</v>
      </c>
      <c r="K368" s="831">
        <v>4440</v>
      </c>
      <c r="L368" s="831"/>
      <c r="M368" s="831">
        <v>740</v>
      </c>
      <c r="N368" s="831">
        <v>4</v>
      </c>
      <c r="O368" s="831">
        <v>3036</v>
      </c>
      <c r="P368" s="827"/>
      <c r="Q368" s="832">
        <v>759</v>
      </c>
    </row>
    <row r="369" spans="1:17" ht="14.45" customHeight="1" x14ac:dyDescent="0.2">
      <c r="A369" s="821" t="s">
        <v>586</v>
      </c>
      <c r="B369" s="822" t="s">
        <v>5369</v>
      </c>
      <c r="C369" s="822" t="s">
        <v>5283</v>
      </c>
      <c r="D369" s="822" t="s">
        <v>5463</v>
      </c>
      <c r="E369" s="822" t="s">
        <v>5462</v>
      </c>
      <c r="F369" s="831"/>
      <c r="G369" s="831"/>
      <c r="H369" s="831"/>
      <c r="I369" s="831"/>
      <c r="J369" s="831">
        <v>6</v>
      </c>
      <c r="K369" s="831">
        <v>5046</v>
      </c>
      <c r="L369" s="831"/>
      <c r="M369" s="831">
        <v>841</v>
      </c>
      <c r="N369" s="831"/>
      <c r="O369" s="831"/>
      <c r="P369" s="827"/>
      <c r="Q369" s="832"/>
    </row>
    <row r="370" spans="1:17" ht="14.45" customHeight="1" x14ac:dyDescent="0.2">
      <c r="A370" s="821" t="s">
        <v>586</v>
      </c>
      <c r="B370" s="822" t="s">
        <v>5369</v>
      </c>
      <c r="C370" s="822" t="s">
        <v>5283</v>
      </c>
      <c r="D370" s="822" t="s">
        <v>5389</v>
      </c>
      <c r="E370" s="822" t="s">
        <v>5390</v>
      </c>
      <c r="F370" s="831">
        <v>39</v>
      </c>
      <c r="G370" s="831">
        <v>8463</v>
      </c>
      <c r="H370" s="831"/>
      <c r="I370" s="831">
        <v>217</v>
      </c>
      <c r="J370" s="831">
        <v>55</v>
      </c>
      <c r="K370" s="831">
        <v>12045</v>
      </c>
      <c r="L370" s="831"/>
      <c r="M370" s="831">
        <v>219</v>
      </c>
      <c r="N370" s="831">
        <v>33</v>
      </c>
      <c r="O370" s="831">
        <v>7425</v>
      </c>
      <c r="P370" s="827"/>
      <c r="Q370" s="832">
        <v>225</v>
      </c>
    </row>
    <row r="371" spans="1:17" ht="14.45" customHeight="1" x14ac:dyDescent="0.2">
      <c r="A371" s="821" t="s">
        <v>586</v>
      </c>
      <c r="B371" s="822" t="s">
        <v>5369</v>
      </c>
      <c r="C371" s="822" t="s">
        <v>5283</v>
      </c>
      <c r="D371" s="822" t="s">
        <v>5391</v>
      </c>
      <c r="E371" s="822" t="s">
        <v>5392</v>
      </c>
      <c r="F371" s="831">
        <v>485</v>
      </c>
      <c r="G371" s="831">
        <v>42680</v>
      </c>
      <c r="H371" s="831"/>
      <c r="I371" s="831">
        <v>88</v>
      </c>
      <c r="J371" s="831">
        <v>675</v>
      </c>
      <c r="K371" s="831">
        <v>60075</v>
      </c>
      <c r="L371" s="831"/>
      <c r="M371" s="831">
        <v>89</v>
      </c>
      <c r="N371" s="831">
        <v>384</v>
      </c>
      <c r="O371" s="831">
        <v>35328</v>
      </c>
      <c r="P371" s="827"/>
      <c r="Q371" s="832">
        <v>92</v>
      </c>
    </row>
    <row r="372" spans="1:17" ht="14.45" customHeight="1" x14ac:dyDescent="0.2">
      <c r="A372" s="821" t="s">
        <v>586</v>
      </c>
      <c r="B372" s="822" t="s">
        <v>5369</v>
      </c>
      <c r="C372" s="822" t="s">
        <v>5283</v>
      </c>
      <c r="D372" s="822" t="s">
        <v>5377</v>
      </c>
      <c r="E372" s="822" t="s">
        <v>5378</v>
      </c>
      <c r="F372" s="831">
        <v>1</v>
      </c>
      <c r="G372" s="831">
        <v>723</v>
      </c>
      <c r="H372" s="831"/>
      <c r="I372" s="831">
        <v>723</v>
      </c>
      <c r="J372" s="831">
        <v>2</v>
      </c>
      <c r="K372" s="831">
        <v>1450</v>
      </c>
      <c r="L372" s="831"/>
      <c r="M372" s="831">
        <v>725</v>
      </c>
      <c r="N372" s="831">
        <v>2</v>
      </c>
      <c r="O372" s="831">
        <v>1480</v>
      </c>
      <c r="P372" s="827"/>
      <c r="Q372" s="832">
        <v>740</v>
      </c>
    </row>
    <row r="373" spans="1:17" ht="14.45" customHeight="1" x14ac:dyDescent="0.2">
      <c r="A373" s="821" t="s">
        <v>586</v>
      </c>
      <c r="B373" s="822" t="s">
        <v>5369</v>
      </c>
      <c r="C373" s="822" t="s">
        <v>5283</v>
      </c>
      <c r="D373" s="822" t="s">
        <v>5437</v>
      </c>
      <c r="E373" s="822" t="s">
        <v>5436</v>
      </c>
      <c r="F373" s="831">
        <v>117</v>
      </c>
      <c r="G373" s="831">
        <v>111852</v>
      </c>
      <c r="H373" s="831"/>
      <c r="I373" s="831">
        <v>956</v>
      </c>
      <c r="J373" s="831">
        <v>254</v>
      </c>
      <c r="K373" s="831">
        <v>243586</v>
      </c>
      <c r="L373" s="831"/>
      <c r="M373" s="831">
        <v>959</v>
      </c>
      <c r="N373" s="831">
        <v>101</v>
      </c>
      <c r="O373" s="831">
        <v>98980</v>
      </c>
      <c r="P373" s="827"/>
      <c r="Q373" s="832">
        <v>980</v>
      </c>
    </row>
    <row r="374" spans="1:17" ht="14.45" customHeight="1" x14ac:dyDescent="0.2">
      <c r="A374" s="821" t="s">
        <v>586</v>
      </c>
      <c r="B374" s="822" t="s">
        <v>5369</v>
      </c>
      <c r="C374" s="822" t="s">
        <v>5283</v>
      </c>
      <c r="D374" s="822" t="s">
        <v>5340</v>
      </c>
      <c r="E374" s="822" t="s">
        <v>5341</v>
      </c>
      <c r="F374" s="831">
        <v>10</v>
      </c>
      <c r="G374" s="831">
        <v>1220</v>
      </c>
      <c r="H374" s="831"/>
      <c r="I374" s="831">
        <v>122</v>
      </c>
      <c r="J374" s="831">
        <v>8</v>
      </c>
      <c r="K374" s="831">
        <v>984</v>
      </c>
      <c r="L374" s="831"/>
      <c r="M374" s="831">
        <v>123</v>
      </c>
      <c r="N374" s="831"/>
      <c r="O374" s="831"/>
      <c r="P374" s="827"/>
      <c r="Q374" s="832"/>
    </row>
    <row r="375" spans="1:17" ht="14.45" customHeight="1" x14ac:dyDescent="0.2">
      <c r="A375" s="821" t="s">
        <v>586</v>
      </c>
      <c r="B375" s="822" t="s">
        <v>5369</v>
      </c>
      <c r="C375" s="822" t="s">
        <v>5283</v>
      </c>
      <c r="D375" s="822" t="s">
        <v>5438</v>
      </c>
      <c r="E375" s="822" t="s">
        <v>5436</v>
      </c>
      <c r="F375" s="831">
        <v>29</v>
      </c>
      <c r="G375" s="831">
        <v>21692</v>
      </c>
      <c r="H375" s="831"/>
      <c r="I375" s="831">
        <v>748</v>
      </c>
      <c r="J375" s="831">
        <v>21</v>
      </c>
      <c r="K375" s="831">
        <v>15729</v>
      </c>
      <c r="L375" s="831"/>
      <c r="M375" s="831">
        <v>749</v>
      </c>
      <c r="N375" s="831">
        <v>10</v>
      </c>
      <c r="O375" s="831">
        <v>7610</v>
      </c>
      <c r="P375" s="827"/>
      <c r="Q375" s="832">
        <v>761</v>
      </c>
    </row>
    <row r="376" spans="1:17" ht="14.45" customHeight="1" x14ac:dyDescent="0.2">
      <c r="A376" s="821" t="s">
        <v>586</v>
      </c>
      <c r="B376" s="822" t="s">
        <v>5369</v>
      </c>
      <c r="C376" s="822" t="s">
        <v>5283</v>
      </c>
      <c r="D376" s="822" t="s">
        <v>5439</v>
      </c>
      <c r="E376" s="822" t="s">
        <v>5440</v>
      </c>
      <c r="F376" s="831">
        <v>221</v>
      </c>
      <c r="G376" s="831">
        <v>120666</v>
      </c>
      <c r="H376" s="831"/>
      <c r="I376" s="831">
        <v>546</v>
      </c>
      <c r="J376" s="831">
        <v>191</v>
      </c>
      <c r="K376" s="831">
        <v>104477</v>
      </c>
      <c r="L376" s="831"/>
      <c r="M376" s="831">
        <v>547</v>
      </c>
      <c r="N376" s="831">
        <v>102</v>
      </c>
      <c r="O376" s="831">
        <v>57834</v>
      </c>
      <c r="P376" s="827"/>
      <c r="Q376" s="832">
        <v>567</v>
      </c>
    </row>
    <row r="377" spans="1:17" ht="14.45" customHeight="1" x14ac:dyDescent="0.2">
      <c r="A377" s="821" t="s">
        <v>586</v>
      </c>
      <c r="B377" s="822" t="s">
        <v>5369</v>
      </c>
      <c r="C377" s="822" t="s">
        <v>5283</v>
      </c>
      <c r="D377" s="822" t="s">
        <v>5393</v>
      </c>
      <c r="E377" s="822" t="s">
        <v>5394</v>
      </c>
      <c r="F377" s="831"/>
      <c r="G377" s="831"/>
      <c r="H377" s="831"/>
      <c r="I377" s="831"/>
      <c r="J377" s="831">
        <v>1</v>
      </c>
      <c r="K377" s="831">
        <v>311</v>
      </c>
      <c r="L377" s="831"/>
      <c r="M377" s="831">
        <v>311</v>
      </c>
      <c r="N377" s="831">
        <v>2</v>
      </c>
      <c r="O377" s="831">
        <v>646</v>
      </c>
      <c r="P377" s="827"/>
      <c r="Q377" s="832">
        <v>323</v>
      </c>
    </row>
    <row r="378" spans="1:17" ht="14.45" customHeight="1" x14ac:dyDescent="0.2">
      <c r="A378" s="821" t="s">
        <v>586</v>
      </c>
      <c r="B378" s="822" t="s">
        <v>5369</v>
      </c>
      <c r="C378" s="822" t="s">
        <v>5283</v>
      </c>
      <c r="D378" s="822" t="s">
        <v>5395</v>
      </c>
      <c r="E378" s="822" t="s">
        <v>5390</v>
      </c>
      <c r="F378" s="831">
        <v>2</v>
      </c>
      <c r="G378" s="831">
        <v>358</v>
      </c>
      <c r="H378" s="831"/>
      <c r="I378" s="831">
        <v>179</v>
      </c>
      <c r="J378" s="831">
        <v>4</v>
      </c>
      <c r="K378" s="831">
        <v>720</v>
      </c>
      <c r="L378" s="831"/>
      <c r="M378" s="831">
        <v>180</v>
      </c>
      <c r="N378" s="831"/>
      <c r="O378" s="831"/>
      <c r="P378" s="827"/>
      <c r="Q378" s="832"/>
    </row>
    <row r="379" spans="1:17" ht="14.45" customHeight="1" x14ac:dyDescent="0.2">
      <c r="A379" s="821" t="s">
        <v>586</v>
      </c>
      <c r="B379" s="822" t="s">
        <v>5369</v>
      </c>
      <c r="C379" s="822" t="s">
        <v>5283</v>
      </c>
      <c r="D379" s="822" t="s">
        <v>5396</v>
      </c>
      <c r="E379" s="822" t="s">
        <v>5394</v>
      </c>
      <c r="F379" s="831">
        <v>3</v>
      </c>
      <c r="G379" s="831">
        <v>1155</v>
      </c>
      <c r="H379" s="831"/>
      <c r="I379" s="831">
        <v>385</v>
      </c>
      <c r="J379" s="831">
        <v>21</v>
      </c>
      <c r="K379" s="831">
        <v>8148</v>
      </c>
      <c r="L379" s="831"/>
      <c r="M379" s="831">
        <v>388</v>
      </c>
      <c r="N379" s="831">
        <v>12</v>
      </c>
      <c r="O379" s="831">
        <v>4812</v>
      </c>
      <c r="P379" s="827"/>
      <c r="Q379" s="832">
        <v>401</v>
      </c>
    </row>
    <row r="380" spans="1:17" ht="14.45" customHeight="1" x14ac:dyDescent="0.2">
      <c r="A380" s="821" t="s">
        <v>586</v>
      </c>
      <c r="B380" s="822" t="s">
        <v>5369</v>
      </c>
      <c r="C380" s="822" t="s">
        <v>5283</v>
      </c>
      <c r="D380" s="822" t="s">
        <v>5441</v>
      </c>
      <c r="E380" s="822" t="s">
        <v>5442</v>
      </c>
      <c r="F380" s="831">
        <v>7</v>
      </c>
      <c r="G380" s="831">
        <v>700</v>
      </c>
      <c r="H380" s="831"/>
      <c r="I380" s="831">
        <v>100</v>
      </c>
      <c r="J380" s="831">
        <v>3</v>
      </c>
      <c r="K380" s="831">
        <v>300</v>
      </c>
      <c r="L380" s="831"/>
      <c r="M380" s="831">
        <v>100</v>
      </c>
      <c r="N380" s="831">
        <v>1</v>
      </c>
      <c r="O380" s="831">
        <v>100</v>
      </c>
      <c r="P380" s="827"/>
      <c r="Q380" s="832">
        <v>100</v>
      </c>
    </row>
    <row r="381" spans="1:17" ht="14.45" customHeight="1" x14ac:dyDescent="0.2">
      <c r="A381" s="821" t="s">
        <v>586</v>
      </c>
      <c r="B381" s="822" t="s">
        <v>5369</v>
      </c>
      <c r="C381" s="822" t="s">
        <v>5283</v>
      </c>
      <c r="D381" s="822" t="s">
        <v>5443</v>
      </c>
      <c r="E381" s="822" t="s">
        <v>5436</v>
      </c>
      <c r="F381" s="831">
        <v>38</v>
      </c>
      <c r="G381" s="831">
        <v>39520</v>
      </c>
      <c r="H381" s="831"/>
      <c r="I381" s="831">
        <v>1040</v>
      </c>
      <c r="J381" s="831">
        <v>51</v>
      </c>
      <c r="K381" s="831">
        <v>53193</v>
      </c>
      <c r="L381" s="831"/>
      <c r="M381" s="831">
        <v>1043</v>
      </c>
      <c r="N381" s="831">
        <v>12</v>
      </c>
      <c r="O381" s="831">
        <v>12768</v>
      </c>
      <c r="P381" s="827"/>
      <c r="Q381" s="832">
        <v>1064</v>
      </c>
    </row>
    <row r="382" spans="1:17" ht="14.45" customHeight="1" x14ac:dyDescent="0.2">
      <c r="A382" s="821" t="s">
        <v>586</v>
      </c>
      <c r="B382" s="822" t="s">
        <v>5369</v>
      </c>
      <c r="C382" s="822" t="s">
        <v>5283</v>
      </c>
      <c r="D382" s="822" t="s">
        <v>5466</v>
      </c>
      <c r="E382" s="822" t="s">
        <v>5436</v>
      </c>
      <c r="F382" s="831">
        <v>5</v>
      </c>
      <c r="G382" s="831">
        <v>4405</v>
      </c>
      <c r="H382" s="831"/>
      <c r="I382" s="831">
        <v>881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586</v>
      </c>
      <c r="B383" s="822" t="s">
        <v>5369</v>
      </c>
      <c r="C383" s="822" t="s">
        <v>5283</v>
      </c>
      <c r="D383" s="822" t="s">
        <v>5449</v>
      </c>
      <c r="E383" s="822" t="s">
        <v>5403</v>
      </c>
      <c r="F383" s="831">
        <v>19</v>
      </c>
      <c r="G383" s="831">
        <v>11571</v>
      </c>
      <c r="H383" s="831"/>
      <c r="I383" s="831">
        <v>609</v>
      </c>
      <c r="J383" s="831"/>
      <c r="K383" s="831"/>
      <c r="L383" s="831"/>
      <c r="M383" s="831"/>
      <c r="N383" s="831">
        <v>16</v>
      </c>
      <c r="O383" s="831">
        <v>10000</v>
      </c>
      <c r="P383" s="827"/>
      <c r="Q383" s="832">
        <v>625</v>
      </c>
    </row>
    <row r="384" spans="1:17" ht="14.45" customHeight="1" x14ac:dyDescent="0.2">
      <c r="A384" s="821" t="s">
        <v>586</v>
      </c>
      <c r="B384" s="822" t="s">
        <v>5369</v>
      </c>
      <c r="C384" s="822" t="s">
        <v>5283</v>
      </c>
      <c r="D384" s="822" t="s">
        <v>5399</v>
      </c>
      <c r="E384" s="822" t="s">
        <v>5382</v>
      </c>
      <c r="F384" s="831">
        <v>6</v>
      </c>
      <c r="G384" s="831">
        <v>2454</v>
      </c>
      <c r="H384" s="831"/>
      <c r="I384" s="831">
        <v>409</v>
      </c>
      <c r="J384" s="831"/>
      <c r="K384" s="831"/>
      <c r="L384" s="831"/>
      <c r="M384" s="831"/>
      <c r="N384" s="831">
        <v>2</v>
      </c>
      <c r="O384" s="831">
        <v>850</v>
      </c>
      <c r="P384" s="827"/>
      <c r="Q384" s="832">
        <v>425</v>
      </c>
    </row>
    <row r="385" spans="1:17" ht="14.45" customHeight="1" x14ac:dyDescent="0.2">
      <c r="A385" s="821" t="s">
        <v>586</v>
      </c>
      <c r="B385" s="822" t="s">
        <v>5369</v>
      </c>
      <c r="C385" s="822" t="s">
        <v>5283</v>
      </c>
      <c r="D385" s="822" t="s">
        <v>5444</v>
      </c>
      <c r="E385" s="822" t="s">
        <v>5445</v>
      </c>
      <c r="F385" s="831">
        <v>1</v>
      </c>
      <c r="G385" s="831">
        <v>627</v>
      </c>
      <c r="H385" s="831"/>
      <c r="I385" s="831">
        <v>627</v>
      </c>
      <c r="J385" s="831">
        <v>6</v>
      </c>
      <c r="K385" s="831">
        <v>3780</v>
      </c>
      <c r="L385" s="831"/>
      <c r="M385" s="831">
        <v>630</v>
      </c>
      <c r="N385" s="831"/>
      <c r="O385" s="831"/>
      <c r="P385" s="827"/>
      <c r="Q385" s="832"/>
    </row>
    <row r="386" spans="1:17" ht="14.45" customHeight="1" x14ac:dyDescent="0.2">
      <c r="A386" s="821" t="s">
        <v>586</v>
      </c>
      <c r="B386" s="822" t="s">
        <v>5369</v>
      </c>
      <c r="C386" s="822" t="s">
        <v>5283</v>
      </c>
      <c r="D386" s="822" t="s">
        <v>5473</v>
      </c>
      <c r="E386" s="822" t="s">
        <v>5474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1398</v>
      </c>
      <c r="P386" s="827"/>
      <c r="Q386" s="832">
        <v>1398</v>
      </c>
    </row>
    <row r="387" spans="1:17" ht="14.45" customHeight="1" x14ac:dyDescent="0.2">
      <c r="A387" s="821" t="s">
        <v>586</v>
      </c>
      <c r="B387" s="822" t="s">
        <v>5369</v>
      </c>
      <c r="C387" s="822" t="s">
        <v>5283</v>
      </c>
      <c r="D387" s="822" t="s">
        <v>5470</v>
      </c>
      <c r="E387" s="822" t="s">
        <v>5471</v>
      </c>
      <c r="F387" s="831"/>
      <c r="G387" s="831"/>
      <c r="H387" s="831"/>
      <c r="I387" s="831"/>
      <c r="J387" s="831">
        <v>2</v>
      </c>
      <c r="K387" s="831">
        <v>728</v>
      </c>
      <c r="L387" s="831"/>
      <c r="M387" s="831">
        <v>364</v>
      </c>
      <c r="N387" s="831"/>
      <c r="O387" s="831"/>
      <c r="P387" s="827"/>
      <c r="Q387" s="832"/>
    </row>
    <row r="388" spans="1:17" ht="14.45" customHeight="1" x14ac:dyDescent="0.2">
      <c r="A388" s="821" t="s">
        <v>586</v>
      </c>
      <c r="B388" s="822" t="s">
        <v>5734</v>
      </c>
      <c r="C388" s="822" t="s">
        <v>5283</v>
      </c>
      <c r="D388" s="822" t="s">
        <v>5735</v>
      </c>
      <c r="E388" s="822" t="s">
        <v>5736</v>
      </c>
      <c r="F388" s="831"/>
      <c r="G388" s="831"/>
      <c r="H388" s="831"/>
      <c r="I388" s="831"/>
      <c r="J388" s="831">
        <v>1</v>
      </c>
      <c r="K388" s="831">
        <v>271</v>
      </c>
      <c r="L388" s="831"/>
      <c r="M388" s="831">
        <v>271</v>
      </c>
      <c r="N388" s="831"/>
      <c r="O388" s="831"/>
      <c r="P388" s="827"/>
      <c r="Q388" s="832"/>
    </row>
    <row r="389" spans="1:17" ht="14.45" customHeight="1" x14ac:dyDescent="0.2">
      <c r="A389" s="821" t="s">
        <v>586</v>
      </c>
      <c r="B389" s="822" t="s">
        <v>5734</v>
      </c>
      <c r="C389" s="822" t="s">
        <v>5283</v>
      </c>
      <c r="D389" s="822" t="s">
        <v>5500</v>
      </c>
      <c r="E389" s="822" t="s">
        <v>5501</v>
      </c>
      <c r="F389" s="831">
        <v>14</v>
      </c>
      <c r="G389" s="831">
        <v>11830</v>
      </c>
      <c r="H389" s="831"/>
      <c r="I389" s="831">
        <v>845</v>
      </c>
      <c r="J389" s="831">
        <v>8</v>
      </c>
      <c r="K389" s="831">
        <v>6810</v>
      </c>
      <c r="L389" s="831"/>
      <c r="M389" s="831">
        <v>851.25</v>
      </c>
      <c r="N389" s="831">
        <v>71</v>
      </c>
      <c r="O389" s="831">
        <v>62409</v>
      </c>
      <c r="P389" s="827"/>
      <c r="Q389" s="832">
        <v>879</v>
      </c>
    </row>
    <row r="390" spans="1:17" ht="14.45" customHeight="1" x14ac:dyDescent="0.2">
      <c r="A390" s="821" t="s">
        <v>586</v>
      </c>
      <c r="B390" s="822" t="s">
        <v>5734</v>
      </c>
      <c r="C390" s="822" t="s">
        <v>5283</v>
      </c>
      <c r="D390" s="822" t="s">
        <v>5737</v>
      </c>
      <c r="E390" s="822" t="s">
        <v>5738</v>
      </c>
      <c r="F390" s="831"/>
      <c r="G390" s="831"/>
      <c r="H390" s="831"/>
      <c r="I390" s="831"/>
      <c r="J390" s="831">
        <v>1</v>
      </c>
      <c r="K390" s="831">
        <v>2536</v>
      </c>
      <c r="L390" s="831"/>
      <c r="M390" s="831">
        <v>2536</v>
      </c>
      <c r="N390" s="831"/>
      <c r="O390" s="831"/>
      <c r="P390" s="827"/>
      <c r="Q390" s="832"/>
    </row>
    <row r="391" spans="1:17" ht="14.45" customHeight="1" x14ac:dyDescent="0.2">
      <c r="A391" s="821" t="s">
        <v>586</v>
      </c>
      <c r="B391" s="822" t="s">
        <v>5734</v>
      </c>
      <c r="C391" s="822" t="s">
        <v>5283</v>
      </c>
      <c r="D391" s="822" t="s">
        <v>5739</v>
      </c>
      <c r="E391" s="822" t="s">
        <v>5740</v>
      </c>
      <c r="F391" s="831"/>
      <c r="G391" s="831"/>
      <c r="H391" s="831"/>
      <c r="I391" s="831"/>
      <c r="J391" s="831">
        <v>1</v>
      </c>
      <c r="K391" s="831">
        <v>416</v>
      </c>
      <c r="L391" s="831"/>
      <c r="M391" s="831">
        <v>416</v>
      </c>
      <c r="N391" s="831"/>
      <c r="O391" s="831"/>
      <c r="P391" s="827"/>
      <c r="Q391" s="832"/>
    </row>
    <row r="392" spans="1:17" ht="14.45" customHeight="1" x14ac:dyDescent="0.2">
      <c r="A392" s="821" t="s">
        <v>586</v>
      </c>
      <c r="B392" s="822" t="s">
        <v>5734</v>
      </c>
      <c r="C392" s="822" t="s">
        <v>5283</v>
      </c>
      <c r="D392" s="822" t="s">
        <v>5741</v>
      </c>
      <c r="E392" s="822" t="s">
        <v>5742</v>
      </c>
      <c r="F392" s="831"/>
      <c r="G392" s="831"/>
      <c r="H392" s="831"/>
      <c r="I392" s="831"/>
      <c r="J392" s="831">
        <v>3</v>
      </c>
      <c r="K392" s="831">
        <v>264</v>
      </c>
      <c r="L392" s="831"/>
      <c r="M392" s="831">
        <v>88</v>
      </c>
      <c r="N392" s="831">
        <v>5</v>
      </c>
      <c r="O392" s="831">
        <v>465</v>
      </c>
      <c r="P392" s="827"/>
      <c r="Q392" s="832">
        <v>93</v>
      </c>
    </row>
    <row r="393" spans="1:17" ht="14.45" customHeight="1" x14ac:dyDescent="0.2">
      <c r="A393" s="821" t="s">
        <v>586</v>
      </c>
      <c r="B393" s="822" t="s">
        <v>5734</v>
      </c>
      <c r="C393" s="822" t="s">
        <v>5283</v>
      </c>
      <c r="D393" s="822" t="s">
        <v>5743</v>
      </c>
      <c r="E393" s="822" t="s">
        <v>5744</v>
      </c>
      <c r="F393" s="831"/>
      <c r="G393" s="831"/>
      <c r="H393" s="831"/>
      <c r="I393" s="831"/>
      <c r="J393" s="831">
        <v>1</v>
      </c>
      <c r="K393" s="831">
        <v>527</v>
      </c>
      <c r="L393" s="831"/>
      <c r="M393" s="831">
        <v>527</v>
      </c>
      <c r="N393" s="831"/>
      <c r="O393" s="831"/>
      <c r="P393" s="827"/>
      <c r="Q393" s="832"/>
    </row>
    <row r="394" spans="1:17" ht="14.45" customHeight="1" x14ac:dyDescent="0.2">
      <c r="A394" s="821" t="s">
        <v>586</v>
      </c>
      <c r="B394" s="822" t="s">
        <v>5282</v>
      </c>
      <c r="C394" s="822" t="s">
        <v>5287</v>
      </c>
      <c r="D394" s="822" t="s">
        <v>5745</v>
      </c>
      <c r="E394" s="822" t="s">
        <v>5746</v>
      </c>
      <c r="F394" s="831">
        <v>11.200000000000003</v>
      </c>
      <c r="G394" s="831">
        <v>12620.429999999998</v>
      </c>
      <c r="H394" s="831"/>
      <c r="I394" s="831">
        <v>1126.8241071428567</v>
      </c>
      <c r="J394" s="831">
        <v>1</v>
      </c>
      <c r="K394" s="831">
        <v>1134.8999999999999</v>
      </c>
      <c r="L394" s="831"/>
      <c r="M394" s="831">
        <v>1134.8999999999999</v>
      </c>
      <c r="N394" s="831"/>
      <c r="O394" s="831"/>
      <c r="P394" s="827"/>
      <c r="Q394" s="832"/>
    </row>
    <row r="395" spans="1:17" ht="14.45" customHeight="1" x14ac:dyDescent="0.2">
      <c r="A395" s="821" t="s">
        <v>586</v>
      </c>
      <c r="B395" s="822" t="s">
        <v>5282</v>
      </c>
      <c r="C395" s="822" t="s">
        <v>5287</v>
      </c>
      <c r="D395" s="822" t="s">
        <v>5747</v>
      </c>
      <c r="E395" s="822" t="s">
        <v>5748</v>
      </c>
      <c r="F395" s="831"/>
      <c r="G395" s="831"/>
      <c r="H395" s="831"/>
      <c r="I395" s="831"/>
      <c r="J395" s="831"/>
      <c r="K395" s="831"/>
      <c r="L395" s="831"/>
      <c r="M395" s="831"/>
      <c r="N395" s="831">
        <v>4</v>
      </c>
      <c r="O395" s="831">
        <v>513.28</v>
      </c>
      <c r="P395" s="827"/>
      <c r="Q395" s="832">
        <v>128.32</v>
      </c>
    </row>
    <row r="396" spans="1:17" ht="14.45" customHeight="1" x14ac:dyDescent="0.2">
      <c r="A396" s="821" t="s">
        <v>586</v>
      </c>
      <c r="B396" s="822" t="s">
        <v>5282</v>
      </c>
      <c r="C396" s="822" t="s">
        <v>5287</v>
      </c>
      <c r="D396" s="822" t="s">
        <v>5749</v>
      </c>
      <c r="E396" s="822" t="s">
        <v>1596</v>
      </c>
      <c r="F396" s="831">
        <v>39</v>
      </c>
      <c r="G396" s="831">
        <v>174715.06</v>
      </c>
      <c r="H396" s="831"/>
      <c r="I396" s="831">
        <v>4479.873333333333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586</v>
      </c>
      <c r="B397" s="822" t="s">
        <v>5282</v>
      </c>
      <c r="C397" s="822" t="s">
        <v>5287</v>
      </c>
      <c r="D397" s="822" t="s">
        <v>5750</v>
      </c>
      <c r="E397" s="822"/>
      <c r="F397" s="831">
        <v>0.6</v>
      </c>
      <c r="G397" s="831">
        <v>45.67</v>
      </c>
      <c r="H397" s="831"/>
      <c r="I397" s="831">
        <v>76.116666666666674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586</v>
      </c>
      <c r="B398" s="822" t="s">
        <v>5282</v>
      </c>
      <c r="C398" s="822" t="s">
        <v>5287</v>
      </c>
      <c r="D398" s="822" t="s">
        <v>5751</v>
      </c>
      <c r="E398" s="822" t="s">
        <v>5752</v>
      </c>
      <c r="F398" s="831">
        <v>62.699999999999982</v>
      </c>
      <c r="G398" s="831">
        <v>23313.08</v>
      </c>
      <c r="H398" s="831"/>
      <c r="I398" s="831">
        <v>371.81945773524734</v>
      </c>
      <c r="J398" s="831">
        <v>13.3</v>
      </c>
      <c r="K398" s="831">
        <v>4309.2</v>
      </c>
      <c r="L398" s="831"/>
      <c r="M398" s="831">
        <v>323.99999999999994</v>
      </c>
      <c r="N398" s="831">
        <v>3.5</v>
      </c>
      <c r="O398" s="831">
        <v>1544.33</v>
      </c>
      <c r="P398" s="827"/>
      <c r="Q398" s="832">
        <v>441.23714285714283</v>
      </c>
    </row>
    <row r="399" spans="1:17" ht="14.45" customHeight="1" x14ac:dyDescent="0.2">
      <c r="A399" s="821" t="s">
        <v>586</v>
      </c>
      <c r="B399" s="822" t="s">
        <v>5282</v>
      </c>
      <c r="C399" s="822" t="s">
        <v>5287</v>
      </c>
      <c r="D399" s="822" t="s">
        <v>5753</v>
      </c>
      <c r="E399" s="822" t="s">
        <v>879</v>
      </c>
      <c r="F399" s="831">
        <v>16</v>
      </c>
      <c r="G399" s="831">
        <v>8493.48</v>
      </c>
      <c r="H399" s="831"/>
      <c r="I399" s="831">
        <v>530.84249999999997</v>
      </c>
      <c r="J399" s="831">
        <v>3</v>
      </c>
      <c r="K399" s="831">
        <v>2071.38</v>
      </c>
      <c r="L399" s="831"/>
      <c r="M399" s="831">
        <v>690.46</v>
      </c>
      <c r="N399" s="831"/>
      <c r="O399" s="831"/>
      <c r="P399" s="827"/>
      <c r="Q399" s="832"/>
    </row>
    <row r="400" spans="1:17" ht="14.45" customHeight="1" x14ac:dyDescent="0.2">
      <c r="A400" s="821" t="s">
        <v>586</v>
      </c>
      <c r="B400" s="822" t="s">
        <v>5282</v>
      </c>
      <c r="C400" s="822" t="s">
        <v>5287</v>
      </c>
      <c r="D400" s="822" t="s">
        <v>5754</v>
      </c>
      <c r="E400" s="822" t="s">
        <v>5755</v>
      </c>
      <c r="F400" s="831">
        <v>226.2</v>
      </c>
      <c r="G400" s="831">
        <v>8818.880000000001</v>
      </c>
      <c r="H400" s="831"/>
      <c r="I400" s="831">
        <v>38.987091069849697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586</v>
      </c>
      <c r="B401" s="822" t="s">
        <v>5282</v>
      </c>
      <c r="C401" s="822" t="s">
        <v>5287</v>
      </c>
      <c r="D401" s="822" t="s">
        <v>5756</v>
      </c>
      <c r="E401" s="822" t="s">
        <v>5757</v>
      </c>
      <c r="F401" s="831">
        <v>0.1</v>
      </c>
      <c r="G401" s="831">
        <v>486.31</v>
      </c>
      <c r="H401" s="831"/>
      <c r="I401" s="831">
        <v>4863.0999999999995</v>
      </c>
      <c r="J401" s="831">
        <v>1.2</v>
      </c>
      <c r="K401" s="831">
        <v>5005.84</v>
      </c>
      <c r="L401" s="831"/>
      <c r="M401" s="831">
        <v>4171.5333333333338</v>
      </c>
      <c r="N401" s="831">
        <v>0.1</v>
      </c>
      <c r="O401" s="831">
        <v>486.31</v>
      </c>
      <c r="P401" s="827"/>
      <c r="Q401" s="832">
        <v>4863.0999999999995</v>
      </c>
    </row>
    <row r="402" spans="1:17" ht="14.45" customHeight="1" x14ac:dyDescent="0.2">
      <c r="A402" s="821" t="s">
        <v>586</v>
      </c>
      <c r="B402" s="822" t="s">
        <v>5282</v>
      </c>
      <c r="C402" s="822" t="s">
        <v>5287</v>
      </c>
      <c r="D402" s="822" t="s">
        <v>5758</v>
      </c>
      <c r="E402" s="822"/>
      <c r="F402" s="831">
        <v>0.4</v>
      </c>
      <c r="G402" s="831">
        <v>276.89999999999998</v>
      </c>
      <c r="H402" s="831"/>
      <c r="I402" s="831">
        <v>692.24999999999989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586</v>
      </c>
      <c r="B403" s="822" t="s">
        <v>5282</v>
      </c>
      <c r="C403" s="822" t="s">
        <v>5287</v>
      </c>
      <c r="D403" s="822" t="s">
        <v>5759</v>
      </c>
      <c r="E403" s="822" t="s">
        <v>2061</v>
      </c>
      <c r="F403" s="831">
        <v>56.499999999999986</v>
      </c>
      <c r="G403" s="831">
        <v>173636.24</v>
      </c>
      <c r="H403" s="831"/>
      <c r="I403" s="831">
        <v>3073.20778761062</v>
      </c>
      <c r="J403" s="831">
        <v>28.899999999999988</v>
      </c>
      <c r="K403" s="831">
        <v>65534.229999999974</v>
      </c>
      <c r="L403" s="831"/>
      <c r="M403" s="831">
        <v>2267.6204152249134</v>
      </c>
      <c r="N403" s="831">
        <v>70.7</v>
      </c>
      <c r="O403" s="831">
        <v>167299.26999999999</v>
      </c>
      <c r="P403" s="827"/>
      <c r="Q403" s="832">
        <v>2366.3263083451202</v>
      </c>
    </row>
    <row r="404" spans="1:17" ht="14.45" customHeight="1" x14ac:dyDescent="0.2">
      <c r="A404" s="821" t="s">
        <v>586</v>
      </c>
      <c r="B404" s="822" t="s">
        <v>5282</v>
      </c>
      <c r="C404" s="822" t="s">
        <v>5287</v>
      </c>
      <c r="D404" s="822" t="s">
        <v>5760</v>
      </c>
      <c r="E404" s="822" t="s">
        <v>5761</v>
      </c>
      <c r="F404" s="831"/>
      <c r="G404" s="831"/>
      <c r="H404" s="831"/>
      <c r="I404" s="831"/>
      <c r="J404" s="831">
        <v>29.4</v>
      </c>
      <c r="K404" s="831">
        <v>9816.9499999999989</v>
      </c>
      <c r="L404" s="831"/>
      <c r="M404" s="831">
        <v>333.90986394557819</v>
      </c>
      <c r="N404" s="831">
        <v>336.5</v>
      </c>
      <c r="O404" s="831">
        <v>112360.44</v>
      </c>
      <c r="P404" s="827"/>
      <c r="Q404" s="832">
        <v>333.90918276374441</v>
      </c>
    </row>
    <row r="405" spans="1:17" ht="14.45" customHeight="1" x14ac:dyDescent="0.2">
      <c r="A405" s="821" t="s">
        <v>586</v>
      </c>
      <c r="B405" s="822" t="s">
        <v>5282</v>
      </c>
      <c r="C405" s="822" t="s">
        <v>5287</v>
      </c>
      <c r="D405" s="822" t="s">
        <v>5762</v>
      </c>
      <c r="E405" s="822" t="s">
        <v>1592</v>
      </c>
      <c r="F405" s="831"/>
      <c r="G405" s="831"/>
      <c r="H405" s="831"/>
      <c r="I405" s="831"/>
      <c r="J405" s="831">
        <v>1</v>
      </c>
      <c r="K405" s="831">
        <v>5710.43</v>
      </c>
      <c r="L405" s="831"/>
      <c r="M405" s="831">
        <v>5710.43</v>
      </c>
      <c r="N405" s="831"/>
      <c r="O405" s="831"/>
      <c r="P405" s="827"/>
      <c r="Q405" s="832"/>
    </row>
    <row r="406" spans="1:17" ht="14.45" customHeight="1" x14ac:dyDescent="0.2">
      <c r="A406" s="821" t="s">
        <v>586</v>
      </c>
      <c r="B406" s="822" t="s">
        <v>5282</v>
      </c>
      <c r="C406" s="822" t="s">
        <v>5287</v>
      </c>
      <c r="D406" s="822" t="s">
        <v>5763</v>
      </c>
      <c r="E406" s="822" t="s">
        <v>1592</v>
      </c>
      <c r="F406" s="831"/>
      <c r="G406" s="831"/>
      <c r="H406" s="831"/>
      <c r="I406" s="831"/>
      <c r="J406" s="831">
        <v>15</v>
      </c>
      <c r="K406" s="831">
        <v>171313.05000000002</v>
      </c>
      <c r="L406" s="831"/>
      <c r="M406" s="831">
        <v>11420.87</v>
      </c>
      <c r="N406" s="831">
        <v>35</v>
      </c>
      <c r="O406" s="831">
        <v>399730.45</v>
      </c>
      <c r="P406" s="827"/>
      <c r="Q406" s="832">
        <v>11420.87</v>
      </c>
    </row>
    <row r="407" spans="1:17" ht="14.45" customHeight="1" x14ac:dyDescent="0.2">
      <c r="A407" s="821" t="s">
        <v>586</v>
      </c>
      <c r="B407" s="822" t="s">
        <v>5282</v>
      </c>
      <c r="C407" s="822" t="s">
        <v>5287</v>
      </c>
      <c r="D407" s="822" t="s">
        <v>5764</v>
      </c>
      <c r="E407" s="822" t="s">
        <v>1594</v>
      </c>
      <c r="F407" s="831">
        <v>103</v>
      </c>
      <c r="G407" s="831">
        <v>942794.46</v>
      </c>
      <c r="H407" s="831"/>
      <c r="I407" s="831">
        <v>9153.3442718446604</v>
      </c>
      <c r="J407" s="831">
        <v>66</v>
      </c>
      <c r="K407" s="831">
        <v>604445.81999999995</v>
      </c>
      <c r="L407" s="831"/>
      <c r="M407" s="831">
        <v>9158.2699999999986</v>
      </c>
      <c r="N407" s="831">
        <v>13</v>
      </c>
      <c r="O407" s="831">
        <v>119057.51000000001</v>
      </c>
      <c r="P407" s="827"/>
      <c r="Q407" s="832">
        <v>9158.27</v>
      </c>
    </row>
    <row r="408" spans="1:17" ht="14.45" customHeight="1" x14ac:dyDescent="0.2">
      <c r="A408" s="821" t="s">
        <v>586</v>
      </c>
      <c r="B408" s="822" t="s">
        <v>5282</v>
      </c>
      <c r="C408" s="822" t="s">
        <v>5287</v>
      </c>
      <c r="D408" s="822" t="s">
        <v>5765</v>
      </c>
      <c r="E408" s="822" t="s">
        <v>1594</v>
      </c>
      <c r="F408" s="831"/>
      <c r="G408" s="831"/>
      <c r="H408" s="831"/>
      <c r="I408" s="831"/>
      <c r="J408" s="831">
        <v>6</v>
      </c>
      <c r="K408" s="831">
        <v>104744.1</v>
      </c>
      <c r="L408" s="831"/>
      <c r="M408" s="831">
        <v>17457.350000000002</v>
      </c>
      <c r="N408" s="831"/>
      <c r="O408" s="831"/>
      <c r="P408" s="827"/>
      <c r="Q408" s="832"/>
    </row>
    <row r="409" spans="1:17" ht="14.45" customHeight="1" x14ac:dyDescent="0.2">
      <c r="A409" s="821" t="s">
        <v>586</v>
      </c>
      <c r="B409" s="822" t="s">
        <v>5282</v>
      </c>
      <c r="C409" s="822" t="s">
        <v>5287</v>
      </c>
      <c r="D409" s="822" t="s">
        <v>5766</v>
      </c>
      <c r="E409" s="822" t="s">
        <v>2081</v>
      </c>
      <c r="F409" s="831">
        <v>5.3999999999999995</v>
      </c>
      <c r="G409" s="831">
        <v>1105.3999999999999</v>
      </c>
      <c r="H409" s="831"/>
      <c r="I409" s="831">
        <v>204.7037037037037</v>
      </c>
      <c r="J409" s="831">
        <v>3.1999999999999997</v>
      </c>
      <c r="K409" s="831">
        <v>628.04999999999995</v>
      </c>
      <c r="L409" s="831"/>
      <c r="M409" s="831">
        <v>196.265625</v>
      </c>
      <c r="N409" s="831">
        <v>4.2</v>
      </c>
      <c r="O409" s="831">
        <v>823.29</v>
      </c>
      <c r="P409" s="827"/>
      <c r="Q409" s="832">
        <v>196.02142857142854</v>
      </c>
    </row>
    <row r="410" spans="1:17" ht="14.45" customHeight="1" x14ac:dyDescent="0.2">
      <c r="A410" s="821" t="s">
        <v>586</v>
      </c>
      <c r="B410" s="822" t="s">
        <v>5282</v>
      </c>
      <c r="C410" s="822" t="s">
        <v>5287</v>
      </c>
      <c r="D410" s="822" t="s">
        <v>5767</v>
      </c>
      <c r="E410" s="822"/>
      <c r="F410" s="831">
        <v>5</v>
      </c>
      <c r="G410" s="831">
        <v>214.4</v>
      </c>
      <c r="H410" s="831"/>
      <c r="I410" s="831">
        <v>42.88</v>
      </c>
      <c r="J410" s="831">
        <v>12</v>
      </c>
      <c r="K410" s="831">
        <v>514.56000000000006</v>
      </c>
      <c r="L410" s="831"/>
      <c r="M410" s="831">
        <v>42.88</v>
      </c>
      <c r="N410" s="831"/>
      <c r="O410" s="831"/>
      <c r="P410" s="827"/>
      <c r="Q410" s="832"/>
    </row>
    <row r="411" spans="1:17" ht="14.45" customHeight="1" x14ac:dyDescent="0.2">
      <c r="A411" s="821" t="s">
        <v>586</v>
      </c>
      <c r="B411" s="822" t="s">
        <v>5282</v>
      </c>
      <c r="C411" s="822" t="s">
        <v>5287</v>
      </c>
      <c r="D411" s="822" t="s">
        <v>5768</v>
      </c>
      <c r="E411" s="822" t="s">
        <v>5769</v>
      </c>
      <c r="F411" s="831">
        <v>109.69999999999997</v>
      </c>
      <c r="G411" s="831">
        <v>19921.610000000004</v>
      </c>
      <c r="H411" s="831"/>
      <c r="I411" s="831">
        <v>181.60082041932552</v>
      </c>
      <c r="J411" s="831">
        <v>84.199999999999974</v>
      </c>
      <c r="K411" s="831">
        <v>17153.35999999999</v>
      </c>
      <c r="L411" s="831"/>
      <c r="M411" s="831">
        <v>203.72161520190016</v>
      </c>
      <c r="N411" s="831">
        <v>161.49999999999997</v>
      </c>
      <c r="O411" s="831">
        <v>34157.169999999991</v>
      </c>
      <c r="P411" s="827"/>
      <c r="Q411" s="832">
        <v>211.49950464396284</v>
      </c>
    </row>
    <row r="412" spans="1:17" ht="14.45" customHeight="1" x14ac:dyDescent="0.2">
      <c r="A412" s="821" t="s">
        <v>586</v>
      </c>
      <c r="B412" s="822" t="s">
        <v>5282</v>
      </c>
      <c r="C412" s="822" t="s">
        <v>5287</v>
      </c>
      <c r="D412" s="822" t="s">
        <v>5770</v>
      </c>
      <c r="E412" s="822" t="s">
        <v>5771</v>
      </c>
      <c r="F412" s="831">
        <v>0.6</v>
      </c>
      <c r="G412" s="831">
        <v>81.52</v>
      </c>
      <c r="H412" s="831"/>
      <c r="I412" s="831">
        <v>135.86666666666667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586</v>
      </c>
      <c r="B413" s="822" t="s">
        <v>5282</v>
      </c>
      <c r="C413" s="822" t="s">
        <v>5287</v>
      </c>
      <c r="D413" s="822" t="s">
        <v>5772</v>
      </c>
      <c r="E413" s="822" t="s">
        <v>5773</v>
      </c>
      <c r="F413" s="831"/>
      <c r="G413" s="831"/>
      <c r="H413" s="831"/>
      <c r="I413" s="831"/>
      <c r="J413" s="831">
        <v>22</v>
      </c>
      <c r="K413" s="831">
        <v>648.34</v>
      </c>
      <c r="L413" s="831"/>
      <c r="M413" s="831">
        <v>29.470000000000002</v>
      </c>
      <c r="N413" s="831">
        <v>43</v>
      </c>
      <c r="O413" s="831">
        <v>1267.21</v>
      </c>
      <c r="P413" s="827"/>
      <c r="Q413" s="832">
        <v>29.470000000000002</v>
      </c>
    </row>
    <row r="414" spans="1:17" ht="14.45" customHeight="1" x14ac:dyDescent="0.2">
      <c r="A414" s="821" t="s">
        <v>586</v>
      </c>
      <c r="B414" s="822" t="s">
        <v>5282</v>
      </c>
      <c r="C414" s="822" t="s">
        <v>5287</v>
      </c>
      <c r="D414" s="822" t="s">
        <v>5774</v>
      </c>
      <c r="E414" s="822" t="s">
        <v>5773</v>
      </c>
      <c r="F414" s="831">
        <v>37</v>
      </c>
      <c r="G414" s="831">
        <v>4844.1100000000006</v>
      </c>
      <c r="H414" s="831"/>
      <c r="I414" s="831">
        <v>130.9218918918919</v>
      </c>
      <c r="J414" s="831">
        <v>30.6</v>
      </c>
      <c r="K414" s="831">
        <v>1803.0900000000001</v>
      </c>
      <c r="L414" s="831"/>
      <c r="M414" s="831">
        <v>58.924509803921573</v>
      </c>
      <c r="N414" s="831">
        <v>99</v>
      </c>
      <c r="O414" s="831">
        <v>5834.07</v>
      </c>
      <c r="P414" s="827"/>
      <c r="Q414" s="832">
        <v>58.93</v>
      </c>
    </row>
    <row r="415" spans="1:17" ht="14.45" customHeight="1" x14ac:dyDescent="0.2">
      <c r="A415" s="821" t="s">
        <v>586</v>
      </c>
      <c r="B415" s="822" t="s">
        <v>5282</v>
      </c>
      <c r="C415" s="822" t="s">
        <v>5287</v>
      </c>
      <c r="D415" s="822" t="s">
        <v>5775</v>
      </c>
      <c r="E415" s="822" t="s">
        <v>5776</v>
      </c>
      <c r="F415" s="831"/>
      <c r="G415" s="831"/>
      <c r="H415" s="831"/>
      <c r="I415" s="831"/>
      <c r="J415" s="831">
        <v>0.6</v>
      </c>
      <c r="K415" s="831">
        <v>736.63</v>
      </c>
      <c r="L415" s="831"/>
      <c r="M415" s="831">
        <v>1227.7166666666667</v>
      </c>
      <c r="N415" s="831"/>
      <c r="O415" s="831"/>
      <c r="P415" s="827"/>
      <c r="Q415" s="832"/>
    </row>
    <row r="416" spans="1:17" ht="14.45" customHeight="1" x14ac:dyDescent="0.2">
      <c r="A416" s="821" t="s">
        <v>586</v>
      </c>
      <c r="B416" s="822" t="s">
        <v>5282</v>
      </c>
      <c r="C416" s="822" t="s">
        <v>5287</v>
      </c>
      <c r="D416" s="822" t="s">
        <v>5777</v>
      </c>
      <c r="E416" s="822"/>
      <c r="F416" s="831">
        <v>3.5</v>
      </c>
      <c r="G416" s="831">
        <v>767.2</v>
      </c>
      <c r="H416" s="831"/>
      <c r="I416" s="831">
        <v>219.20000000000002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586</v>
      </c>
      <c r="B417" s="822" t="s">
        <v>5282</v>
      </c>
      <c r="C417" s="822" t="s">
        <v>5287</v>
      </c>
      <c r="D417" s="822" t="s">
        <v>5778</v>
      </c>
      <c r="E417" s="822" t="s">
        <v>5779</v>
      </c>
      <c r="F417" s="831">
        <v>2</v>
      </c>
      <c r="G417" s="831">
        <v>21330.400000000001</v>
      </c>
      <c r="H417" s="831"/>
      <c r="I417" s="831">
        <v>10665.2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586</v>
      </c>
      <c r="B418" s="822" t="s">
        <v>5282</v>
      </c>
      <c r="C418" s="822" t="s">
        <v>5287</v>
      </c>
      <c r="D418" s="822" t="s">
        <v>5780</v>
      </c>
      <c r="E418" s="822"/>
      <c r="F418" s="831">
        <v>3.7</v>
      </c>
      <c r="G418" s="831">
        <v>1185.4299999999998</v>
      </c>
      <c r="H418" s="831"/>
      <c r="I418" s="831">
        <v>320.38648648648643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586</v>
      </c>
      <c r="B419" s="822" t="s">
        <v>5282</v>
      </c>
      <c r="C419" s="822" t="s">
        <v>5287</v>
      </c>
      <c r="D419" s="822" t="s">
        <v>5781</v>
      </c>
      <c r="E419" s="822" t="s">
        <v>5782</v>
      </c>
      <c r="F419" s="831">
        <v>31.700000000000003</v>
      </c>
      <c r="G419" s="831">
        <v>1864.52</v>
      </c>
      <c r="H419" s="831"/>
      <c r="I419" s="831">
        <v>58.817665615141948</v>
      </c>
      <c r="J419" s="831">
        <v>11.000000000000002</v>
      </c>
      <c r="K419" s="831">
        <v>646.36</v>
      </c>
      <c r="L419" s="831"/>
      <c r="M419" s="831">
        <v>58.759999999999991</v>
      </c>
      <c r="N419" s="831">
        <v>3.1999999999999997</v>
      </c>
      <c r="O419" s="831">
        <v>187.98</v>
      </c>
      <c r="P419" s="827"/>
      <c r="Q419" s="832">
        <v>58.743749999999999</v>
      </c>
    </row>
    <row r="420" spans="1:17" ht="14.45" customHeight="1" x14ac:dyDescent="0.2">
      <c r="A420" s="821" t="s">
        <v>586</v>
      </c>
      <c r="B420" s="822" t="s">
        <v>5282</v>
      </c>
      <c r="C420" s="822" t="s">
        <v>5287</v>
      </c>
      <c r="D420" s="822" t="s">
        <v>5783</v>
      </c>
      <c r="E420" s="822" t="s">
        <v>5784</v>
      </c>
      <c r="F420" s="831">
        <v>3</v>
      </c>
      <c r="G420" s="831">
        <v>132.38999999999999</v>
      </c>
      <c r="H420" s="831"/>
      <c r="I420" s="831">
        <v>44.129999999999995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586</v>
      </c>
      <c r="B421" s="822" t="s">
        <v>5282</v>
      </c>
      <c r="C421" s="822" t="s">
        <v>5287</v>
      </c>
      <c r="D421" s="822" t="s">
        <v>5785</v>
      </c>
      <c r="E421" s="822" t="s">
        <v>5786</v>
      </c>
      <c r="F421" s="831">
        <v>10.210000000000004</v>
      </c>
      <c r="G421" s="831">
        <v>6914.4899999999989</v>
      </c>
      <c r="H421" s="831"/>
      <c r="I421" s="831">
        <v>677.2272282076392</v>
      </c>
      <c r="J421" s="831">
        <v>3.9699999999999984</v>
      </c>
      <c r="K421" s="831">
        <v>2827.7100000000005</v>
      </c>
      <c r="L421" s="831"/>
      <c r="M421" s="831">
        <v>712.26952141057973</v>
      </c>
      <c r="N421" s="831">
        <v>2.14</v>
      </c>
      <c r="O421" s="831">
        <v>1559.6</v>
      </c>
      <c r="P421" s="827"/>
      <c r="Q421" s="832">
        <v>728.78504672897191</v>
      </c>
    </row>
    <row r="422" spans="1:17" ht="14.45" customHeight="1" x14ac:dyDescent="0.2">
      <c r="A422" s="821" t="s">
        <v>586</v>
      </c>
      <c r="B422" s="822" t="s">
        <v>5282</v>
      </c>
      <c r="C422" s="822" t="s">
        <v>5287</v>
      </c>
      <c r="D422" s="822" t="s">
        <v>5787</v>
      </c>
      <c r="E422" s="822" t="s">
        <v>5788</v>
      </c>
      <c r="F422" s="831">
        <v>0.2</v>
      </c>
      <c r="G422" s="831">
        <v>326.37</v>
      </c>
      <c r="H422" s="831"/>
      <c r="I422" s="831">
        <v>1631.85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586</v>
      </c>
      <c r="B423" s="822" t="s">
        <v>5282</v>
      </c>
      <c r="C423" s="822" t="s">
        <v>5287</v>
      </c>
      <c r="D423" s="822" t="s">
        <v>5789</v>
      </c>
      <c r="E423" s="822" t="s">
        <v>5790</v>
      </c>
      <c r="F423" s="831">
        <v>86</v>
      </c>
      <c r="G423" s="831">
        <v>110712.95999999999</v>
      </c>
      <c r="H423" s="831"/>
      <c r="I423" s="831">
        <v>1287.3599999999999</v>
      </c>
      <c r="J423" s="831"/>
      <c r="K423" s="831"/>
      <c r="L423" s="831"/>
      <c r="M423" s="831"/>
      <c r="N423" s="831">
        <v>2</v>
      </c>
      <c r="O423" s="831">
        <v>2574.7199999999998</v>
      </c>
      <c r="P423" s="827"/>
      <c r="Q423" s="832">
        <v>1287.3599999999999</v>
      </c>
    </row>
    <row r="424" spans="1:17" ht="14.45" customHeight="1" x14ac:dyDescent="0.2">
      <c r="A424" s="821" t="s">
        <v>586</v>
      </c>
      <c r="B424" s="822" t="s">
        <v>5282</v>
      </c>
      <c r="C424" s="822" t="s">
        <v>5287</v>
      </c>
      <c r="D424" s="822" t="s">
        <v>5791</v>
      </c>
      <c r="E424" s="822"/>
      <c r="F424" s="831">
        <v>8.6</v>
      </c>
      <c r="G424" s="831">
        <v>14034.100000000002</v>
      </c>
      <c r="H424" s="831"/>
      <c r="I424" s="831">
        <v>1631.8720930232562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586</v>
      </c>
      <c r="B425" s="822" t="s">
        <v>5282</v>
      </c>
      <c r="C425" s="822" t="s">
        <v>5287</v>
      </c>
      <c r="D425" s="822" t="s">
        <v>5792</v>
      </c>
      <c r="E425" s="822" t="s">
        <v>5793</v>
      </c>
      <c r="F425" s="831">
        <v>2</v>
      </c>
      <c r="G425" s="831">
        <v>219.2</v>
      </c>
      <c r="H425" s="831"/>
      <c r="I425" s="831">
        <v>109.6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586</v>
      </c>
      <c r="B426" s="822" t="s">
        <v>5282</v>
      </c>
      <c r="C426" s="822" t="s">
        <v>5287</v>
      </c>
      <c r="D426" s="822" t="s">
        <v>5794</v>
      </c>
      <c r="E426" s="822" t="s">
        <v>5793</v>
      </c>
      <c r="F426" s="831">
        <v>3</v>
      </c>
      <c r="G426" s="831">
        <v>657.59999999999991</v>
      </c>
      <c r="H426" s="831"/>
      <c r="I426" s="831">
        <v>219.19999999999996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586</v>
      </c>
      <c r="B427" s="822" t="s">
        <v>5282</v>
      </c>
      <c r="C427" s="822" t="s">
        <v>5287</v>
      </c>
      <c r="D427" s="822" t="s">
        <v>5795</v>
      </c>
      <c r="E427" s="822" t="s">
        <v>2108</v>
      </c>
      <c r="F427" s="831">
        <v>19.949999999999996</v>
      </c>
      <c r="G427" s="831">
        <v>5864.42</v>
      </c>
      <c r="H427" s="831"/>
      <c r="I427" s="831">
        <v>293.95588972431085</v>
      </c>
      <c r="J427" s="831">
        <v>13.799999999999999</v>
      </c>
      <c r="K427" s="831">
        <v>9323.8700000000008</v>
      </c>
      <c r="L427" s="831"/>
      <c r="M427" s="831">
        <v>675.64275362318847</v>
      </c>
      <c r="N427" s="831">
        <v>9.65</v>
      </c>
      <c r="O427" s="831">
        <v>6475.15</v>
      </c>
      <c r="P427" s="827"/>
      <c r="Q427" s="832">
        <v>670.99999999999989</v>
      </c>
    </row>
    <row r="428" spans="1:17" ht="14.45" customHeight="1" x14ac:dyDescent="0.2">
      <c r="A428" s="821" t="s">
        <v>586</v>
      </c>
      <c r="B428" s="822" t="s">
        <v>5282</v>
      </c>
      <c r="C428" s="822" t="s">
        <v>5287</v>
      </c>
      <c r="D428" s="822" t="s">
        <v>5796</v>
      </c>
      <c r="E428" s="822"/>
      <c r="F428" s="831">
        <v>4</v>
      </c>
      <c r="G428" s="831">
        <v>3275.12</v>
      </c>
      <c r="H428" s="831"/>
      <c r="I428" s="831">
        <v>818.78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586</v>
      </c>
      <c r="B429" s="822" t="s">
        <v>5282</v>
      </c>
      <c r="C429" s="822" t="s">
        <v>5287</v>
      </c>
      <c r="D429" s="822" t="s">
        <v>5797</v>
      </c>
      <c r="E429" s="822" t="s">
        <v>2136</v>
      </c>
      <c r="F429" s="831">
        <v>109.50000000000006</v>
      </c>
      <c r="G429" s="831">
        <v>16535.150000000012</v>
      </c>
      <c r="H429" s="831"/>
      <c r="I429" s="831">
        <v>151.00593607305939</v>
      </c>
      <c r="J429" s="831">
        <v>32.999999999999986</v>
      </c>
      <c r="K429" s="831">
        <v>10531.439999999999</v>
      </c>
      <c r="L429" s="831"/>
      <c r="M429" s="831">
        <v>319.13454545454556</v>
      </c>
      <c r="N429" s="831">
        <v>35.300000000000004</v>
      </c>
      <c r="O429" s="831">
        <v>11260.699999999999</v>
      </c>
      <c r="P429" s="827"/>
      <c r="Q429" s="832">
        <v>318.99999999999994</v>
      </c>
    </row>
    <row r="430" spans="1:17" ht="14.45" customHeight="1" x14ac:dyDescent="0.2">
      <c r="A430" s="821" t="s">
        <v>586</v>
      </c>
      <c r="B430" s="822" t="s">
        <v>5282</v>
      </c>
      <c r="C430" s="822" t="s">
        <v>5287</v>
      </c>
      <c r="D430" s="822" t="s">
        <v>5798</v>
      </c>
      <c r="E430" s="822" t="s">
        <v>2117</v>
      </c>
      <c r="F430" s="831">
        <v>147.05000000000001</v>
      </c>
      <c r="G430" s="831">
        <v>7776.0099999999993</v>
      </c>
      <c r="H430" s="831"/>
      <c r="I430" s="831">
        <v>52.880040802448136</v>
      </c>
      <c r="J430" s="831">
        <v>13</v>
      </c>
      <c r="K430" s="831">
        <v>687.80000000000007</v>
      </c>
      <c r="L430" s="831"/>
      <c r="M430" s="831">
        <v>52.907692307692315</v>
      </c>
      <c r="N430" s="831">
        <v>45.2</v>
      </c>
      <c r="O430" s="831">
        <v>2390.16</v>
      </c>
      <c r="P430" s="827"/>
      <c r="Q430" s="832">
        <v>52.879646017699109</v>
      </c>
    </row>
    <row r="431" spans="1:17" ht="14.45" customHeight="1" x14ac:dyDescent="0.2">
      <c r="A431" s="821" t="s">
        <v>586</v>
      </c>
      <c r="B431" s="822" t="s">
        <v>5282</v>
      </c>
      <c r="C431" s="822" t="s">
        <v>5287</v>
      </c>
      <c r="D431" s="822" t="s">
        <v>5799</v>
      </c>
      <c r="E431" s="822" t="s">
        <v>2169</v>
      </c>
      <c r="F431" s="831"/>
      <c r="G431" s="831"/>
      <c r="H431" s="831"/>
      <c r="I431" s="831"/>
      <c r="J431" s="831">
        <v>0.2</v>
      </c>
      <c r="K431" s="831">
        <v>106.72</v>
      </c>
      <c r="L431" s="831"/>
      <c r="M431" s="831">
        <v>533.59999999999991</v>
      </c>
      <c r="N431" s="831"/>
      <c r="O431" s="831"/>
      <c r="P431" s="827"/>
      <c r="Q431" s="832"/>
    </row>
    <row r="432" spans="1:17" ht="14.45" customHeight="1" x14ac:dyDescent="0.2">
      <c r="A432" s="821" t="s">
        <v>586</v>
      </c>
      <c r="B432" s="822" t="s">
        <v>5282</v>
      </c>
      <c r="C432" s="822" t="s">
        <v>5287</v>
      </c>
      <c r="D432" s="822" t="s">
        <v>5800</v>
      </c>
      <c r="E432" s="822" t="s">
        <v>2152</v>
      </c>
      <c r="F432" s="831">
        <v>44.1</v>
      </c>
      <c r="G432" s="831">
        <v>160083</v>
      </c>
      <c r="H432" s="831"/>
      <c r="I432" s="831">
        <v>3630</v>
      </c>
      <c r="J432" s="831">
        <v>62</v>
      </c>
      <c r="K432" s="831">
        <v>225060</v>
      </c>
      <c r="L432" s="831"/>
      <c r="M432" s="831">
        <v>3630</v>
      </c>
      <c r="N432" s="831">
        <v>8</v>
      </c>
      <c r="O432" s="831">
        <v>29040</v>
      </c>
      <c r="P432" s="827"/>
      <c r="Q432" s="832">
        <v>3630</v>
      </c>
    </row>
    <row r="433" spans="1:17" ht="14.45" customHeight="1" x14ac:dyDescent="0.2">
      <c r="A433" s="821" t="s">
        <v>586</v>
      </c>
      <c r="B433" s="822" t="s">
        <v>5282</v>
      </c>
      <c r="C433" s="822" t="s">
        <v>5287</v>
      </c>
      <c r="D433" s="822" t="s">
        <v>5801</v>
      </c>
      <c r="E433" s="822" t="s">
        <v>1589</v>
      </c>
      <c r="F433" s="831">
        <v>22</v>
      </c>
      <c r="G433" s="831">
        <v>57073.36</v>
      </c>
      <c r="H433" s="831"/>
      <c r="I433" s="831">
        <v>2594.2436363636366</v>
      </c>
      <c r="J433" s="831">
        <v>2</v>
      </c>
      <c r="K433" s="831">
        <v>6345.56</v>
      </c>
      <c r="L433" s="831"/>
      <c r="M433" s="831">
        <v>3172.78</v>
      </c>
      <c r="N433" s="831"/>
      <c r="O433" s="831"/>
      <c r="P433" s="827"/>
      <c r="Q433" s="832"/>
    </row>
    <row r="434" spans="1:17" ht="14.45" customHeight="1" x14ac:dyDescent="0.2">
      <c r="A434" s="821" t="s">
        <v>586</v>
      </c>
      <c r="B434" s="822" t="s">
        <v>5282</v>
      </c>
      <c r="C434" s="822" t="s">
        <v>5287</v>
      </c>
      <c r="D434" s="822" t="s">
        <v>5802</v>
      </c>
      <c r="E434" s="822" t="s">
        <v>2136</v>
      </c>
      <c r="F434" s="831">
        <v>11.200000000000001</v>
      </c>
      <c r="G434" s="831">
        <v>3603.95</v>
      </c>
      <c r="H434" s="831"/>
      <c r="I434" s="831">
        <v>321.78124999999994</v>
      </c>
      <c r="J434" s="831">
        <v>9.8999999999999968</v>
      </c>
      <c r="K434" s="831">
        <v>6459.1099999999979</v>
      </c>
      <c r="L434" s="831"/>
      <c r="M434" s="831">
        <v>652.43535353535356</v>
      </c>
      <c r="N434" s="831">
        <v>114.55000000000001</v>
      </c>
      <c r="O434" s="831">
        <v>73082.899999999994</v>
      </c>
      <c r="P434" s="827"/>
      <c r="Q434" s="832">
        <v>637.99999999999989</v>
      </c>
    </row>
    <row r="435" spans="1:17" ht="14.45" customHeight="1" x14ac:dyDescent="0.2">
      <c r="A435" s="821" t="s">
        <v>586</v>
      </c>
      <c r="B435" s="822" t="s">
        <v>5282</v>
      </c>
      <c r="C435" s="822" t="s">
        <v>5287</v>
      </c>
      <c r="D435" s="822" t="s">
        <v>5803</v>
      </c>
      <c r="E435" s="822" t="s">
        <v>1589</v>
      </c>
      <c r="F435" s="831">
        <v>16</v>
      </c>
      <c r="G435" s="831">
        <v>101529.12</v>
      </c>
      <c r="H435" s="831"/>
      <c r="I435" s="831">
        <v>6345.57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586</v>
      </c>
      <c r="B436" s="822" t="s">
        <v>5282</v>
      </c>
      <c r="C436" s="822" t="s">
        <v>5287</v>
      </c>
      <c r="D436" s="822" t="s">
        <v>5804</v>
      </c>
      <c r="E436" s="822" t="s">
        <v>2069</v>
      </c>
      <c r="F436" s="831">
        <v>1.6</v>
      </c>
      <c r="G436" s="831">
        <v>934.32</v>
      </c>
      <c r="H436" s="831"/>
      <c r="I436" s="831">
        <v>583.95000000000005</v>
      </c>
      <c r="J436" s="831">
        <v>154.70000000000002</v>
      </c>
      <c r="K436" s="831">
        <v>68865.91</v>
      </c>
      <c r="L436" s="831"/>
      <c r="M436" s="831">
        <v>445.15778926955397</v>
      </c>
      <c r="N436" s="831">
        <v>5.8</v>
      </c>
      <c r="O436" s="831">
        <v>3053.21</v>
      </c>
      <c r="P436" s="827"/>
      <c r="Q436" s="832">
        <v>526.41551724137935</v>
      </c>
    </row>
    <row r="437" spans="1:17" ht="14.45" customHeight="1" x14ac:dyDescent="0.2">
      <c r="A437" s="821" t="s">
        <v>586</v>
      </c>
      <c r="B437" s="822" t="s">
        <v>5282</v>
      </c>
      <c r="C437" s="822" t="s">
        <v>5287</v>
      </c>
      <c r="D437" s="822" t="s">
        <v>5805</v>
      </c>
      <c r="E437" s="822" t="s">
        <v>5806</v>
      </c>
      <c r="F437" s="831">
        <v>203</v>
      </c>
      <c r="G437" s="831">
        <v>5418.26</v>
      </c>
      <c r="H437" s="831"/>
      <c r="I437" s="831">
        <v>26.690935960591133</v>
      </c>
      <c r="J437" s="831">
        <v>298</v>
      </c>
      <c r="K437" s="831">
        <v>8782.06</v>
      </c>
      <c r="L437" s="831"/>
      <c r="M437" s="831">
        <v>29.47</v>
      </c>
      <c r="N437" s="831">
        <v>16</v>
      </c>
      <c r="O437" s="831">
        <v>471.52</v>
      </c>
      <c r="P437" s="827"/>
      <c r="Q437" s="832">
        <v>29.47</v>
      </c>
    </row>
    <row r="438" spans="1:17" ht="14.45" customHeight="1" x14ac:dyDescent="0.2">
      <c r="A438" s="821" t="s">
        <v>586</v>
      </c>
      <c r="B438" s="822" t="s">
        <v>5282</v>
      </c>
      <c r="C438" s="822" t="s">
        <v>5287</v>
      </c>
      <c r="D438" s="822" t="s">
        <v>5807</v>
      </c>
      <c r="E438" s="822" t="s">
        <v>5808</v>
      </c>
      <c r="F438" s="831">
        <v>0.8</v>
      </c>
      <c r="G438" s="831">
        <v>631.88</v>
      </c>
      <c r="H438" s="831"/>
      <c r="I438" s="831">
        <v>789.84999999999991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586</v>
      </c>
      <c r="B439" s="822" t="s">
        <v>5282</v>
      </c>
      <c r="C439" s="822" t="s">
        <v>5287</v>
      </c>
      <c r="D439" s="822" t="s">
        <v>5809</v>
      </c>
      <c r="E439" s="822"/>
      <c r="F439" s="831">
        <v>0.52</v>
      </c>
      <c r="G439" s="831">
        <v>5190.6900000000005</v>
      </c>
      <c r="H439" s="831"/>
      <c r="I439" s="831">
        <v>9982.0961538461543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586</v>
      </c>
      <c r="B440" s="822" t="s">
        <v>5282</v>
      </c>
      <c r="C440" s="822" t="s">
        <v>5287</v>
      </c>
      <c r="D440" s="822" t="s">
        <v>5810</v>
      </c>
      <c r="E440" s="822" t="s">
        <v>2073</v>
      </c>
      <c r="F440" s="831"/>
      <c r="G440" s="831"/>
      <c r="H440" s="831"/>
      <c r="I440" s="831"/>
      <c r="J440" s="831">
        <v>1.4</v>
      </c>
      <c r="K440" s="831">
        <v>583.52</v>
      </c>
      <c r="L440" s="831"/>
      <c r="M440" s="831">
        <v>416.8</v>
      </c>
      <c r="N440" s="831">
        <v>1</v>
      </c>
      <c r="O440" s="831">
        <v>414.83000000000004</v>
      </c>
      <c r="P440" s="827"/>
      <c r="Q440" s="832">
        <v>414.83000000000004</v>
      </c>
    </row>
    <row r="441" spans="1:17" ht="14.45" customHeight="1" x14ac:dyDescent="0.2">
      <c r="A441" s="821" t="s">
        <v>586</v>
      </c>
      <c r="B441" s="822" t="s">
        <v>5282</v>
      </c>
      <c r="C441" s="822" t="s">
        <v>5287</v>
      </c>
      <c r="D441" s="822" t="s">
        <v>5811</v>
      </c>
      <c r="E441" s="822" t="s">
        <v>2077</v>
      </c>
      <c r="F441" s="831">
        <v>107.59999999999997</v>
      </c>
      <c r="G441" s="831">
        <v>49373.909999999989</v>
      </c>
      <c r="H441" s="831"/>
      <c r="I441" s="831">
        <v>458.86533457249072</v>
      </c>
      <c r="J441" s="831">
        <v>59.1</v>
      </c>
      <c r="K441" s="831">
        <v>70369.239999999976</v>
      </c>
      <c r="L441" s="831"/>
      <c r="M441" s="831">
        <v>1190.6808798646357</v>
      </c>
      <c r="N441" s="831">
        <v>170.45999999999998</v>
      </c>
      <c r="O441" s="831">
        <v>127559.96999999999</v>
      </c>
      <c r="P441" s="827"/>
      <c r="Q441" s="832">
        <v>748.32787750791977</v>
      </c>
    </row>
    <row r="442" spans="1:17" ht="14.45" customHeight="1" x14ac:dyDescent="0.2">
      <c r="A442" s="821" t="s">
        <v>586</v>
      </c>
      <c r="B442" s="822" t="s">
        <v>5282</v>
      </c>
      <c r="C442" s="822" t="s">
        <v>5287</v>
      </c>
      <c r="D442" s="822" t="s">
        <v>5812</v>
      </c>
      <c r="E442" s="822" t="s">
        <v>5813</v>
      </c>
      <c r="F442" s="831">
        <v>4</v>
      </c>
      <c r="G442" s="831">
        <v>4659.12</v>
      </c>
      <c r="H442" s="831"/>
      <c r="I442" s="831">
        <v>1164.78</v>
      </c>
      <c r="J442" s="831">
        <v>12</v>
      </c>
      <c r="K442" s="831">
        <v>13214.519999999999</v>
      </c>
      <c r="L442" s="831"/>
      <c r="M442" s="831">
        <v>1101.2099999999998</v>
      </c>
      <c r="N442" s="831"/>
      <c r="O442" s="831"/>
      <c r="P442" s="827"/>
      <c r="Q442" s="832"/>
    </row>
    <row r="443" spans="1:17" ht="14.45" customHeight="1" x14ac:dyDescent="0.2">
      <c r="A443" s="821" t="s">
        <v>586</v>
      </c>
      <c r="B443" s="822" t="s">
        <v>5282</v>
      </c>
      <c r="C443" s="822" t="s">
        <v>5287</v>
      </c>
      <c r="D443" s="822" t="s">
        <v>5814</v>
      </c>
      <c r="E443" s="822" t="s">
        <v>5815</v>
      </c>
      <c r="F443" s="831">
        <v>46.3</v>
      </c>
      <c r="G443" s="831">
        <v>51693.95</v>
      </c>
      <c r="H443" s="831"/>
      <c r="I443" s="831">
        <v>1116.5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586</v>
      </c>
      <c r="B444" s="822" t="s">
        <v>5282</v>
      </c>
      <c r="C444" s="822" t="s">
        <v>5287</v>
      </c>
      <c r="D444" s="822" t="s">
        <v>5816</v>
      </c>
      <c r="E444" s="822" t="s">
        <v>5817</v>
      </c>
      <c r="F444" s="831">
        <v>11</v>
      </c>
      <c r="G444" s="831">
        <v>124784.37999999999</v>
      </c>
      <c r="H444" s="831"/>
      <c r="I444" s="831">
        <v>11344.034545454544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586</v>
      </c>
      <c r="B445" s="822" t="s">
        <v>5282</v>
      </c>
      <c r="C445" s="822" t="s">
        <v>5287</v>
      </c>
      <c r="D445" s="822" t="s">
        <v>5818</v>
      </c>
      <c r="E445" s="822" t="s">
        <v>2095</v>
      </c>
      <c r="F445" s="831">
        <v>9</v>
      </c>
      <c r="G445" s="831">
        <v>1386</v>
      </c>
      <c r="H445" s="831"/>
      <c r="I445" s="831">
        <v>154</v>
      </c>
      <c r="J445" s="831">
        <v>15.399999999999999</v>
      </c>
      <c r="K445" s="831">
        <v>2320.7800000000002</v>
      </c>
      <c r="L445" s="831"/>
      <c r="M445" s="831">
        <v>150.70000000000002</v>
      </c>
      <c r="N445" s="831">
        <v>4.0999999999999996</v>
      </c>
      <c r="O445" s="831">
        <v>617.87</v>
      </c>
      <c r="P445" s="827"/>
      <c r="Q445" s="832">
        <v>150.70000000000002</v>
      </c>
    </row>
    <row r="446" spans="1:17" ht="14.45" customHeight="1" x14ac:dyDescent="0.2">
      <c r="A446" s="821" t="s">
        <v>586</v>
      </c>
      <c r="B446" s="822" t="s">
        <v>5282</v>
      </c>
      <c r="C446" s="822" t="s">
        <v>5287</v>
      </c>
      <c r="D446" s="822" t="s">
        <v>5819</v>
      </c>
      <c r="E446" s="822" t="s">
        <v>2095</v>
      </c>
      <c r="F446" s="831">
        <v>10.450000000000001</v>
      </c>
      <c r="G446" s="831">
        <v>2747.3199999999997</v>
      </c>
      <c r="H446" s="831"/>
      <c r="I446" s="831">
        <v>262.90143540669851</v>
      </c>
      <c r="J446" s="831">
        <v>5</v>
      </c>
      <c r="K446" s="831">
        <v>1320</v>
      </c>
      <c r="L446" s="831"/>
      <c r="M446" s="831">
        <v>264</v>
      </c>
      <c r="N446" s="831"/>
      <c r="O446" s="831"/>
      <c r="P446" s="827"/>
      <c r="Q446" s="832"/>
    </row>
    <row r="447" spans="1:17" ht="14.45" customHeight="1" x14ac:dyDescent="0.2">
      <c r="A447" s="821" t="s">
        <v>586</v>
      </c>
      <c r="B447" s="822" t="s">
        <v>5282</v>
      </c>
      <c r="C447" s="822" t="s">
        <v>5287</v>
      </c>
      <c r="D447" s="822" t="s">
        <v>5820</v>
      </c>
      <c r="E447" s="822" t="s">
        <v>2087</v>
      </c>
      <c r="F447" s="831"/>
      <c r="G447" s="831"/>
      <c r="H447" s="831"/>
      <c r="I447" s="831"/>
      <c r="J447" s="831">
        <v>3.8999999999999995</v>
      </c>
      <c r="K447" s="831">
        <v>546.12</v>
      </c>
      <c r="L447" s="831"/>
      <c r="M447" s="831">
        <v>140.03076923076924</v>
      </c>
      <c r="N447" s="831"/>
      <c r="O447" s="831"/>
      <c r="P447" s="827"/>
      <c r="Q447" s="832"/>
    </row>
    <row r="448" spans="1:17" ht="14.45" customHeight="1" x14ac:dyDescent="0.2">
      <c r="A448" s="821" t="s">
        <v>586</v>
      </c>
      <c r="B448" s="822" t="s">
        <v>5282</v>
      </c>
      <c r="C448" s="822" t="s">
        <v>5287</v>
      </c>
      <c r="D448" s="822" t="s">
        <v>5821</v>
      </c>
      <c r="E448" s="822" t="s">
        <v>2117</v>
      </c>
      <c r="F448" s="831">
        <v>28</v>
      </c>
      <c r="G448" s="831">
        <v>934.92000000000007</v>
      </c>
      <c r="H448" s="831"/>
      <c r="I448" s="831">
        <v>33.39</v>
      </c>
      <c r="J448" s="831">
        <v>16</v>
      </c>
      <c r="K448" s="831">
        <v>534.24</v>
      </c>
      <c r="L448" s="831"/>
      <c r="M448" s="831">
        <v>33.39</v>
      </c>
      <c r="N448" s="831">
        <v>50.4</v>
      </c>
      <c r="O448" s="831">
        <v>1682.87</v>
      </c>
      <c r="P448" s="827"/>
      <c r="Q448" s="832">
        <v>33.390277777777776</v>
      </c>
    </row>
    <row r="449" spans="1:17" ht="14.45" customHeight="1" x14ac:dyDescent="0.2">
      <c r="A449" s="821" t="s">
        <v>586</v>
      </c>
      <c r="B449" s="822" t="s">
        <v>5282</v>
      </c>
      <c r="C449" s="822" t="s">
        <v>5287</v>
      </c>
      <c r="D449" s="822" t="s">
        <v>5822</v>
      </c>
      <c r="E449" s="822" t="s">
        <v>5823</v>
      </c>
      <c r="F449" s="831">
        <v>3.3000000000000003</v>
      </c>
      <c r="G449" s="831">
        <v>440.15000000000003</v>
      </c>
      <c r="H449" s="831"/>
      <c r="I449" s="831">
        <v>133.37878787878788</v>
      </c>
      <c r="J449" s="831">
        <v>4.4000000000000004</v>
      </c>
      <c r="K449" s="831">
        <v>576.69000000000005</v>
      </c>
      <c r="L449" s="831"/>
      <c r="M449" s="831">
        <v>131.06590909090909</v>
      </c>
      <c r="N449" s="831">
        <v>0.60000000000000009</v>
      </c>
      <c r="O449" s="831">
        <v>77.28</v>
      </c>
      <c r="P449" s="827"/>
      <c r="Q449" s="832">
        <v>128.79999999999998</v>
      </c>
    </row>
    <row r="450" spans="1:17" ht="14.45" customHeight="1" x14ac:dyDescent="0.2">
      <c r="A450" s="821" t="s">
        <v>586</v>
      </c>
      <c r="B450" s="822" t="s">
        <v>5282</v>
      </c>
      <c r="C450" s="822" t="s">
        <v>5287</v>
      </c>
      <c r="D450" s="822" t="s">
        <v>5824</v>
      </c>
      <c r="E450" s="822" t="s">
        <v>5825</v>
      </c>
      <c r="F450" s="831">
        <v>14</v>
      </c>
      <c r="G450" s="831">
        <v>7861.11</v>
      </c>
      <c r="H450" s="831"/>
      <c r="I450" s="831">
        <v>561.50785714285712</v>
      </c>
      <c r="J450" s="831">
        <v>5.33</v>
      </c>
      <c r="K450" s="831">
        <v>3221.23</v>
      </c>
      <c r="L450" s="831"/>
      <c r="M450" s="831">
        <v>604.35834896810502</v>
      </c>
      <c r="N450" s="831">
        <v>38.75</v>
      </c>
      <c r="O450" s="831">
        <v>30607.119999999995</v>
      </c>
      <c r="P450" s="827"/>
      <c r="Q450" s="832">
        <v>789.86116129032246</v>
      </c>
    </row>
    <row r="451" spans="1:17" ht="14.45" customHeight="1" x14ac:dyDescent="0.2">
      <c r="A451" s="821" t="s">
        <v>586</v>
      </c>
      <c r="B451" s="822" t="s">
        <v>5282</v>
      </c>
      <c r="C451" s="822" t="s">
        <v>5287</v>
      </c>
      <c r="D451" s="822" t="s">
        <v>5826</v>
      </c>
      <c r="E451" s="822" t="s">
        <v>5827</v>
      </c>
      <c r="F451" s="831">
        <v>107.29999999999995</v>
      </c>
      <c r="G451" s="831">
        <v>126779.05999999998</v>
      </c>
      <c r="H451" s="831"/>
      <c r="I451" s="831">
        <v>1181.5383038210628</v>
      </c>
      <c r="J451" s="831">
        <v>18.500000000000011</v>
      </c>
      <c r="K451" s="831">
        <v>39878.60000000002</v>
      </c>
      <c r="L451" s="831"/>
      <c r="M451" s="831">
        <v>2155.6</v>
      </c>
      <c r="N451" s="831"/>
      <c r="O451" s="831"/>
      <c r="P451" s="827"/>
      <c r="Q451" s="832"/>
    </row>
    <row r="452" spans="1:17" ht="14.45" customHeight="1" x14ac:dyDescent="0.2">
      <c r="A452" s="821" t="s">
        <v>586</v>
      </c>
      <c r="B452" s="822" t="s">
        <v>5282</v>
      </c>
      <c r="C452" s="822" t="s">
        <v>5287</v>
      </c>
      <c r="D452" s="822" t="s">
        <v>5828</v>
      </c>
      <c r="E452" s="822" t="s">
        <v>2087</v>
      </c>
      <c r="F452" s="831"/>
      <c r="G452" s="831"/>
      <c r="H452" s="831"/>
      <c r="I452" s="831"/>
      <c r="J452" s="831"/>
      <c r="K452" s="831"/>
      <c r="L452" s="831"/>
      <c r="M452" s="831"/>
      <c r="N452" s="831">
        <v>1.4</v>
      </c>
      <c r="O452" s="831">
        <v>345.24</v>
      </c>
      <c r="P452" s="827"/>
      <c r="Q452" s="832">
        <v>246.60000000000002</v>
      </c>
    </row>
    <row r="453" spans="1:17" ht="14.45" customHeight="1" x14ac:dyDescent="0.2">
      <c r="A453" s="821" t="s">
        <v>586</v>
      </c>
      <c r="B453" s="822" t="s">
        <v>5282</v>
      </c>
      <c r="C453" s="822" t="s">
        <v>5287</v>
      </c>
      <c r="D453" s="822" t="s">
        <v>5829</v>
      </c>
      <c r="E453" s="822" t="s">
        <v>5830</v>
      </c>
      <c r="F453" s="831">
        <v>31</v>
      </c>
      <c r="G453" s="831">
        <v>3707.51</v>
      </c>
      <c r="H453" s="831"/>
      <c r="I453" s="831">
        <v>119.59709677419356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586</v>
      </c>
      <c r="B454" s="822" t="s">
        <v>5282</v>
      </c>
      <c r="C454" s="822" t="s">
        <v>5287</v>
      </c>
      <c r="D454" s="822" t="s">
        <v>5831</v>
      </c>
      <c r="E454" s="822" t="s">
        <v>2518</v>
      </c>
      <c r="F454" s="831">
        <v>57</v>
      </c>
      <c r="G454" s="831">
        <v>5271.93</v>
      </c>
      <c r="H454" s="831"/>
      <c r="I454" s="831">
        <v>92.490000000000009</v>
      </c>
      <c r="J454" s="831">
        <v>124.4</v>
      </c>
      <c r="K454" s="831">
        <v>11505.699999999997</v>
      </c>
      <c r="L454" s="831"/>
      <c r="M454" s="831">
        <v>92.489549839228275</v>
      </c>
      <c r="N454" s="831"/>
      <c r="O454" s="831"/>
      <c r="P454" s="827"/>
      <c r="Q454" s="832"/>
    </row>
    <row r="455" spans="1:17" ht="14.45" customHeight="1" x14ac:dyDescent="0.2">
      <c r="A455" s="821" t="s">
        <v>586</v>
      </c>
      <c r="B455" s="822" t="s">
        <v>5282</v>
      </c>
      <c r="C455" s="822" t="s">
        <v>5287</v>
      </c>
      <c r="D455" s="822" t="s">
        <v>5832</v>
      </c>
      <c r="E455" s="822" t="s">
        <v>1596</v>
      </c>
      <c r="F455" s="831">
        <v>26</v>
      </c>
      <c r="G455" s="831">
        <v>251416.28</v>
      </c>
      <c r="H455" s="831"/>
      <c r="I455" s="831">
        <v>9669.8569230769226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586</v>
      </c>
      <c r="B456" s="822" t="s">
        <v>5282</v>
      </c>
      <c r="C456" s="822" t="s">
        <v>5287</v>
      </c>
      <c r="D456" s="822" t="s">
        <v>5833</v>
      </c>
      <c r="E456" s="822" t="s">
        <v>5834</v>
      </c>
      <c r="F456" s="831">
        <v>1</v>
      </c>
      <c r="G456" s="831">
        <v>22125.68</v>
      </c>
      <c r="H456" s="831"/>
      <c r="I456" s="831">
        <v>22125.68</v>
      </c>
      <c r="J456" s="831">
        <v>9</v>
      </c>
      <c r="K456" s="831">
        <v>194492.7</v>
      </c>
      <c r="L456" s="831"/>
      <c r="M456" s="831">
        <v>21610.300000000003</v>
      </c>
      <c r="N456" s="831"/>
      <c r="O456" s="831"/>
      <c r="P456" s="827"/>
      <c r="Q456" s="832"/>
    </row>
    <row r="457" spans="1:17" ht="14.45" customHeight="1" x14ac:dyDescent="0.2">
      <c r="A457" s="821" t="s">
        <v>586</v>
      </c>
      <c r="B457" s="822" t="s">
        <v>5282</v>
      </c>
      <c r="C457" s="822" t="s">
        <v>5287</v>
      </c>
      <c r="D457" s="822" t="s">
        <v>5835</v>
      </c>
      <c r="E457" s="822" t="s">
        <v>5836</v>
      </c>
      <c r="F457" s="831">
        <v>81.8</v>
      </c>
      <c r="G457" s="831">
        <v>36806.729999999989</v>
      </c>
      <c r="H457" s="831"/>
      <c r="I457" s="831">
        <v>449.96002444987761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586</v>
      </c>
      <c r="B458" s="822" t="s">
        <v>5282</v>
      </c>
      <c r="C458" s="822" t="s">
        <v>5287</v>
      </c>
      <c r="D458" s="822" t="s">
        <v>5837</v>
      </c>
      <c r="E458" s="822" t="s">
        <v>5838</v>
      </c>
      <c r="F458" s="831"/>
      <c r="G458" s="831"/>
      <c r="H458" s="831"/>
      <c r="I458" s="831"/>
      <c r="J458" s="831">
        <v>8</v>
      </c>
      <c r="K458" s="831">
        <v>1145.5999999999999</v>
      </c>
      <c r="L458" s="831"/>
      <c r="M458" s="831">
        <v>143.19999999999999</v>
      </c>
      <c r="N458" s="831"/>
      <c r="O458" s="831"/>
      <c r="P458" s="827"/>
      <c r="Q458" s="832"/>
    </row>
    <row r="459" spans="1:17" ht="14.45" customHeight="1" x14ac:dyDescent="0.2">
      <c r="A459" s="821" t="s">
        <v>586</v>
      </c>
      <c r="B459" s="822" t="s">
        <v>5282</v>
      </c>
      <c r="C459" s="822" t="s">
        <v>5287</v>
      </c>
      <c r="D459" s="822" t="s">
        <v>5839</v>
      </c>
      <c r="E459" s="822" t="s">
        <v>5840</v>
      </c>
      <c r="F459" s="831">
        <v>4</v>
      </c>
      <c r="G459" s="831">
        <v>8940</v>
      </c>
      <c r="H459" s="831"/>
      <c r="I459" s="831">
        <v>2235</v>
      </c>
      <c r="J459" s="831">
        <v>4</v>
      </c>
      <c r="K459" s="831">
        <v>8940</v>
      </c>
      <c r="L459" s="831"/>
      <c r="M459" s="831">
        <v>2235</v>
      </c>
      <c r="N459" s="831"/>
      <c r="O459" s="831"/>
      <c r="P459" s="827"/>
      <c r="Q459" s="832"/>
    </row>
    <row r="460" spans="1:17" ht="14.45" customHeight="1" x14ac:dyDescent="0.2">
      <c r="A460" s="821" t="s">
        <v>586</v>
      </c>
      <c r="B460" s="822" t="s">
        <v>5282</v>
      </c>
      <c r="C460" s="822" t="s">
        <v>5287</v>
      </c>
      <c r="D460" s="822" t="s">
        <v>5841</v>
      </c>
      <c r="E460" s="822"/>
      <c r="F460" s="831">
        <v>2.4</v>
      </c>
      <c r="G460" s="831">
        <v>69517.2</v>
      </c>
      <c r="H460" s="831"/>
      <c r="I460" s="831">
        <v>28965.5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586</v>
      </c>
      <c r="B461" s="822" t="s">
        <v>5282</v>
      </c>
      <c r="C461" s="822" t="s">
        <v>5287</v>
      </c>
      <c r="D461" s="822" t="s">
        <v>5842</v>
      </c>
      <c r="E461" s="822" t="s">
        <v>5817</v>
      </c>
      <c r="F461" s="831">
        <v>4</v>
      </c>
      <c r="G461" s="831">
        <v>99559.4</v>
      </c>
      <c r="H461" s="831"/>
      <c r="I461" s="831">
        <v>24889.85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586</v>
      </c>
      <c r="B462" s="822" t="s">
        <v>5282</v>
      </c>
      <c r="C462" s="822" t="s">
        <v>5287</v>
      </c>
      <c r="D462" s="822" t="s">
        <v>5843</v>
      </c>
      <c r="E462" s="822" t="s">
        <v>5844</v>
      </c>
      <c r="F462" s="831">
        <v>8</v>
      </c>
      <c r="G462" s="831">
        <v>2114.88</v>
      </c>
      <c r="H462" s="831"/>
      <c r="I462" s="831">
        <v>264.36</v>
      </c>
      <c r="J462" s="831">
        <v>10</v>
      </c>
      <c r="K462" s="831">
        <v>2841.9</v>
      </c>
      <c r="L462" s="831"/>
      <c r="M462" s="831">
        <v>284.19</v>
      </c>
      <c r="N462" s="831"/>
      <c r="O462" s="831"/>
      <c r="P462" s="827"/>
      <c r="Q462" s="832"/>
    </row>
    <row r="463" spans="1:17" ht="14.45" customHeight="1" x14ac:dyDescent="0.2">
      <c r="A463" s="821" t="s">
        <v>586</v>
      </c>
      <c r="B463" s="822" t="s">
        <v>5282</v>
      </c>
      <c r="C463" s="822" t="s">
        <v>5287</v>
      </c>
      <c r="D463" s="822" t="s">
        <v>5845</v>
      </c>
      <c r="E463" s="822" t="s">
        <v>1669</v>
      </c>
      <c r="F463" s="831"/>
      <c r="G463" s="831"/>
      <c r="H463" s="831"/>
      <c r="I463" s="831"/>
      <c r="J463" s="831">
        <v>3.4000000000000004</v>
      </c>
      <c r="K463" s="831">
        <v>23015.45</v>
      </c>
      <c r="L463" s="831"/>
      <c r="M463" s="831">
        <v>6769.2499999999991</v>
      </c>
      <c r="N463" s="831">
        <v>41</v>
      </c>
      <c r="O463" s="831">
        <v>45394.79</v>
      </c>
      <c r="P463" s="827"/>
      <c r="Q463" s="832">
        <v>1107.19</v>
      </c>
    </row>
    <row r="464" spans="1:17" ht="14.45" customHeight="1" x14ac:dyDescent="0.2">
      <c r="A464" s="821" t="s">
        <v>586</v>
      </c>
      <c r="B464" s="822" t="s">
        <v>5282</v>
      </c>
      <c r="C464" s="822" t="s">
        <v>5287</v>
      </c>
      <c r="D464" s="822" t="s">
        <v>5846</v>
      </c>
      <c r="E464" s="822" t="s">
        <v>1589</v>
      </c>
      <c r="F464" s="831">
        <v>3</v>
      </c>
      <c r="G464" s="831">
        <v>19036.71</v>
      </c>
      <c r="H464" s="831"/>
      <c r="I464" s="831">
        <v>6345.57</v>
      </c>
      <c r="J464" s="831">
        <v>14</v>
      </c>
      <c r="K464" s="831">
        <v>88837.98000000001</v>
      </c>
      <c r="L464" s="831"/>
      <c r="M464" s="831">
        <v>6345.5700000000006</v>
      </c>
      <c r="N464" s="831">
        <v>37</v>
      </c>
      <c r="O464" s="831">
        <v>234786.08999999997</v>
      </c>
      <c r="P464" s="827"/>
      <c r="Q464" s="832">
        <v>6345.5699999999988</v>
      </c>
    </row>
    <row r="465" spans="1:17" ht="14.45" customHeight="1" x14ac:dyDescent="0.2">
      <c r="A465" s="821" t="s">
        <v>586</v>
      </c>
      <c r="B465" s="822" t="s">
        <v>5282</v>
      </c>
      <c r="C465" s="822" t="s">
        <v>5287</v>
      </c>
      <c r="D465" s="822" t="s">
        <v>5847</v>
      </c>
      <c r="E465" s="822" t="s">
        <v>5848</v>
      </c>
      <c r="F465" s="831"/>
      <c r="G465" s="831"/>
      <c r="H465" s="831"/>
      <c r="I465" s="831"/>
      <c r="J465" s="831"/>
      <c r="K465" s="831"/>
      <c r="L465" s="831"/>
      <c r="M465" s="831"/>
      <c r="N465" s="831">
        <v>7.8</v>
      </c>
      <c r="O465" s="831">
        <v>161249.4</v>
      </c>
      <c r="P465" s="827"/>
      <c r="Q465" s="832">
        <v>20673</v>
      </c>
    </row>
    <row r="466" spans="1:17" ht="14.45" customHeight="1" x14ac:dyDescent="0.2">
      <c r="A466" s="821" t="s">
        <v>586</v>
      </c>
      <c r="B466" s="822" t="s">
        <v>5282</v>
      </c>
      <c r="C466" s="822" t="s">
        <v>5287</v>
      </c>
      <c r="D466" s="822" t="s">
        <v>5849</v>
      </c>
      <c r="E466" s="822" t="s">
        <v>1600</v>
      </c>
      <c r="F466" s="831">
        <v>120</v>
      </c>
      <c r="G466" s="831">
        <v>154483.19999999998</v>
      </c>
      <c r="H466" s="831"/>
      <c r="I466" s="831">
        <v>1287.3599999999999</v>
      </c>
      <c r="J466" s="831">
        <v>211</v>
      </c>
      <c r="K466" s="831">
        <v>271632.9599999999</v>
      </c>
      <c r="L466" s="831"/>
      <c r="M466" s="831">
        <v>1287.3599999999994</v>
      </c>
      <c r="N466" s="831">
        <v>524</v>
      </c>
      <c r="O466" s="831">
        <v>674576.64</v>
      </c>
      <c r="P466" s="827"/>
      <c r="Q466" s="832">
        <v>1287.3600000000001</v>
      </c>
    </row>
    <row r="467" spans="1:17" ht="14.45" customHeight="1" x14ac:dyDescent="0.2">
      <c r="A467" s="821" t="s">
        <v>586</v>
      </c>
      <c r="B467" s="822" t="s">
        <v>5282</v>
      </c>
      <c r="C467" s="822" t="s">
        <v>5287</v>
      </c>
      <c r="D467" s="822" t="s">
        <v>5850</v>
      </c>
      <c r="E467" s="822" t="s">
        <v>5851</v>
      </c>
      <c r="F467" s="831"/>
      <c r="G467" s="831"/>
      <c r="H467" s="831"/>
      <c r="I467" s="831"/>
      <c r="J467" s="831">
        <v>28</v>
      </c>
      <c r="K467" s="831">
        <v>36046.080000000002</v>
      </c>
      <c r="L467" s="831"/>
      <c r="M467" s="831">
        <v>1287.3600000000001</v>
      </c>
      <c r="N467" s="831">
        <v>34</v>
      </c>
      <c r="O467" s="831">
        <v>43770.239999999998</v>
      </c>
      <c r="P467" s="827"/>
      <c r="Q467" s="832">
        <v>1287.3599999999999</v>
      </c>
    </row>
    <row r="468" spans="1:17" ht="14.45" customHeight="1" x14ac:dyDescent="0.2">
      <c r="A468" s="821" t="s">
        <v>586</v>
      </c>
      <c r="B468" s="822" t="s">
        <v>5282</v>
      </c>
      <c r="C468" s="822" t="s">
        <v>5287</v>
      </c>
      <c r="D468" s="822" t="s">
        <v>5852</v>
      </c>
      <c r="E468" s="822" t="s">
        <v>676</v>
      </c>
      <c r="F468" s="831"/>
      <c r="G468" s="831"/>
      <c r="H468" s="831"/>
      <c r="I468" s="831"/>
      <c r="J468" s="831">
        <v>160.89999999999998</v>
      </c>
      <c r="K468" s="831">
        <v>42910.33</v>
      </c>
      <c r="L468" s="831"/>
      <c r="M468" s="831">
        <v>266.68943443132383</v>
      </c>
      <c r="N468" s="831">
        <v>217.20000000000002</v>
      </c>
      <c r="O468" s="831">
        <v>64582.73</v>
      </c>
      <c r="P468" s="827"/>
      <c r="Q468" s="832">
        <v>297.34221915285451</v>
      </c>
    </row>
    <row r="469" spans="1:17" ht="14.45" customHeight="1" x14ac:dyDescent="0.2">
      <c r="A469" s="821" t="s">
        <v>586</v>
      </c>
      <c r="B469" s="822" t="s">
        <v>5282</v>
      </c>
      <c r="C469" s="822" t="s">
        <v>5287</v>
      </c>
      <c r="D469" s="822" t="s">
        <v>5853</v>
      </c>
      <c r="E469" s="822" t="s">
        <v>1596</v>
      </c>
      <c r="F469" s="831">
        <v>7</v>
      </c>
      <c r="G469" s="831">
        <v>64934.520000000004</v>
      </c>
      <c r="H469" s="831"/>
      <c r="I469" s="831">
        <v>9276.36</v>
      </c>
      <c r="J469" s="831">
        <v>20</v>
      </c>
      <c r="K469" s="831">
        <v>192003.6</v>
      </c>
      <c r="L469" s="831"/>
      <c r="M469" s="831">
        <v>9600.18</v>
      </c>
      <c r="N469" s="831">
        <v>13</v>
      </c>
      <c r="O469" s="831">
        <v>128364.36</v>
      </c>
      <c r="P469" s="827"/>
      <c r="Q469" s="832">
        <v>9874.1815384615384</v>
      </c>
    </row>
    <row r="470" spans="1:17" ht="14.45" customHeight="1" x14ac:dyDescent="0.2">
      <c r="A470" s="821" t="s">
        <v>586</v>
      </c>
      <c r="B470" s="822" t="s">
        <v>5282</v>
      </c>
      <c r="C470" s="822" t="s">
        <v>5287</v>
      </c>
      <c r="D470" s="822" t="s">
        <v>5854</v>
      </c>
      <c r="E470" s="822" t="s">
        <v>2123</v>
      </c>
      <c r="F470" s="831">
        <v>3.3000000000000003</v>
      </c>
      <c r="G470" s="831">
        <v>2050.09</v>
      </c>
      <c r="H470" s="831"/>
      <c r="I470" s="831">
        <v>621.23939393939395</v>
      </c>
      <c r="J470" s="831">
        <v>9.5</v>
      </c>
      <c r="K470" s="831">
        <v>6497.7199999999984</v>
      </c>
      <c r="L470" s="831"/>
      <c r="M470" s="831">
        <v>683.97052631578936</v>
      </c>
      <c r="N470" s="831">
        <v>72.8</v>
      </c>
      <c r="O470" s="831">
        <v>47975.199999999997</v>
      </c>
      <c r="P470" s="827"/>
      <c r="Q470" s="832">
        <v>659</v>
      </c>
    </row>
    <row r="471" spans="1:17" ht="14.45" customHeight="1" x14ac:dyDescent="0.2">
      <c r="A471" s="821" t="s">
        <v>586</v>
      </c>
      <c r="B471" s="822" t="s">
        <v>5282</v>
      </c>
      <c r="C471" s="822" t="s">
        <v>5287</v>
      </c>
      <c r="D471" s="822" t="s">
        <v>5855</v>
      </c>
      <c r="E471" s="822" t="s">
        <v>1596</v>
      </c>
      <c r="F471" s="831">
        <v>1</v>
      </c>
      <c r="G471" s="831">
        <v>4988.09</v>
      </c>
      <c r="H471" s="831"/>
      <c r="I471" s="831">
        <v>4988.09</v>
      </c>
      <c r="J471" s="831">
        <v>83</v>
      </c>
      <c r="K471" s="831">
        <v>397915.61000000004</v>
      </c>
      <c r="L471" s="831"/>
      <c r="M471" s="831">
        <v>4794.1639759036152</v>
      </c>
      <c r="N471" s="831">
        <v>19</v>
      </c>
      <c r="O471" s="831">
        <v>92674.250000000015</v>
      </c>
      <c r="P471" s="827"/>
      <c r="Q471" s="832">
        <v>4877.5921052631584</v>
      </c>
    </row>
    <row r="472" spans="1:17" ht="14.45" customHeight="1" x14ac:dyDescent="0.2">
      <c r="A472" s="821" t="s">
        <v>586</v>
      </c>
      <c r="B472" s="822" t="s">
        <v>5282</v>
      </c>
      <c r="C472" s="822" t="s">
        <v>5287</v>
      </c>
      <c r="D472" s="822" t="s">
        <v>5856</v>
      </c>
      <c r="E472" s="822" t="s">
        <v>2518</v>
      </c>
      <c r="F472" s="831"/>
      <c r="G472" s="831"/>
      <c r="H472" s="831"/>
      <c r="I472" s="831"/>
      <c r="J472" s="831">
        <v>2</v>
      </c>
      <c r="K472" s="831">
        <v>184.98</v>
      </c>
      <c r="L472" s="831"/>
      <c r="M472" s="831">
        <v>92.49</v>
      </c>
      <c r="N472" s="831">
        <v>1019</v>
      </c>
      <c r="O472" s="831">
        <v>94247.290000000008</v>
      </c>
      <c r="P472" s="827"/>
      <c r="Q472" s="832">
        <v>92.48998037291463</v>
      </c>
    </row>
    <row r="473" spans="1:17" ht="14.45" customHeight="1" x14ac:dyDescent="0.2">
      <c r="A473" s="821" t="s">
        <v>586</v>
      </c>
      <c r="B473" s="822" t="s">
        <v>5282</v>
      </c>
      <c r="C473" s="822" t="s">
        <v>5287</v>
      </c>
      <c r="D473" s="822" t="s">
        <v>5857</v>
      </c>
      <c r="E473" s="822" t="s">
        <v>879</v>
      </c>
      <c r="F473" s="831"/>
      <c r="G473" s="831"/>
      <c r="H473" s="831"/>
      <c r="I473" s="831"/>
      <c r="J473" s="831"/>
      <c r="K473" s="831"/>
      <c r="L473" s="831"/>
      <c r="M473" s="831"/>
      <c r="N473" s="831">
        <v>23</v>
      </c>
      <c r="O473" s="831">
        <v>12574.24</v>
      </c>
      <c r="P473" s="827"/>
      <c r="Q473" s="832">
        <v>546.70608695652174</v>
      </c>
    </row>
    <row r="474" spans="1:17" ht="14.45" customHeight="1" x14ac:dyDescent="0.2">
      <c r="A474" s="821" t="s">
        <v>586</v>
      </c>
      <c r="B474" s="822" t="s">
        <v>5282</v>
      </c>
      <c r="C474" s="822" t="s">
        <v>5287</v>
      </c>
      <c r="D474" s="822" t="s">
        <v>5858</v>
      </c>
      <c r="E474" s="822" t="s">
        <v>1676</v>
      </c>
      <c r="F474" s="831"/>
      <c r="G474" s="831"/>
      <c r="H474" s="831"/>
      <c r="I474" s="831"/>
      <c r="J474" s="831">
        <v>22.25</v>
      </c>
      <c r="K474" s="831">
        <v>10214.600000000002</v>
      </c>
      <c r="L474" s="831"/>
      <c r="M474" s="831">
        <v>459.08314606741584</v>
      </c>
      <c r="N474" s="831"/>
      <c r="O474" s="831"/>
      <c r="P474" s="827"/>
      <c r="Q474" s="832"/>
    </row>
    <row r="475" spans="1:17" ht="14.45" customHeight="1" x14ac:dyDescent="0.2">
      <c r="A475" s="821" t="s">
        <v>586</v>
      </c>
      <c r="B475" s="822" t="s">
        <v>5282</v>
      </c>
      <c r="C475" s="822" t="s">
        <v>5287</v>
      </c>
      <c r="D475" s="822" t="s">
        <v>5859</v>
      </c>
      <c r="E475" s="822" t="s">
        <v>1675</v>
      </c>
      <c r="F475" s="831"/>
      <c r="G475" s="831"/>
      <c r="H475" s="831"/>
      <c r="I475" s="831"/>
      <c r="J475" s="831">
        <v>71.600000000000009</v>
      </c>
      <c r="K475" s="831">
        <v>59081.120000000003</v>
      </c>
      <c r="L475" s="831"/>
      <c r="M475" s="831">
        <v>825.15530726256975</v>
      </c>
      <c r="N475" s="831">
        <v>293.84999999999997</v>
      </c>
      <c r="O475" s="831">
        <v>210548.82</v>
      </c>
      <c r="P475" s="827"/>
      <c r="Q475" s="832">
        <v>716.51801939765198</v>
      </c>
    </row>
    <row r="476" spans="1:17" ht="14.45" customHeight="1" x14ac:dyDescent="0.2">
      <c r="A476" s="821" t="s">
        <v>586</v>
      </c>
      <c r="B476" s="822" t="s">
        <v>5282</v>
      </c>
      <c r="C476" s="822" t="s">
        <v>5287</v>
      </c>
      <c r="D476" s="822" t="s">
        <v>5860</v>
      </c>
      <c r="E476" s="822" t="s">
        <v>1676</v>
      </c>
      <c r="F476" s="831"/>
      <c r="G476" s="831"/>
      <c r="H476" s="831"/>
      <c r="I476" s="831"/>
      <c r="J476" s="831">
        <v>1.3</v>
      </c>
      <c r="K476" s="831">
        <v>245.01</v>
      </c>
      <c r="L476" s="831"/>
      <c r="M476" s="831">
        <v>188.46923076923076</v>
      </c>
      <c r="N476" s="831">
        <v>117.69999999999999</v>
      </c>
      <c r="O476" s="831">
        <v>22182.039999999997</v>
      </c>
      <c r="P476" s="827"/>
      <c r="Q476" s="832">
        <v>188.46253186066269</v>
      </c>
    </row>
    <row r="477" spans="1:17" ht="14.45" customHeight="1" x14ac:dyDescent="0.2">
      <c r="A477" s="821" t="s">
        <v>586</v>
      </c>
      <c r="B477" s="822" t="s">
        <v>5282</v>
      </c>
      <c r="C477" s="822" t="s">
        <v>5287</v>
      </c>
      <c r="D477" s="822" t="s">
        <v>5861</v>
      </c>
      <c r="E477" s="822" t="s">
        <v>1693</v>
      </c>
      <c r="F477" s="831"/>
      <c r="G477" s="831"/>
      <c r="H477" s="831"/>
      <c r="I477" s="831"/>
      <c r="J477" s="831"/>
      <c r="K477" s="831"/>
      <c r="L477" s="831"/>
      <c r="M477" s="831"/>
      <c r="N477" s="831">
        <v>4182.2</v>
      </c>
      <c r="O477" s="831">
        <v>86355.31</v>
      </c>
      <c r="P477" s="827"/>
      <c r="Q477" s="832">
        <v>20.648297546745731</v>
      </c>
    </row>
    <row r="478" spans="1:17" ht="14.45" customHeight="1" x14ac:dyDescent="0.2">
      <c r="A478" s="821" t="s">
        <v>586</v>
      </c>
      <c r="B478" s="822" t="s">
        <v>5282</v>
      </c>
      <c r="C478" s="822" t="s">
        <v>5287</v>
      </c>
      <c r="D478" s="822" t="s">
        <v>5862</v>
      </c>
      <c r="E478" s="822" t="s">
        <v>5863</v>
      </c>
      <c r="F478" s="831"/>
      <c r="G478" s="831"/>
      <c r="H478" s="831"/>
      <c r="I478" s="831"/>
      <c r="J478" s="831"/>
      <c r="K478" s="831"/>
      <c r="L478" s="831"/>
      <c r="M478" s="831"/>
      <c r="N478" s="831">
        <v>3</v>
      </c>
      <c r="O478" s="831">
        <v>931.2</v>
      </c>
      <c r="P478" s="827"/>
      <c r="Q478" s="832">
        <v>310.40000000000003</v>
      </c>
    </row>
    <row r="479" spans="1:17" ht="14.45" customHeight="1" x14ac:dyDescent="0.2">
      <c r="A479" s="821" t="s">
        <v>586</v>
      </c>
      <c r="B479" s="822" t="s">
        <v>5282</v>
      </c>
      <c r="C479" s="822" t="s">
        <v>5287</v>
      </c>
      <c r="D479" s="822" t="s">
        <v>5864</v>
      </c>
      <c r="E479" s="822" t="s">
        <v>1589</v>
      </c>
      <c r="F479" s="831"/>
      <c r="G479" s="831"/>
      <c r="H479" s="831"/>
      <c r="I479" s="831"/>
      <c r="J479" s="831">
        <v>33</v>
      </c>
      <c r="K479" s="831">
        <v>104701.73999999999</v>
      </c>
      <c r="L479" s="831"/>
      <c r="M479" s="831">
        <v>3172.7799999999997</v>
      </c>
      <c r="N479" s="831">
        <v>84</v>
      </c>
      <c r="O479" s="831">
        <v>266513.52</v>
      </c>
      <c r="P479" s="827"/>
      <c r="Q479" s="832">
        <v>3172.78</v>
      </c>
    </row>
    <row r="480" spans="1:17" ht="14.45" customHeight="1" x14ac:dyDescent="0.2">
      <c r="A480" s="821" t="s">
        <v>586</v>
      </c>
      <c r="B480" s="822" t="s">
        <v>5282</v>
      </c>
      <c r="C480" s="822" t="s">
        <v>5287</v>
      </c>
      <c r="D480" s="822" t="s">
        <v>5865</v>
      </c>
      <c r="E480" s="822" t="s">
        <v>671</v>
      </c>
      <c r="F480" s="831"/>
      <c r="G480" s="831"/>
      <c r="H480" s="831"/>
      <c r="I480" s="831"/>
      <c r="J480" s="831"/>
      <c r="K480" s="831"/>
      <c r="L480" s="831"/>
      <c r="M480" s="831"/>
      <c r="N480" s="831">
        <v>235</v>
      </c>
      <c r="O480" s="831">
        <v>2330623.4900000002</v>
      </c>
      <c r="P480" s="827"/>
      <c r="Q480" s="832">
        <v>9917.5467659574479</v>
      </c>
    </row>
    <row r="481" spans="1:17" ht="14.45" customHeight="1" x14ac:dyDescent="0.2">
      <c r="A481" s="821" t="s">
        <v>586</v>
      </c>
      <c r="B481" s="822" t="s">
        <v>5282</v>
      </c>
      <c r="C481" s="822" t="s">
        <v>5287</v>
      </c>
      <c r="D481" s="822" t="s">
        <v>5866</v>
      </c>
      <c r="E481" s="822" t="s">
        <v>1628</v>
      </c>
      <c r="F481" s="831"/>
      <c r="G481" s="831"/>
      <c r="H481" s="831"/>
      <c r="I481" s="831"/>
      <c r="J481" s="831"/>
      <c r="K481" s="831"/>
      <c r="L481" s="831"/>
      <c r="M481" s="831"/>
      <c r="N481" s="831">
        <v>37</v>
      </c>
      <c r="O481" s="831">
        <v>4896.21</v>
      </c>
      <c r="P481" s="827"/>
      <c r="Q481" s="832">
        <v>132.33000000000001</v>
      </c>
    </row>
    <row r="482" spans="1:17" ht="14.45" customHeight="1" x14ac:dyDescent="0.2">
      <c r="A482" s="821" t="s">
        <v>586</v>
      </c>
      <c r="B482" s="822" t="s">
        <v>5282</v>
      </c>
      <c r="C482" s="822" t="s">
        <v>5287</v>
      </c>
      <c r="D482" s="822" t="s">
        <v>5867</v>
      </c>
      <c r="E482" s="822" t="s">
        <v>1606</v>
      </c>
      <c r="F482" s="831"/>
      <c r="G482" s="831"/>
      <c r="H482" s="831"/>
      <c r="I482" s="831"/>
      <c r="J482" s="831"/>
      <c r="K482" s="831"/>
      <c r="L482" s="831"/>
      <c r="M482" s="831"/>
      <c r="N482" s="831">
        <v>3.6</v>
      </c>
      <c r="O482" s="831">
        <v>3370.68</v>
      </c>
      <c r="P482" s="827"/>
      <c r="Q482" s="832">
        <v>936.3</v>
      </c>
    </row>
    <row r="483" spans="1:17" ht="14.45" customHeight="1" x14ac:dyDescent="0.2">
      <c r="A483" s="821" t="s">
        <v>586</v>
      </c>
      <c r="B483" s="822" t="s">
        <v>5282</v>
      </c>
      <c r="C483" s="822" t="s">
        <v>5868</v>
      </c>
      <c r="D483" s="822" t="s">
        <v>5869</v>
      </c>
      <c r="E483" s="822" t="s">
        <v>5870</v>
      </c>
      <c r="F483" s="831">
        <v>1</v>
      </c>
      <c r="G483" s="831">
        <v>1421.32</v>
      </c>
      <c r="H483" s="831"/>
      <c r="I483" s="831">
        <v>1421.32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586</v>
      </c>
      <c r="B484" s="822" t="s">
        <v>5282</v>
      </c>
      <c r="C484" s="822" t="s">
        <v>5868</v>
      </c>
      <c r="D484" s="822" t="s">
        <v>5871</v>
      </c>
      <c r="E484" s="822" t="s">
        <v>5872</v>
      </c>
      <c r="F484" s="831">
        <v>124</v>
      </c>
      <c r="G484" s="831">
        <v>270147.39999999997</v>
      </c>
      <c r="H484" s="831"/>
      <c r="I484" s="831">
        <v>2178.6080645161287</v>
      </c>
      <c r="J484" s="831">
        <v>103</v>
      </c>
      <c r="K484" s="831">
        <v>227761.19000000003</v>
      </c>
      <c r="L484" s="831"/>
      <c r="M484" s="831">
        <v>2211.2736893203887</v>
      </c>
      <c r="N484" s="831">
        <v>75</v>
      </c>
      <c r="O484" s="831">
        <v>165624.74000000002</v>
      </c>
      <c r="P484" s="827"/>
      <c r="Q484" s="832">
        <v>2208.3298666666669</v>
      </c>
    </row>
    <row r="485" spans="1:17" ht="14.45" customHeight="1" x14ac:dyDescent="0.2">
      <c r="A485" s="821" t="s">
        <v>586</v>
      </c>
      <c r="B485" s="822" t="s">
        <v>5282</v>
      </c>
      <c r="C485" s="822" t="s">
        <v>5868</v>
      </c>
      <c r="D485" s="822" t="s">
        <v>5873</v>
      </c>
      <c r="E485" s="822" t="s">
        <v>5874</v>
      </c>
      <c r="F485" s="831">
        <v>350</v>
      </c>
      <c r="G485" s="831">
        <v>932185.14000000025</v>
      </c>
      <c r="H485" s="831"/>
      <c r="I485" s="831">
        <v>2663.3861142857149</v>
      </c>
      <c r="J485" s="831">
        <v>234</v>
      </c>
      <c r="K485" s="831">
        <v>631720.23</v>
      </c>
      <c r="L485" s="831"/>
      <c r="M485" s="831">
        <v>2699.6591025641023</v>
      </c>
      <c r="N485" s="831">
        <v>218</v>
      </c>
      <c r="O485" s="831">
        <v>590842.6100000001</v>
      </c>
      <c r="P485" s="827"/>
      <c r="Q485" s="832">
        <v>2710.287201834863</v>
      </c>
    </row>
    <row r="486" spans="1:17" ht="14.45" customHeight="1" x14ac:dyDescent="0.2">
      <c r="A486" s="821" t="s">
        <v>586</v>
      </c>
      <c r="B486" s="822" t="s">
        <v>5282</v>
      </c>
      <c r="C486" s="822" t="s">
        <v>5868</v>
      </c>
      <c r="D486" s="822" t="s">
        <v>5875</v>
      </c>
      <c r="E486" s="822" t="s">
        <v>5874</v>
      </c>
      <c r="F486" s="831"/>
      <c r="G486" s="831"/>
      <c r="H486" s="831"/>
      <c r="I486" s="831"/>
      <c r="J486" s="831">
        <v>1</v>
      </c>
      <c r="K486" s="831">
        <v>1700.09</v>
      </c>
      <c r="L486" s="831"/>
      <c r="M486" s="831">
        <v>1700.09</v>
      </c>
      <c r="N486" s="831"/>
      <c r="O486" s="831"/>
      <c r="P486" s="827"/>
      <c r="Q486" s="832"/>
    </row>
    <row r="487" spans="1:17" ht="14.45" customHeight="1" x14ac:dyDescent="0.2">
      <c r="A487" s="821" t="s">
        <v>586</v>
      </c>
      <c r="B487" s="822" t="s">
        <v>5282</v>
      </c>
      <c r="C487" s="822" t="s">
        <v>5868</v>
      </c>
      <c r="D487" s="822" t="s">
        <v>5876</v>
      </c>
      <c r="E487" s="822" t="s">
        <v>5877</v>
      </c>
      <c r="F487" s="831">
        <v>1</v>
      </c>
      <c r="G487" s="831">
        <v>2177.8000000000002</v>
      </c>
      <c r="H487" s="831"/>
      <c r="I487" s="831">
        <v>2177.8000000000002</v>
      </c>
      <c r="J487" s="831">
        <v>8</v>
      </c>
      <c r="K487" s="831">
        <v>17675.34</v>
      </c>
      <c r="L487" s="831"/>
      <c r="M487" s="831">
        <v>2209.4175</v>
      </c>
      <c r="N487" s="831"/>
      <c r="O487" s="831"/>
      <c r="P487" s="827"/>
      <c r="Q487" s="832"/>
    </row>
    <row r="488" spans="1:17" ht="14.45" customHeight="1" x14ac:dyDescent="0.2">
      <c r="A488" s="821" t="s">
        <v>586</v>
      </c>
      <c r="B488" s="822" t="s">
        <v>5282</v>
      </c>
      <c r="C488" s="822" t="s">
        <v>5868</v>
      </c>
      <c r="D488" s="822" t="s">
        <v>5878</v>
      </c>
      <c r="E488" s="822" t="s">
        <v>5879</v>
      </c>
      <c r="F488" s="831">
        <v>39</v>
      </c>
      <c r="G488" s="831">
        <v>349533.60000000009</v>
      </c>
      <c r="H488" s="831"/>
      <c r="I488" s="831">
        <v>8962.4000000000033</v>
      </c>
      <c r="J488" s="831">
        <v>13</v>
      </c>
      <c r="K488" s="831">
        <v>117909.59000000001</v>
      </c>
      <c r="L488" s="831"/>
      <c r="M488" s="831">
        <v>9069.9684615384631</v>
      </c>
      <c r="N488" s="831">
        <v>16</v>
      </c>
      <c r="O488" s="831">
        <v>145528.16</v>
      </c>
      <c r="P488" s="827"/>
      <c r="Q488" s="832">
        <v>9095.51</v>
      </c>
    </row>
    <row r="489" spans="1:17" ht="14.45" customHeight="1" x14ac:dyDescent="0.2">
      <c r="A489" s="821" t="s">
        <v>586</v>
      </c>
      <c r="B489" s="822" t="s">
        <v>5282</v>
      </c>
      <c r="C489" s="822" t="s">
        <v>5868</v>
      </c>
      <c r="D489" s="822" t="s">
        <v>5880</v>
      </c>
      <c r="E489" s="822" t="s">
        <v>5881</v>
      </c>
      <c r="F489" s="831">
        <v>42</v>
      </c>
      <c r="G489" s="831">
        <v>434484.21999999991</v>
      </c>
      <c r="H489" s="831"/>
      <c r="I489" s="831">
        <v>10344.86238095238</v>
      </c>
      <c r="J489" s="831">
        <v>21</v>
      </c>
      <c r="K489" s="831">
        <v>218354.22</v>
      </c>
      <c r="L489" s="831"/>
      <c r="M489" s="831">
        <v>10397.82</v>
      </c>
      <c r="N489" s="831">
        <v>26</v>
      </c>
      <c r="O489" s="831">
        <v>270564.06</v>
      </c>
      <c r="P489" s="827"/>
      <c r="Q489" s="832">
        <v>10406.31</v>
      </c>
    </row>
    <row r="490" spans="1:17" ht="14.45" customHeight="1" x14ac:dyDescent="0.2">
      <c r="A490" s="821" t="s">
        <v>586</v>
      </c>
      <c r="B490" s="822" t="s">
        <v>5282</v>
      </c>
      <c r="C490" s="822" t="s">
        <v>5868</v>
      </c>
      <c r="D490" s="822" t="s">
        <v>5882</v>
      </c>
      <c r="E490" s="822" t="s">
        <v>5883</v>
      </c>
      <c r="F490" s="831">
        <v>212</v>
      </c>
      <c r="G490" s="831">
        <v>259671.27999999997</v>
      </c>
      <c r="H490" s="831"/>
      <c r="I490" s="831">
        <v>1224.8645283018866</v>
      </c>
      <c r="J490" s="831">
        <v>173</v>
      </c>
      <c r="K490" s="831">
        <v>215354.09000000003</v>
      </c>
      <c r="L490" s="831"/>
      <c r="M490" s="831">
        <v>1244.821329479769</v>
      </c>
      <c r="N490" s="831">
        <v>43</v>
      </c>
      <c r="O490" s="831">
        <v>53875.82</v>
      </c>
      <c r="P490" s="827"/>
      <c r="Q490" s="832">
        <v>1252.9260465116279</v>
      </c>
    </row>
    <row r="491" spans="1:17" ht="14.45" customHeight="1" x14ac:dyDescent="0.2">
      <c r="A491" s="821" t="s">
        <v>586</v>
      </c>
      <c r="B491" s="822" t="s">
        <v>5282</v>
      </c>
      <c r="C491" s="822" t="s">
        <v>5868</v>
      </c>
      <c r="D491" s="822" t="s">
        <v>5884</v>
      </c>
      <c r="E491" s="822" t="s">
        <v>5885</v>
      </c>
      <c r="F491" s="831">
        <v>44</v>
      </c>
      <c r="G491" s="831">
        <v>10998.24</v>
      </c>
      <c r="H491" s="831"/>
      <c r="I491" s="831">
        <v>249.96</v>
      </c>
      <c r="J491" s="831">
        <v>18</v>
      </c>
      <c r="K491" s="831">
        <v>4518.6000000000004</v>
      </c>
      <c r="L491" s="831"/>
      <c r="M491" s="831">
        <v>251.03333333333336</v>
      </c>
      <c r="N491" s="831">
        <v>39</v>
      </c>
      <c r="O491" s="831">
        <v>9889.2300000000014</v>
      </c>
      <c r="P491" s="827"/>
      <c r="Q491" s="832">
        <v>253.57000000000002</v>
      </c>
    </row>
    <row r="492" spans="1:17" ht="14.45" customHeight="1" x14ac:dyDescent="0.2">
      <c r="A492" s="821" t="s">
        <v>586</v>
      </c>
      <c r="B492" s="822" t="s">
        <v>5282</v>
      </c>
      <c r="C492" s="822" t="s">
        <v>5868</v>
      </c>
      <c r="D492" s="822" t="s">
        <v>5886</v>
      </c>
      <c r="E492" s="822" t="s">
        <v>5887</v>
      </c>
      <c r="F492" s="831"/>
      <c r="G492" s="831"/>
      <c r="H492" s="831"/>
      <c r="I492" s="831"/>
      <c r="J492" s="831"/>
      <c r="K492" s="831"/>
      <c r="L492" s="831"/>
      <c r="M492" s="831"/>
      <c r="N492" s="831">
        <v>4</v>
      </c>
      <c r="O492" s="831">
        <v>10013.6</v>
      </c>
      <c r="P492" s="827"/>
      <c r="Q492" s="832">
        <v>2503.4</v>
      </c>
    </row>
    <row r="493" spans="1:17" ht="14.45" customHeight="1" x14ac:dyDescent="0.2">
      <c r="A493" s="821" t="s">
        <v>586</v>
      </c>
      <c r="B493" s="822" t="s">
        <v>5282</v>
      </c>
      <c r="C493" s="822" t="s">
        <v>5313</v>
      </c>
      <c r="D493" s="822" t="s">
        <v>5888</v>
      </c>
      <c r="E493" s="822" t="s">
        <v>5889</v>
      </c>
      <c r="F493" s="831">
        <v>1</v>
      </c>
      <c r="G493" s="831">
        <v>329.98</v>
      </c>
      <c r="H493" s="831"/>
      <c r="I493" s="831">
        <v>329.98</v>
      </c>
      <c r="J493" s="831">
        <v>24</v>
      </c>
      <c r="K493" s="831">
        <v>6760.56</v>
      </c>
      <c r="L493" s="831"/>
      <c r="M493" s="831">
        <v>281.69</v>
      </c>
      <c r="N493" s="831">
        <v>4</v>
      </c>
      <c r="O493" s="831">
        <v>1126.76</v>
      </c>
      <c r="P493" s="827"/>
      <c r="Q493" s="832">
        <v>281.69</v>
      </c>
    </row>
    <row r="494" spans="1:17" ht="14.45" customHeight="1" x14ac:dyDescent="0.2">
      <c r="A494" s="821" t="s">
        <v>586</v>
      </c>
      <c r="B494" s="822" t="s">
        <v>5282</v>
      </c>
      <c r="C494" s="822" t="s">
        <v>5313</v>
      </c>
      <c r="D494" s="822" t="s">
        <v>5890</v>
      </c>
      <c r="E494" s="822" t="s">
        <v>5889</v>
      </c>
      <c r="F494" s="831">
        <v>3</v>
      </c>
      <c r="G494" s="831">
        <v>1300.23</v>
      </c>
      <c r="H494" s="831"/>
      <c r="I494" s="831">
        <v>433.41</v>
      </c>
      <c r="J494" s="831">
        <v>3</v>
      </c>
      <c r="K494" s="831">
        <v>1111.17</v>
      </c>
      <c r="L494" s="831"/>
      <c r="M494" s="831">
        <v>370.39000000000004</v>
      </c>
      <c r="N494" s="831">
        <v>1</v>
      </c>
      <c r="O494" s="831">
        <v>370.39</v>
      </c>
      <c r="P494" s="827"/>
      <c r="Q494" s="832">
        <v>370.39</v>
      </c>
    </row>
    <row r="495" spans="1:17" ht="14.45" customHeight="1" x14ac:dyDescent="0.2">
      <c r="A495" s="821" t="s">
        <v>586</v>
      </c>
      <c r="B495" s="822" t="s">
        <v>5282</v>
      </c>
      <c r="C495" s="822" t="s">
        <v>5313</v>
      </c>
      <c r="D495" s="822" t="s">
        <v>5891</v>
      </c>
      <c r="E495" s="822" t="s">
        <v>5892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1435.36</v>
      </c>
      <c r="P495" s="827"/>
      <c r="Q495" s="832">
        <v>1435.36</v>
      </c>
    </row>
    <row r="496" spans="1:17" ht="14.45" customHeight="1" x14ac:dyDescent="0.2">
      <c r="A496" s="821" t="s">
        <v>586</v>
      </c>
      <c r="B496" s="822" t="s">
        <v>5282</v>
      </c>
      <c r="C496" s="822" t="s">
        <v>5313</v>
      </c>
      <c r="D496" s="822" t="s">
        <v>5893</v>
      </c>
      <c r="E496" s="822" t="s">
        <v>5894</v>
      </c>
      <c r="F496" s="831"/>
      <c r="G496" s="831"/>
      <c r="H496" s="831"/>
      <c r="I496" s="831"/>
      <c r="J496" s="831">
        <v>0.1</v>
      </c>
      <c r="K496" s="831">
        <v>107.18</v>
      </c>
      <c r="L496" s="831"/>
      <c r="M496" s="831">
        <v>1071.8</v>
      </c>
      <c r="N496" s="831"/>
      <c r="O496" s="831"/>
      <c r="P496" s="827"/>
      <c r="Q496" s="832"/>
    </row>
    <row r="497" spans="1:17" ht="14.45" customHeight="1" x14ac:dyDescent="0.2">
      <c r="A497" s="821" t="s">
        <v>586</v>
      </c>
      <c r="B497" s="822" t="s">
        <v>5282</v>
      </c>
      <c r="C497" s="822" t="s">
        <v>5313</v>
      </c>
      <c r="D497" s="822" t="s">
        <v>5895</v>
      </c>
      <c r="E497" s="822" t="s">
        <v>5896</v>
      </c>
      <c r="F497" s="831"/>
      <c r="G497" s="831"/>
      <c r="H497" s="831"/>
      <c r="I497" s="831"/>
      <c r="J497" s="831">
        <v>5</v>
      </c>
      <c r="K497" s="831">
        <v>371.85</v>
      </c>
      <c r="L497" s="831"/>
      <c r="M497" s="831">
        <v>74.37</v>
      </c>
      <c r="N497" s="831"/>
      <c r="O497" s="831"/>
      <c r="P497" s="827"/>
      <c r="Q497" s="832"/>
    </row>
    <row r="498" spans="1:17" ht="14.45" customHeight="1" x14ac:dyDescent="0.2">
      <c r="A498" s="821" t="s">
        <v>586</v>
      </c>
      <c r="B498" s="822" t="s">
        <v>5282</v>
      </c>
      <c r="C498" s="822" t="s">
        <v>5313</v>
      </c>
      <c r="D498" s="822" t="s">
        <v>5897</v>
      </c>
      <c r="E498" s="822" t="s">
        <v>5898</v>
      </c>
      <c r="F498" s="831">
        <v>0.8</v>
      </c>
      <c r="G498" s="831">
        <v>503.67</v>
      </c>
      <c r="H498" s="831"/>
      <c r="I498" s="831">
        <v>629.58749999999998</v>
      </c>
      <c r="J498" s="831">
        <v>0.4</v>
      </c>
      <c r="K498" s="831">
        <v>251.83</v>
      </c>
      <c r="L498" s="831"/>
      <c r="M498" s="831">
        <v>629.57500000000005</v>
      </c>
      <c r="N498" s="831">
        <v>0.9</v>
      </c>
      <c r="O498" s="831">
        <v>566.63</v>
      </c>
      <c r="P498" s="827"/>
      <c r="Q498" s="832">
        <v>629.58888888888885</v>
      </c>
    </row>
    <row r="499" spans="1:17" ht="14.45" customHeight="1" x14ac:dyDescent="0.2">
      <c r="A499" s="821" t="s">
        <v>586</v>
      </c>
      <c r="B499" s="822" t="s">
        <v>5282</v>
      </c>
      <c r="C499" s="822" t="s">
        <v>5313</v>
      </c>
      <c r="D499" s="822" t="s">
        <v>5899</v>
      </c>
      <c r="E499" s="822" t="s">
        <v>5900</v>
      </c>
      <c r="F499" s="831">
        <v>2</v>
      </c>
      <c r="G499" s="831">
        <v>2339.6999999999998</v>
      </c>
      <c r="H499" s="831"/>
      <c r="I499" s="831">
        <v>1169.8499999999999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586</v>
      </c>
      <c r="B500" s="822" t="s">
        <v>5282</v>
      </c>
      <c r="C500" s="822" t="s">
        <v>5313</v>
      </c>
      <c r="D500" s="822" t="s">
        <v>5901</v>
      </c>
      <c r="E500" s="822" t="s">
        <v>5902</v>
      </c>
      <c r="F500" s="831">
        <v>12</v>
      </c>
      <c r="G500" s="831">
        <v>12411.48</v>
      </c>
      <c r="H500" s="831"/>
      <c r="I500" s="831">
        <v>1034.29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586</v>
      </c>
      <c r="B501" s="822" t="s">
        <v>5282</v>
      </c>
      <c r="C501" s="822" t="s">
        <v>5313</v>
      </c>
      <c r="D501" s="822" t="s">
        <v>5903</v>
      </c>
      <c r="E501" s="822" t="s">
        <v>5904</v>
      </c>
      <c r="F501" s="831">
        <v>2</v>
      </c>
      <c r="G501" s="831">
        <v>1374</v>
      </c>
      <c r="H501" s="831"/>
      <c r="I501" s="831">
        <v>687</v>
      </c>
      <c r="J501" s="831">
        <v>2</v>
      </c>
      <c r="K501" s="831">
        <v>1374</v>
      </c>
      <c r="L501" s="831"/>
      <c r="M501" s="831">
        <v>687</v>
      </c>
      <c r="N501" s="831">
        <v>2</v>
      </c>
      <c r="O501" s="831">
        <v>1374</v>
      </c>
      <c r="P501" s="827"/>
      <c r="Q501" s="832">
        <v>687</v>
      </c>
    </row>
    <row r="502" spans="1:17" ht="14.45" customHeight="1" x14ac:dyDescent="0.2">
      <c r="A502" s="821" t="s">
        <v>586</v>
      </c>
      <c r="B502" s="822" t="s">
        <v>5282</v>
      </c>
      <c r="C502" s="822" t="s">
        <v>5313</v>
      </c>
      <c r="D502" s="822" t="s">
        <v>5905</v>
      </c>
      <c r="E502" s="822" t="s">
        <v>5896</v>
      </c>
      <c r="F502" s="831"/>
      <c r="G502" s="831"/>
      <c r="H502" s="831"/>
      <c r="I502" s="831"/>
      <c r="J502" s="831">
        <v>5</v>
      </c>
      <c r="K502" s="831">
        <v>294.85000000000002</v>
      </c>
      <c r="L502" s="831"/>
      <c r="M502" s="831">
        <v>58.970000000000006</v>
      </c>
      <c r="N502" s="831"/>
      <c r="O502" s="831"/>
      <c r="P502" s="827"/>
      <c r="Q502" s="832"/>
    </row>
    <row r="503" spans="1:17" ht="14.45" customHeight="1" x14ac:dyDescent="0.2">
      <c r="A503" s="821" t="s">
        <v>586</v>
      </c>
      <c r="B503" s="822" t="s">
        <v>5282</v>
      </c>
      <c r="C503" s="822" t="s">
        <v>5313</v>
      </c>
      <c r="D503" s="822" t="s">
        <v>5906</v>
      </c>
      <c r="E503" s="822" t="s">
        <v>5896</v>
      </c>
      <c r="F503" s="831"/>
      <c r="G503" s="831"/>
      <c r="H503" s="831"/>
      <c r="I503" s="831"/>
      <c r="J503" s="831">
        <v>2</v>
      </c>
      <c r="K503" s="831">
        <v>145.22</v>
      </c>
      <c r="L503" s="831"/>
      <c r="M503" s="831">
        <v>72.61</v>
      </c>
      <c r="N503" s="831">
        <v>8</v>
      </c>
      <c r="O503" s="831">
        <v>679.83999999999992</v>
      </c>
      <c r="P503" s="827"/>
      <c r="Q503" s="832">
        <v>84.97999999999999</v>
      </c>
    </row>
    <row r="504" spans="1:17" ht="14.45" customHeight="1" x14ac:dyDescent="0.2">
      <c r="A504" s="821" t="s">
        <v>586</v>
      </c>
      <c r="B504" s="822" t="s">
        <v>5282</v>
      </c>
      <c r="C504" s="822" t="s">
        <v>5313</v>
      </c>
      <c r="D504" s="822" t="s">
        <v>5907</v>
      </c>
      <c r="E504" s="822" t="s">
        <v>5908</v>
      </c>
      <c r="F504" s="831"/>
      <c r="G504" s="831"/>
      <c r="H504" s="831"/>
      <c r="I504" s="831"/>
      <c r="J504" s="831">
        <v>6</v>
      </c>
      <c r="K504" s="831">
        <v>1440</v>
      </c>
      <c r="L504" s="831"/>
      <c r="M504" s="831">
        <v>240</v>
      </c>
      <c r="N504" s="831"/>
      <c r="O504" s="831"/>
      <c r="P504" s="827"/>
      <c r="Q504" s="832"/>
    </row>
    <row r="505" spans="1:17" ht="14.45" customHeight="1" x14ac:dyDescent="0.2">
      <c r="A505" s="821" t="s">
        <v>586</v>
      </c>
      <c r="B505" s="822" t="s">
        <v>5282</v>
      </c>
      <c r="C505" s="822" t="s">
        <v>5313</v>
      </c>
      <c r="D505" s="822" t="s">
        <v>5909</v>
      </c>
      <c r="E505" s="822" t="s">
        <v>5910</v>
      </c>
      <c r="F505" s="831"/>
      <c r="G505" s="831"/>
      <c r="H505" s="831"/>
      <c r="I505" s="831"/>
      <c r="J505" s="831">
        <v>1</v>
      </c>
      <c r="K505" s="831">
        <v>2943.96</v>
      </c>
      <c r="L505" s="831"/>
      <c r="M505" s="831">
        <v>2943.96</v>
      </c>
      <c r="N505" s="831"/>
      <c r="O505" s="831"/>
      <c r="P505" s="827"/>
      <c r="Q505" s="832"/>
    </row>
    <row r="506" spans="1:17" ht="14.45" customHeight="1" x14ac:dyDescent="0.2">
      <c r="A506" s="821" t="s">
        <v>586</v>
      </c>
      <c r="B506" s="822" t="s">
        <v>5282</v>
      </c>
      <c r="C506" s="822" t="s">
        <v>5313</v>
      </c>
      <c r="D506" s="822" t="s">
        <v>5911</v>
      </c>
      <c r="E506" s="822" t="s">
        <v>5912</v>
      </c>
      <c r="F506" s="831">
        <v>1</v>
      </c>
      <c r="G506" s="831">
        <v>6307.7</v>
      </c>
      <c r="H506" s="831"/>
      <c r="I506" s="831">
        <v>6307.7</v>
      </c>
      <c r="J506" s="831">
        <v>1</v>
      </c>
      <c r="K506" s="831">
        <v>4730.8999999999996</v>
      </c>
      <c r="L506" s="831"/>
      <c r="M506" s="831">
        <v>4730.8999999999996</v>
      </c>
      <c r="N506" s="831"/>
      <c r="O506" s="831"/>
      <c r="P506" s="827"/>
      <c r="Q506" s="832"/>
    </row>
    <row r="507" spans="1:17" ht="14.45" customHeight="1" x14ac:dyDescent="0.2">
      <c r="A507" s="821" t="s">
        <v>586</v>
      </c>
      <c r="B507" s="822" t="s">
        <v>5282</v>
      </c>
      <c r="C507" s="822" t="s">
        <v>5313</v>
      </c>
      <c r="D507" s="822" t="s">
        <v>5913</v>
      </c>
      <c r="E507" s="822" t="s">
        <v>5914</v>
      </c>
      <c r="F507" s="831">
        <v>1</v>
      </c>
      <c r="G507" s="831">
        <v>265.31</v>
      </c>
      <c r="H507" s="831"/>
      <c r="I507" s="831">
        <v>265.31</v>
      </c>
      <c r="J507" s="831">
        <v>1</v>
      </c>
      <c r="K507" s="831">
        <v>226.12</v>
      </c>
      <c r="L507" s="831"/>
      <c r="M507" s="831">
        <v>226.12</v>
      </c>
      <c r="N507" s="831"/>
      <c r="O507" s="831"/>
      <c r="P507" s="827"/>
      <c r="Q507" s="832"/>
    </row>
    <row r="508" spans="1:17" ht="14.45" customHeight="1" x14ac:dyDescent="0.2">
      <c r="A508" s="821" t="s">
        <v>586</v>
      </c>
      <c r="B508" s="822" t="s">
        <v>5282</v>
      </c>
      <c r="C508" s="822" t="s">
        <v>5313</v>
      </c>
      <c r="D508" s="822" t="s">
        <v>5915</v>
      </c>
      <c r="E508" s="822" t="s">
        <v>5896</v>
      </c>
      <c r="F508" s="831">
        <v>10</v>
      </c>
      <c r="G508" s="831">
        <v>963.8</v>
      </c>
      <c r="H508" s="831"/>
      <c r="I508" s="831">
        <v>96.38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586</v>
      </c>
      <c r="B509" s="822" t="s">
        <v>5282</v>
      </c>
      <c r="C509" s="822" t="s">
        <v>5313</v>
      </c>
      <c r="D509" s="822" t="s">
        <v>5916</v>
      </c>
      <c r="E509" s="822" t="s">
        <v>5917</v>
      </c>
      <c r="F509" s="831"/>
      <c r="G509" s="831"/>
      <c r="H509" s="831"/>
      <c r="I509" s="831"/>
      <c r="J509" s="831">
        <v>1</v>
      </c>
      <c r="K509" s="831">
        <v>4990</v>
      </c>
      <c r="L509" s="831"/>
      <c r="M509" s="831">
        <v>4990</v>
      </c>
      <c r="N509" s="831">
        <v>1</v>
      </c>
      <c r="O509" s="831">
        <v>4990</v>
      </c>
      <c r="P509" s="827"/>
      <c r="Q509" s="832">
        <v>4990</v>
      </c>
    </row>
    <row r="510" spans="1:17" ht="14.45" customHeight="1" x14ac:dyDescent="0.2">
      <c r="A510" s="821" t="s">
        <v>586</v>
      </c>
      <c r="B510" s="822" t="s">
        <v>5282</v>
      </c>
      <c r="C510" s="822" t="s">
        <v>5313</v>
      </c>
      <c r="D510" s="822" t="s">
        <v>5918</v>
      </c>
      <c r="E510" s="822" t="s">
        <v>5919</v>
      </c>
      <c r="F510" s="831">
        <v>3</v>
      </c>
      <c r="G510" s="831">
        <v>4458.45</v>
      </c>
      <c r="H510" s="831"/>
      <c r="I510" s="831">
        <v>1486.1499999999999</v>
      </c>
      <c r="J510" s="831">
        <v>3</v>
      </c>
      <c r="K510" s="831">
        <v>3810.12</v>
      </c>
      <c r="L510" s="831"/>
      <c r="M510" s="831">
        <v>1270.04</v>
      </c>
      <c r="N510" s="831"/>
      <c r="O510" s="831"/>
      <c r="P510" s="827"/>
      <c r="Q510" s="832"/>
    </row>
    <row r="511" spans="1:17" ht="14.45" customHeight="1" x14ac:dyDescent="0.2">
      <c r="A511" s="821" t="s">
        <v>586</v>
      </c>
      <c r="B511" s="822" t="s">
        <v>5282</v>
      </c>
      <c r="C511" s="822" t="s">
        <v>5313</v>
      </c>
      <c r="D511" s="822" t="s">
        <v>5920</v>
      </c>
      <c r="E511" s="822" t="s">
        <v>5921</v>
      </c>
      <c r="F511" s="831"/>
      <c r="G511" s="831"/>
      <c r="H511" s="831"/>
      <c r="I511" s="831"/>
      <c r="J511" s="831">
        <v>2</v>
      </c>
      <c r="K511" s="831">
        <v>2132.66</v>
      </c>
      <c r="L511" s="831"/>
      <c r="M511" s="831">
        <v>1066.33</v>
      </c>
      <c r="N511" s="831"/>
      <c r="O511" s="831"/>
      <c r="P511" s="827"/>
      <c r="Q511" s="832"/>
    </row>
    <row r="512" spans="1:17" ht="14.45" customHeight="1" x14ac:dyDescent="0.2">
      <c r="A512" s="821" t="s">
        <v>586</v>
      </c>
      <c r="B512" s="822" t="s">
        <v>5282</v>
      </c>
      <c r="C512" s="822" t="s">
        <v>5313</v>
      </c>
      <c r="D512" s="822" t="s">
        <v>5922</v>
      </c>
      <c r="E512" s="822" t="s">
        <v>5921</v>
      </c>
      <c r="F512" s="831">
        <v>4</v>
      </c>
      <c r="G512" s="831">
        <v>5687.56</v>
      </c>
      <c r="H512" s="831"/>
      <c r="I512" s="831">
        <v>1421.89</v>
      </c>
      <c r="J512" s="831">
        <v>7</v>
      </c>
      <c r="K512" s="831">
        <v>8508.2200000000012</v>
      </c>
      <c r="L512" s="831"/>
      <c r="M512" s="831">
        <v>1215.4600000000003</v>
      </c>
      <c r="N512" s="831"/>
      <c r="O512" s="831"/>
      <c r="P512" s="827"/>
      <c r="Q512" s="832"/>
    </row>
    <row r="513" spans="1:17" ht="14.45" customHeight="1" x14ac:dyDescent="0.2">
      <c r="A513" s="821" t="s">
        <v>586</v>
      </c>
      <c r="B513" s="822" t="s">
        <v>5282</v>
      </c>
      <c r="C513" s="822" t="s">
        <v>5313</v>
      </c>
      <c r="D513" s="822" t="s">
        <v>5923</v>
      </c>
      <c r="E513" s="822" t="s">
        <v>5921</v>
      </c>
      <c r="F513" s="831">
        <v>1</v>
      </c>
      <c r="G513" s="831">
        <v>1656.11</v>
      </c>
      <c r="H513" s="831"/>
      <c r="I513" s="831">
        <v>1656.11</v>
      </c>
      <c r="J513" s="831">
        <v>9</v>
      </c>
      <c r="K513" s="831">
        <v>12737.34</v>
      </c>
      <c r="L513" s="831"/>
      <c r="M513" s="831">
        <v>1415.26</v>
      </c>
      <c r="N513" s="831"/>
      <c r="O513" s="831"/>
      <c r="P513" s="827"/>
      <c r="Q513" s="832"/>
    </row>
    <row r="514" spans="1:17" ht="14.45" customHeight="1" x14ac:dyDescent="0.2">
      <c r="A514" s="821" t="s">
        <v>586</v>
      </c>
      <c r="B514" s="822" t="s">
        <v>5282</v>
      </c>
      <c r="C514" s="822" t="s">
        <v>5313</v>
      </c>
      <c r="D514" s="822" t="s">
        <v>5924</v>
      </c>
      <c r="E514" s="822" t="s">
        <v>5921</v>
      </c>
      <c r="F514" s="831">
        <v>3</v>
      </c>
      <c r="G514" s="831">
        <v>5338.32</v>
      </c>
      <c r="H514" s="831"/>
      <c r="I514" s="831">
        <v>1779.4399999999998</v>
      </c>
      <c r="J514" s="831">
        <v>4</v>
      </c>
      <c r="K514" s="831">
        <v>6082.12</v>
      </c>
      <c r="L514" s="831"/>
      <c r="M514" s="831">
        <v>1520.53</v>
      </c>
      <c r="N514" s="831"/>
      <c r="O514" s="831"/>
      <c r="P514" s="827"/>
      <c r="Q514" s="832"/>
    </row>
    <row r="515" spans="1:17" ht="14.45" customHeight="1" x14ac:dyDescent="0.2">
      <c r="A515" s="821" t="s">
        <v>586</v>
      </c>
      <c r="B515" s="822" t="s">
        <v>5282</v>
      </c>
      <c r="C515" s="822" t="s">
        <v>5313</v>
      </c>
      <c r="D515" s="822" t="s">
        <v>5925</v>
      </c>
      <c r="E515" s="822" t="s">
        <v>5926</v>
      </c>
      <c r="F515" s="831">
        <v>1</v>
      </c>
      <c r="G515" s="831">
        <v>1419.82</v>
      </c>
      <c r="H515" s="831"/>
      <c r="I515" s="831">
        <v>1419.82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586</v>
      </c>
      <c r="B516" s="822" t="s">
        <v>5282</v>
      </c>
      <c r="C516" s="822" t="s">
        <v>5313</v>
      </c>
      <c r="D516" s="822" t="s">
        <v>5927</v>
      </c>
      <c r="E516" s="822" t="s">
        <v>5926</v>
      </c>
      <c r="F516" s="831">
        <v>3</v>
      </c>
      <c r="G516" s="831">
        <v>4641.87</v>
      </c>
      <c r="H516" s="831"/>
      <c r="I516" s="831">
        <v>1547.29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586</v>
      </c>
      <c r="B517" s="822" t="s">
        <v>5282</v>
      </c>
      <c r="C517" s="822" t="s">
        <v>5313</v>
      </c>
      <c r="D517" s="822" t="s">
        <v>5928</v>
      </c>
      <c r="E517" s="822" t="s">
        <v>5929</v>
      </c>
      <c r="F517" s="831">
        <v>4</v>
      </c>
      <c r="G517" s="831">
        <v>3157.16</v>
      </c>
      <c r="H517" s="831"/>
      <c r="I517" s="831">
        <v>789.29</v>
      </c>
      <c r="J517" s="831">
        <v>5</v>
      </c>
      <c r="K517" s="831">
        <v>3946.45</v>
      </c>
      <c r="L517" s="831"/>
      <c r="M517" s="831">
        <v>789.29</v>
      </c>
      <c r="N517" s="831"/>
      <c r="O517" s="831"/>
      <c r="P517" s="827"/>
      <c r="Q517" s="832"/>
    </row>
    <row r="518" spans="1:17" ht="14.45" customHeight="1" x14ac:dyDescent="0.2">
      <c r="A518" s="821" t="s">
        <v>586</v>
      </c>
      <c r="B518" s="822" t="s">
        <v>5282</v>
      </c>
      <c r="C518" s="822" t="s">
        <v>5313</v>
      </c>
      <c r="D518" s="822" t="s">
        <v>5930</v>
      </c>
      <c r="E518" s="822" t="s">
        <v>5926</v>
      </c>
      <c r="F518" s="831">
        <v>3</v>
      </c>
      <c r="G518" s="831">
        <v>3824.19</v>
      </c>
      <c r="H518" s="831"/>
      <c r="I518" s="831">
        <v>1274.73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586</v>
      </c>
      <c r="B519" s="822" t="s">
        <v>5282</v>
      </c>
      <c r="C519" s="822" t="s">
        <v>5313</v>
      </c>
      <c r="D519" s="822" t="s">
        <v>5931</v>
      </c>
      <c r="E519" s="822" t="s">
        <v>5932</v>
      </c>
      <c r="F519" s="831">
        <v>1</v>
      </c>
      <c r="G519" s="831">
        <v>12640.53</v>
      </c>
      <c r="H519" s="831"/>
      <c r="I519" s="831">
        <v>12640.53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586</v>
      </c>
      <c r="B520" s="822" t="s">
        <v>5282</v>
      </c>
      <c r="C520" s="822" t="s">
        <v>5313</v>
      </c>
      <c r="D520" s="822" t="s">
        <v>5933</v>
      </c>
      <c r="E520" s="822" t="s">
        <v>5934</v>
      </c>
      <c r="F520" s="831"/>
      <c r="G520" s="831"/>
      <c r="H520" s="831"/>
      <c r="I520" s="831"/>
      <c r="J520" s="831">
        <v>2</v>
      </c>
      <c r="K520" s="831">
        <v>21291.4</v>
      </c>
      <c r="L520" s="831"/>
      <c r="M520" s="831">
        <v>10645.7</v>
      </c>
      <c r="N520" s="831"/>
      <c r="O520" s="831"/>
      <c r="P520" s="827"/>
      <c r="Q520" s="832"/>
    </row>
    <row r="521" spans="1:17" ht="14.45" customHeight="1" x14ac:dyDescent="0.2">
      <c r="A521" s="821" t="s">
        <v>586</v>
      </c>
      <c r="B521" s="822" t="s">
        <v>5282</v>
      </c>
      <c r="C521" s="822" t="s">
        <v>5313</v>
      </c>
      <c r="D521" s="822" t="s">
        <v>5935</v>
      </c>
      <c r="E521" s="822" t="s">
        <v>5934</v>
      </c>
      <c r="F521" s="831">
        <v>1</v>
      </c>
      <c r="G521" s="831">
        <v>13282.04</v>
      </c>
      <c r="H521" s="831"/>
      <c r="I521" s="831">
        <v>13282.04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586</v>
      </c>
      <c r="B522" s="822" t="s">
        <v>5282</v>
      </c>
      <c r="C522" s="822" t="s">
        <v>5313</v>
      </c>
      <c r="D522" s="822" t="s">
        <v>5936</v>
      </c>
      <c r="E522" s="822" t="s">
        <v>5937</v>
      </c>
      <c r="F522" s="831">
        <v>1</v>
      </c>
      <c r="G522" s="831">
        <v>1095.23</v>
      </c>
      <c r="H522" s="831"/>
      <c r="I522" s="831">
        <v>1095.23</v>
      </c>
      <c r="J522" s="831"/>
      <c r="K522" s="831"/>
      <c r="L522" s="831"/>
      <c r="M522" s="831"/>
      <c r="N522" s="831">
        <v>1</v>
      </c>
      <c r="O522" s="831">
        <v>935.71</v>
      </c>
      <c r="P522" s="827"/>
      <c r="Q522" s="832">
        <v>935.71</v>
      </c>
    </row>
    <row r="523" spans="1:17" ht="14.45" customHeight="1" x14ac:dyDescent="0.2">
      <c r="A523" s="821" t="s">
        <v>586</v>
      </c>
      <c r="B523" s="822" t="s">
        <v>5282</v>
      </c>
      <c r="C523" s="822" t="s">
        <v>5313</v>
      </c>
      <c r="D523" s="822" t="s">
        <v>5938</v>
      </c>
      <c r="E523" s="822" t="s">
        <v>5939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9019.8700000000008</v>
      </c>
      <c r="P523" s="827"/>
      <c r="Q523" s="832">
        <v>9019.8700000000008</v>
      </c>
    </row>
    <row r="524" spans="1:17" ht="14.45" customHeight="1" x14ac:dyDescent="0.2">
      <c r="A524" s="821" t="s">
        <v>586</v>
      </c>
      <c r="B524" s="822" t="s">
        <v>5282</v>
      </c>
      <c r="C524" s="822" t="s">
        <v>5313</v>
      </c>
      <c r="D524" s="822" t="s">
        <v>5940</v>
      </c>
      <c r="E524" s="822" t="s">
        <v>5941</v>
      </c>
      <c r="F524" s="831">
        <v>3</v>
      </c>
      <c r="G524" s="831">
        <v>2708.01</v>
      </c>
      <c r="H524" s="831"/>
      <c r="I524" s="831">
        <v>902.67000000000007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586</v>
      </c>
      <c r="B525" s="822" t="s">
        <v>5282</v>
      </c>
      <c r="C525" s="822" t="s">
        <v>5313</v>
      </c>
      <c r="D525" s="822" t="s">
        <v>5942</v>
      </c>
      <c r="E525" s="822" t="s">
        <v>5941</v>
      </c>
      <c r="F525" s="831">
        <v>7</v>
      </c>
      <c r="G525" s="831">
        <v>7205.9400000000005</v>
      </c>
      <c r="H525" s="831"/>
      <c r="I525" s="831">
        <v>1029.42</v>
      </c>
      <c r="J525" s="831"/>
      <c r="K525" s="831"/>
      <c r="L525" s="831"/>
      <c r="M525" s="831"/>
      <c r="N525" s="831">
        <v>5</v>
      </c>
      <c r="O525" s="831">
        <v>4400.75</v>
      </c>
      <c r="P525" s="827"/>
      <c r="Q525" s="832">
        <v>880.15</v>
      </c>
    </row>
    <row r="526" spans="1:17" ht="14.45" customHeight="1" x14ac:dyDescent="0.2">
      <c r="A526" s="821" t="s">
        <v>586</v>
      </c>
      <c r="B526" s="822" t="s">
        <v>5282</v>
      </c>
      <c r="C526" s="822" t="s">
        <v>5313</v>
      </c>
      <c r="D526" s="822" t="s">
        <v>5943</v>
      </c>
      <c r="E526" s="822" t="s">
        <v>5944</v>
      </c>
      <c r="F526" s="831">
        <v>1</v>
      </c>
      <c r="G526" s="831">
        <v>9504.49</v>
      </c>
      <c r="H526" s="831"/>
      <c r="I526" s="831">
        <v>9504.49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586</v>
      </c>
      <c r="B527" s="822" t="s">
        <v>5282</v>
      </c>
      <c r="C527" s="822" t="s">
        <v>5313</v>
      </c>
      <c r="D527" s="822" t="s">
        <v>5945</v>
      </c>
      <c r="E527" s="822" t="s">
        <v>5946</v>
      </c>
      <c r="F527" s="831"/>
      <c r="G527" s="831"/>
      <c r="H527" s="831"/>
      <c r="I527" s="831"/>
      <c r="J527" s="831">
        <v>1</v>
      </c>
      <c r="K527" s="831">
        <v>28950</v>
      </c>
      <c r="L527" s="831"/>
      <c r="M527" s="831">
        <v>28950</v>
      </c>
      <c r="N527" s="831"/>
      <c r="O527" s="831"/>
      <c r="P527" s="827"/>
      <c r="Q527" s="832"/>
    </row>
    <row r="528" spans="1:17" ht="14.45" customHeight="1" x14ac:dyDescent="0.2">
      <c r="A528" s="821" t="s">
        <v>586</v>
      </c>
      <c r="B528" s="822" t="s">
        <v>5282</v>
      </c>
      <c r="C528" s="822" t="s">
        <v>5313</v>
      </c>
      <c r="D528" s="822" t="s">
        <v>5947</v>
      </c>
      <c r="E528" s="822" t="s">
        <v>5948</v>
      </c>
      <c r="F528" s="831"/>
      <c r="G528" s="831"/>
      <c r="H528" s="831"/>
      <c r="I528" s="831"/>
      <c r="J528" s="831">
        <v>1</v>
      </c>
      <c r="K528" s="831">
        <v>60099</v>
      </c>
      <c r="L528" s="831"/>
      <c r="M528" s="831">
        <v>60099</v>
      </c>
      <c r="N528" s="831"/>
      <c r="O528" s="831"/>
      <c r="P528" s="827"/>
      <c r="Q528" s="832"/>
    </row>
    <row r="529" spans="1:17" ht="14.45" customHeight="1" x14ac:dyDescent="0.2">
      <c r="A529" s="821" t="s">
        <v>586</v>
      </c>
      <c r="B529" s="822" t="s">
        <v>5282</v>
      </c>
      <c r="C529" s="822" t="s">
        <v>5313</v>
      </c>
      <c r="D529" s="822" t="s">
        <v>5949</v>
      </c>
      <c r="E529" s="822" t="s">
        <v>5950</v>
      </c>
      <c r="F529" s="831"/>
      <c r="G529" s="831"/>
      <c r="H529" s="831"/>
      <c r="I529" s="831"/>
      <c r="J529" s="831">
        <v>1</v>
      </c>
      <c r="K529" s="831">
        <v>907.5</v>
      </c>
      <c r="L529" s="831"/>
      <c r="M529" s="831">
        <v>907.5</v>
      </c>
      <c r="N529" s="831"/>
      <c r="O529" s="831"/>
      <c r="P529" s="827"/>
      <c r="Q529" s="832"/>
    </row>
    <row r="530" spans="1:17" ht="14.45" customHeight="1" x14ac:dyDescent="0.2">
      <c r="A530" s="821" t="s">
        <v>586</v>
      </c>
      <c r="B530" s="822" t="s">
        <v>5282</v>
      </c>
      <c r="C530" s="822" t="s">
        <v>5313</v>
      </c>
      <c r="D530" s="822" t="s">
        <v>5951</v>
      </c>
      <c r="E530" s="822" t="s">
        <v>5952</v>
      </c>
      <c r="F530" s="831">
        <v>3</v>
      </c>
      <c r="G530" s="831">
        <v>1785</v>
      </c>
      <c r="H530" s="831"/>
      <c r="I530" s="831">
        <v>595</v>
      </c>
      <c r="J530" s="831">
        <v>2</v>
      </c>
      <c r="K530" s="831">
        <v>1190</v>
      </c>
      <c r="L530" s="831"/>
      <c r="M530" s="831">
        <v>595</v>
      </c>
      <c r="N530" s="831">
        <v>1</v>
      </c>
      <c r="O530" s="831">
        <v>595</v>
      </c>
      <c r="P530" s="827"/>
      <c r="Q530" s="832">
        <v>595</v>
      </c>
    </row>
    <row r="531" spans="1:17" ht="14.45" customHeight="1" x14ac:dyDescent="0.2">
      <c r="A531" s="821" t="s">
        <v>586</v>
      </c>
      <c r="B531" s="822" t="s">
        <v>5282</v>
      </c>
      <c r="C531" s="822" t="s">
        <v>5313</v>
      </c>
      <c r="D531" s="822" t="s">
        <v>5953</v>
      </c>
      <c r="E531" s="822" t="s">
        <v>5954</v>
      </c>
      <c r="F531" s="831">
        <v>1</v>
      </c>
      <c r="G531" s="831">
        <v>11201.4</v>
      </c>
      <c r="H531" s="831"/>
      <c r="I531" s="831">
        <v>11201.4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586</v>
      </c>
      <c r="B532" s="822" t="s">
        <v>5282</v>
      </c>
      <c r="C532" s="822" t="s">
        <v>5313</v>
      </c>
      <c r="D532" s="822" t="s">
        <v>5955</v>
      </c>
      <c r="E532" s="822" t="s">
        <v>5956</v>
      </c>
      <c r="F532" s="831">
        <v>1</v>
      </c>
      <c r="G532" s="831">
        <v>935.84</v>
      </c>
      <c r="H532" s="831"/>
      <c r="I532" s="831">
        <v>935.84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586</v>
      </c>
      <c r="B533" s="822" t="s">
        <v>5282</v>
      </c>
      <c r="C533" s="822" t="s">
        <v>5313</v>
      </c>
      <c r="D533" s="822" t="s">
        <v>5957</v>
      </c>
      <c r="E533" s="822" t="s">
        <v>5958</v>
      </c>
      <c r="F533" s="831">
        <v>5</v>
      </c>
      <c r="G533" s="831">
        <v>1119.25</v>
      </c>
      <c r="H533" s="831"/>
      <c r="I533" s="831">
        <v>223.85</v>
      </c>
      <c r="J533" s="831">
        <v>5</v>
      </c>
      <c r="K533" s="831">
        <v>1119.25</v>
      </c>
      <c r="L533" s="831"/>
      <c r="M533" s="831">
        <v>223.85</v>
      </c>
      <c r="N533" s="831">
        <v>4</v>
      </c>
      <c r="O533" s="831">
        <v>895.4</v>
      </c>
      <c r="P533" s="827"/>
      <c r="Q533" s="832">
        <v>223.85</v>
      </c>
    </row>
    <row r="534" spans="1:17" ht="14.45" customHeight="1" x14ac:dyDescent="0.2">
      <c r="A534" s="821" t="s">
        <v>586</v>
      </c>
      <c r="B534" s="822" t="s">
        <v>5282</v>
      </c>
      <c r="C534" s="822" t="s">
        <v>5313</v>
      </c>
      <c r="D534" s="822" t="s">
        <v>5959</v>
      </c>
      <c r="E534" s="822" t="s">
        <v>5960</v>
      </c>
      <c r="F534" s="831">
        <v>2</v>
      </c>
      <c r="G534" s="831">
        <v>14578.48</v>
      </c>
      <c r="H534" s="831"/>
      <c r="I534" s="831">
        <v>7289.24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586</v>
      </c>
      <c r="B535" s="822" t="s">
        <v>5282</v>
      </c>
      <c r="C535" s="822" t="s">
        <v>5313</v>
      </c>
      <c r="D535" s="822" t="s">
        <v>5961</v>
      </c>
      <c r="E535" s="822" t="s">
        <v>5962</v>
      </c>
      <c r="F535" s="831">
        <v>3</v>
      </c>
      <c r="G535" s="831">
        <v>200399.69999999998</v>
      </c>
      <c r="H535" s="831"/>
      <c r="I535" s="831">
        <v>66799.899999999994</v>
      </c>
      <c r="J535" s="831">
        <v>4</v>
      </c>
      <c r="K535" s="831">
        <v>274486.87</v>
      </c>
      <c r="L535" s="831"/>
      <c r="M535" s="831">
        <v>68621.717499999999</v>
      </c>
      <c r="N535" s="831">
        <v>14</v>
      </c>
      <c r="O535" s="831">
        <v>948976.5</v>
      </c>
      <c r="P535" s="827"/>
      <c r="Q535" s="832">
        <v>67784.03571428571</v>
      </c>
    </row>
    <row r="536" spans="1:17" ht="14.45" customHeight="1" x14ac:dyDescent="0.2">
      <c r="A536" s="821" t="s">
        <v>586</v>
      </c>
      <c r="B536" s="822" t="s">
        <v>5282</v>
      </c>
      <c r="C536" s="822" t="s">
        <v>5313</v>
      </c>
      <c r="D536" s="822" t="s">
        <v>5963</v>
      </c>
      <c r="E536" s="822" t="s">
        <v>5964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2156.67</v>
      </c>
      <c r="P536" s="827"/>
      <c r="Q536" s="832">
        <v>2156.67</v>
      </c>
    </row>
    <row r="537" spans="1:17" ht="14.45" customHeight="1" x14ac:dyDescent="0.2">
      <c r="A537" s="821" t="s">
        <v>586</v>
      </c>
      <c r="B537" s="822" t="s">
        <v>5282</v>
      </c>
      <c r="C537" s="822" t="s">
        <v>5313</v>
      </c>
      <c r="D537" s="822" t="s">
        <v>5965</v>
      </c>
      <c r="E537" s="822" t="s">
        <v>5964</v>
      </c>
      <c r="F537" s="831"/>
      <c r="G537" s="831"/>
      <c r="H537" s="831"/>
      <c r="I537" s="831"/>
      <c r="J537" s="831">
        <v>1</v>
      </c>
      <c r="K537" s="831">
        <v>5708.29</v>
      </c>
      <c r="L537" s="831"/>
      <c r="M537" s="831">
        <v>5708.29</v>
      </c>
      <c r="N537" s="831"/>
      <c r="O537" s="831"/>
      <c r="P537" s="827"/>
      <c r="Q537" s="832"/>
    </row>
    <row r="538" spans="1:17" ht="14.45" customHeight="1" x14ac:dyDescent="0.2">
      <c r="A538" s="821" t="s">
        <v>586</v>
      </c>
      <c r="B538" s="822" t="s">
        <v>5282</v>
      </c>
      <c r="C538" s="822" t="s">
        <v>5313</v>
      </c>
      <c r="D538" s="822" t="s">
        <v>5966</v>
      </c>
      <c r="E538" s="822" t="s">
        <v>5967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3938.17</v>
      </c>
      <c r="P538" s="827"/>
      <c r="Q538" s="832">
        <v>3938.17</v>
      </c>
    </row>
    <row r="539" spans="1:17" ht="14.45" customHeight="1" x14ac:dyDescent="0.2">
      <c r="A539" s="821" t="s">
        <v>586</v>
      </c>
      <c r="B539" s="822" t="s">
        <v>5282</v>
      </c>
      <c r="C539" s="822" t="s">
        <v>5313</v>
      </c>
      <c r="D539" s="822" t="s">
        <v>5968</v>
      </c>
      <c r="E539" s="822" t="s">
        <v>5969</v>
      </c>
      <c r="F539" s="831"/>
      <c r="G539" s="831"/>
      <c r="H539" s="831"/>
      <c r="I539" s="831"/>
      <c r="J539" s="831">
        <v>1</v>
      </c>
      <c r="K539" s="831">
        <v>960.74</v>
      </c>
      <c r="L539" s="831"/>
      <c r="M539" s="831">
        <v>960.74</v>
      </c>
      <c r="N539" s="831">
        <v>1</v>
      </c>
      <c r="O539" s="831">
        <v>960.74</v>
      </c>
      <c r="P539" s="827"/>
      <c r="Q539" s="832">
        <v>960.74</v>
      </c>
    </row>
    <row r="540" spans="1:17" ht="14.45" customHeight="1" x14ac:dyDescent="0.2">
      <c r="A540" s="821" t="s">
        <v>586</v>
      </c>
      <c r="B540" s="822" t="s">
        <v>5282</v>
      </c>
      <c r="C540" s="822" t="s">
        <v>5313</v>
      </c>
      <c r="D540" s="822" t="s">
        <v>5970</v>
      </c>
      <c r="E540" s="822" t="s">
        <v>5971</v>
      </c>
      <c r="F540" s="831">
        <v>1</v>
      </c>
      <c r="G540" s="831">
        <v>1796</v>
      </c>
      <c r="H540" s="831"/>
      <c r="I540" s="831">
        <v>1796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586</v>
      </c>
      <c r="B541" s="822" t="s">
        <v>5282</v>
      </c>
      <c r="C541" s="822" t="s">
        <v>5313</v>
      </c>
      <c r="D541" s="822" t="s">
        <v>5972</v>
      </c>
      <c r="E541" s="822" t="s">
        <v>5973</v>
      </c>
      <c r="F541" s="831"/>
      <c r="G541" s="831"/>
      <c r="H541" s="831"/>
      <c r="I541" s="831"/>
      <c r="J541" s="831">
        <v>3</v>
      </c>
      <c r="K541" s="831">
        <v>2882.2200000000003</v>
      </c>
      <c r="L541" s="831"/>
      <c r="M541" s="831">
        <v>960.74000000000012</v>
      </c>
      <c r="N541" s="831">
        <v>1</v>
      </c>
      <c r="O541" s="831">
        <v>960.74</v>
      </c>
      <c r="P541" s="827"/>
      <c r="Q541" s="832">
        <v>960.74</v>
      </c>
    </row>
    <row r="542" spans="1:17" ht="14.45" customHeight="1" x14ac:dyDescent="0.2">
      <c r="A542" s="821" t="s">
        <v>586</v>
      </c>
      <c r="B542" s="822" t="s">
        <v>5282</v>
      </c>
      <c r="C542" s="822" t="s">
        <v>5313</v>
      </c>
      <c r="D542" s="822" t="s">
        <v>5974</v>
      </c>
      <c r="E542" s="822" t="s">
        <v>5975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1796</v>
      </c>
      <c r="P542" s="827"/>
      <c r="Q542" s="832">
        <v>1796</v>
      </c>
    </row>
    <row r="543" spans="1:17" ht="14.45" customHeight="1" x14ac:dyDescent="0.2">
      <c r="A543" s="821" t="s">
        <v>586</v>
      </c>
      <c r="B543" s="822" t="s">
        <v>5282</v>
      </c>
      <c r="C543" s="822" t="s">
        <v>5313</v>
      </c>
      <c r="D543" s="822" t="s">
        <v>5976</v>
      </c>
      <c r="E543" s="822" t="s">
        <v>5977</v>
      </c>
      <c r="F543" s="831">
        <v>1</v>
      </c>
      <c r="G543" s="831">
        <v>3360</v>
      </c>
      <c r="H543" s="831"/>
      <c r="I543" s="831">
        <v>3360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586</v>
      </c>
      <c r="B544" s="822" t="s">
        <v>5282</v>
      </c>
      <c r="C544" s="822" t="s">
        <v>5313</v>
      </c>
      <c r="D544" s="822" t="s">
        <v>5978</v>
      </c>
      <c r="E544" s="822" t="s">
        <v>5977</v>
      </c>
      <c r="F544" s="831"/>
      <c r="G544" s="831"/>
      <c r="H544" s="831"/>
      <c r="I544" s="831"/>
      <c r="J544" s="831">
        <v>1</v>
      </c>
      <c r="K544" s="831">
        <v>3360</v>
      </c>
      <c r="L544" s="831"/>
      <c r="M544" s="831">
        <v>3360</v>
      </c>
      <c r="N544" s="831"/>
      <c r="O544" s="831"/>
      <c r="P544" s="827"/>
      <c r="Q544" s="832"/>
    </row>
    <row r="545" spans="1:17" ht="14.45" customHeight="1" x14ac:dyDescent="0.2">
      <c r="A545" s="821" t="s">
        <v>586</v>
      </c>
      <c r="B545" s="822" t="s">
        <v>5282</v>
      </c>
      <c r="C545" s="822" t="s">
        <v>5313</v>
      </c>
      <c r="D545" s="822" t="s">
        <v>5979</v>
      </c>
      <c r="E545" s="822" t="s">
        <v>5977</v>
      </c>
      <c r="F545" s="831"/>
      <c r="G545" s="831"/>
      <c r="H545" s="831"/>
      <c r="I545" s="831"/>
      <c r="J545" s="831">
        <v>2</v>
      </c>
      <c r="K545" s="831">
        <v>4365.68</v>
      </c>
      <c r="L545" s="831"/>
      <c r="M545" s="831">
        <v>2182.84</v>
      </c>
      <c r="N545" s="831"/>
      <c r="O545" s="831"/>
      <c r="P545" s="827"/>
      <c r="Q545" s="832"/>
    </row>
    <row r="546" spans="1:17" ht="14.45" customHeight="1" x14ac:dyDescent="0.2">
      <c r="A546" s="821" t="s">
        <v>586</v>
      </c>
      <c r="B546" s="822" t="s">
        <v>5282</v>
      </c>
      <c r="C546" s="822" t="s">
        <v>5313</v>
      </c>
      <c r="D546" s="822" t="s">
        <v>5980</v>
      </c>
      <c r="E546" s="822" t="s">
        <v>5977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2182.84</v>
      </c>
      <c r="P546" s="827"/>
      <c r="Q546" s="832">
        <v>2182.84</v>
      </c>
    </row>
    <row r="547" spans="1:17" ht="14.45" customHeight="1" x14ac:dyDescent="0.2">
      <c r="A547" s="821" t="s">
        <v>586</v>
      </c>
      <c r="B547" s="822" t="s">
        <v>5282</v>
      </c>
      <c r="C547" s="822" t="s">
        <v>5313</v>
      </c>
      <c r="D547" s="822" t="s">
        <v>5981</v>
      </c>
      <c r="E547" s="822" t="s">
        <v>5977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3360</v>
      </c>
      <c r="P547" s="827"/>
      <c r="Q547" s="832">
        <v>3360</v>
      </c>
    </row>
    <row r="548" spans="1:17" ht="14.45" customHeight="1" x14ac:dyDescent="0.2">
      <c r="A548" s="821" t="s">
        <v>586</v>
      </c>
      <c r="B548" s="822" t="s">
        <v>5282</v>
      </c>
      <c r="C548" s="822" t="s">
        <v>5313</v>
      </c>
      <c r="D548" s="822" t="s">
        <v>5982</v>
      </c>
      <c r="E548" s="822" t="s">
        <v>5983</v>
      </c>
      <c r="F548" s="831">
        <v>1</v>
      </c>
      <c r="G548" s="831">
        <v>7482.85</v>
      </c>
      <c r="H548" s="831"/>
      <c r="I548" s="831">
        <v>7482.85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586</v>
      </c>
      <c r="B549" s="822" t="s">
        <v>5282</v>
      </c>
      <c r="C549" s="822" t="s">
        <v>5313</v>
      </c>
      <c r="D549" s="822" t="s">
        <v>5984</v>
      </c>
      <c r="E549" s="822" t="s">
        <v>5985</v>
      </c>
      <c r="F549" s="831">
        <v>1</v>
      </c>
      <c r="G549" s="831">
        <v>5672</v>
      </c>
      <c r="H549" s="831"/>
      <c r="I549" s="831">
        <v>5672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586</v>
      </c>
      <c r="B550" s="822" t="s">
        <v>5282</v>
      </c>
      <c r="C550" s="822" t="s">
        <v>5313</v>
      </c>
      <c r="D550" s="822" t="s">
        <v>5986</v>
      </c>
      <c r="E550" s="822" t="s">
        <v>5987</v>
      </c>
      <c r="F550" s="831">
        <v>3</v>
      </c>
      <c r="G550" s="831">
        <v>1455.06</v>
      </c>
      <c r="H550" s="831"/>
      <c r="I550" s="831">
        <v>485.02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586</v>
      </c>
      <c r="B551" s="822" t="s">
        <v>5282</v>
      </c>
      <c r="C551" s="822" t="s">
        <v>5313</v>
      </c>
      <c r="D551" s="822" t="s">
        <v>5988</v>
      </c>
      <c r="E551" s="822" t="s">
        <v>5987</v>
      </c>
      <c r="F551" s="831">
        <v>5</v>
      </c>
      <c r="G551" s="831">
        <v>1808.45</v>
      </c>
      <c r="H551" s="831"/>
      <c r="I551" s="831">
        <v>361.69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586</v>
      </c>
      <c r="B552" s="822" t="s">
        <v>5282</v>
      </c>
      <c r="C552" s="822" t="s">
        <v>5313</v>
      </c>
      <c r="D552" s="822" t="s">
        <v>5989</v>
      </c>
      <c r="E552" s="822" t="s">
        <v>5990</v>
      </c>
      <c r="F552" s="831">
        <v>1</v>
      </c>
      <c r="G552" s="831">
        <v>4676</v>
      </c>
      <c r="H552" s="831"/>
      <c r="I552" s="831">
        <v>4676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586</v>
      </c>
      <c r="B553" s="822" t="s">
        <v>5282</v>
      </c>
      <c r="C553" s="822" t="s">
        <v>5313</v>
      </c>
      <c r="D553" s="822" t="s">
        <v>5991</v>
      </c>
      <c r="E553" s="822" t="s">
        <v>5990</v>
      </c>
      <c r="F553" s="831"/>
      <c r="G553" s="831"/>
      <c r="H553" s="831"/>
      <c r="I553" s="831"/>
      <c r="J553" s="831">
        <v>1</v>
      </c>
      <c r="K553" s="831">
        <v>5648.19</v>
      </c>
      <c r="L553" s="831"/>
      <c r="M553" s="831">
        <v>5648.19</v>
      </c>
      <c r="N553" s="831"/>
      <c r="O553" s="831"/>
      <c r="P553" s="827"/>
      <c r="Q553" s="832"/>
    </row>
    <row r="554" spans="1:17" ht="14.45" customHeight="1" x14ac:dyDescent="0.2">
      <c r="A554" s="821" t="s">
        <v>586</v>
      </c>
      <c r="B554" s="822" t="s">
        <v>5282</v>
      </c>
      <c r="C554" s="822" t="s">
        <v>5313</v>
      </c>
      <c r="D554" s="822" t="s">
        <v>5992</v>
      </c>
      <c r="E554" s="822" t="s">
        <v>5990</v>
      </c>
      <c r="F554" s="831">
        <v>4</v>
      </c>
      <c r="G554" s="831">
        <v>2368</v>
      </c>
      <c r="H554" s="831"/>
      <c r="I554" s="831">
        <v>592</v>
      </c>
      <c r="J554" s="831">
        <v>4</v>
      </c>
      <c r="K554" s="831">
        <v>1960</v>
      </c>
      <c r="L554" s="831"/>
      <c r="M554" s="831">
        <v>490</v>
      </c>
      <c r="N554" s="831"/>
      <c r="O554" s="831"/>
      <c r="P554" s="827"/>
      <c r="Q554" s="832"/>
    </row>
    <row r="555" spans="1:17" ht="14.45" customHeight="1" x14ac:dyDescent="0.2">
      <c r="A555" s="821" t="s">
        <v>586</v>
      </c>
      <c r="B555" s="822" t="s">
        <v>5282</v>
      </c>
      <c r="C555" s="822" t="s">
        <v>5313</v>
      </c>
      <c r="D555" s="822" t="s">
        <v>5993</v>
      </c>
      <c r="E555" s="822" t="s">
        <v>5994</v>
      </c>
      <c r="F555" s="831"/>
      <c r="G555" s="831"/>
      <c r="H555" s="831"/>
      <c r="I555" s="831"/>
      <c r="J555" s="831">
        <v>1</v>
      </c>
      <c r="K555" s="831">
        <v>6593.35</v>
      </c>
      <c r="L555" s="831"/>
      <c r="M555" s="831">
        <v>6593.35</v>
      </c>
      <c r="N555" s="831"/>
      <c r="O555" s="831"/>
      <c r="P555" s="827"/>
      <c r="Q555" s="832"/>
    </row>
    <row r="556" spans="1:17" ht="14.45" customHeight="1" x14ac:dyDescent="0.2">
      <c r="A556" s="821" t="s">
        <v>586</v>
      </c>
      <c r="B556" s="822" t="s">
        <v>5282</v>
      </c>
      <c r="C556" s="822" t="s">
        <v>5313</v>
      </c>
      <c r="D556" s="822" t="s">
        <v>5995</v>
      </c>
      <c r="E556" s="822" t="s">
        <v>5996</v>
      </c>
      <c r="F556" s="831"/>
      <c r="G556" s="831"/>
      <c r="H556" s="831"/>
      <c r="I556" s="831"/>
      <c r="J556" s="831">
        <v>2</v>
      </c>
      <c r="K556" s="831">
        <v>2143.1999999999998</v>
      </c>
      <c r="L556" s="831"/>
      <c r="M556" s="831">
        <v>1071.5999999999999</v>
      </c>
      <c r="N556" s="831"/>
      <c r="O556" s="831"/>
      <c r="P556" s="827"/>
      <c r="Q556" s="832"/>
    </row>
    <row r="557" spans="1:17" ht="14.45" customHeight="1" x14ac:dyDescent="0.2">
      <c r="A557" s="821" t="s">
        <v>586</v>
      </c>
      <c r="B557" s="822" t="s">
        <v>5282</v>
      </c>
      <c r="C557" s="822" t="s">
        <v>5313</v>
      </c>
      <c r="D557" s="822" t="s">
        <v>5997</v>
      </c>
      <c r="E557" s="822" t="s">
        <v>5998</v>
      </c>
      <c r="F557" s="831">
        <v>3</v>
      </c>
      <c r="G557" s="831">
        <v>1669.5</v>
      </c>
      <c r="H557" s="831"/>
      <c r="I557" s="831">
        <v>556.5</v>
      </c>
      <c r="J557" s="831">
        <v>5</v>
      </c>
      <c r="K557" s="831">
        <v>2420.2000000000003</v>
      </c>
      <c r="L557" s="831"/>
      <c r="M557" s="831">
        <v>484.04000000000008</v>
      </c>
      <c r="N557" s="831">
        <v>26</v>
      </c>
      <c r="O557" s="831">
        <v>12585.040000000006</v>
      </c>
      <c r="P557" s="827"/>
      <c r="Q557" s="832">
        <v>484.04000000000025</v>
      </c>
    </row>
    <row r="558" spans="1:17" ht="14.45" customHeight="1" x14ac:dyDescent="0.2">
      <c r="A558" s="821" t="s">
        <v>586</v>
      </c>
      <c r="B558" s="822" t="s">
        <v>5282</v>
      </c>
      <c r="C558" s="822" t="s">
        <v>5313</v>
      </c>
      <c r="D558" s="822" t="s">
        <v>5999</v>
      </c>
      <c r="E558" s="822" t="s">
        <v>6000</v>
      </c>
      <c r="F558" s="831">
        <v>0.2</v>
      </c>
      <c r="G558" s="831">
        <v>50.4</v>
      </c>
      <c r="H558" s="831"/>
      <c r="I558" s="831">
        <v>251.99999999999997</v>
      </c>
      <c r="J558" s="831">
        <v>0.3</v>
      </c>
      <c r="K558" s="831">
        <v>75.599999999999994</v>
      </c>
      <c r="L558" s="831"/>
      <c r="M558" s="831">
        <v>252</v>
      </c>
      <c r="N558" s="831">
        <v>0.6</v>
      </c>
      <c r="O558" s="831">
        <v>151.21</v>
      </c>
      <c r="P558" s="827"/>
      <c r="Q558" s="832">
        <v>252.01666666666668</v>
      </c>
    </row>
    <row r="559" spans="1:17" ht="14.45" customHeight="1" x14ac:dyDescent="0.2">
      <c r="A559" s="821" t="s">
        <v>586</v>
      </c>
      <c r="B559" s="822" t="s">
        <v>5282</v>
      </c>
      <c r="C559" s="822" t="s">
        <v>5313</v>
      </c>
      <c r="D559" s="822" t="s">
        <v>5768</v>
      </c>
      <c r="E559" s="822" t="s">
        <v>6001</v>
      </c>
      <c r="F559" s="831"/>
      <c r="G559" s="831"/>
      <c r="H559" s="831"/>
      <c r="I559" s="831"/>
      <c r="J559" s="831"/>
      <c r="K559" s="831"/>
      <c r="L559" s="831"/>
      <c r="M559" s="831"/>
      <c r="N559" s="831">
        <v>0.2</v>
      </c>
      <c r="O559" s="831">
        <v>958.12</v>
      </c>
      <c r="P559" s="827"/>
      <c r="Q559" s="832">
        <v>4790.5999999999995</v>
      </c>
    </row>
    <row r="560" spans="1:17" ht="14.45" customHeight="1" x14ac:dyDescent="0.2">
      <c r="A560" s="821" t="s">
        <v>586</v>
      </c>
      <c r="B560" s="822" t="s">
        <v>5282</v>
      </c>
      <c r="C560" s="822" t="s">
        <v>5313</v>
      </c>
      <c r="D560" s="822" t="s">
        <v>6002</v>
      </c>
      <c r="E560" s="822" t="s">
        <v>6003</v>
      </c>
      <c r="F560" s="831">
        <v>2</v>
      </c>
      <c r="G560" s="831">
        <v>1123.42</v>
      </c>
      <c r="H560" s="831"/>
      <c r="I560" s="831">
        <v>561.71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586</v>
      </c>
      <c r="B561" s="822" t="s">
        <v>5282</v>
      </c>
      <c r="C561" s="822" t="s">
        <v>5313</v>
      </c>
      <c r="D561" s="822" t="s">
        <v>6004</v>
      </c>
      <c r="E561" s="822" t="s">
        <v>6000</v>
      </c>
      <c r="F561" s="831"/>
      <c r="G561" s="831"/>
      <c r="H561" s="831"/>
      <c r="I561" s="831"/>
      <c r="J561" s="831">
        <v>4</v>
      </c>
      <c r="K561" s="831">
        <v>1871.44</v>
      </c>
      <c r="L561" s="831"/>
      <c r="M561" s="831">
        <v>467.86</v>
      </c>
      <c r="N561" s="831"/>
      <c r="O561" s="831"/>
      <c r="P561" s="827"/>
      <c r="Q561" s="832"/>
    </row>
    <row r="562" spans="1:17" ht="14.45" customHeight="1" x14ac:dyDescent="0.2">
      <c r="A562" s="821" t="s">
        <v>586</v>
      </c>
      <c r="B562" s="822" t="s">
        <v>5282</v>
      </c>
      <c r="C562" s="822" t="s">
        <v>5313</v>
      </c>
      <c r="D562" s="822" t="s">
        <v>6005</v>
      </c>
      <c r="E562" s="822" t="s">
        <v>6000</v>
      </c>
      <c r="F562" s="831">
        <v>8</v>
      </c>
      <c r="G562" s="831">
        <v>12639.92</v>
      </c>
      <c r="H562" s="831"/>
      <c r="I562" s="831">
        <v>1579.99</v>
      </c>
      <c r="J562" s="831"/>
      <c r="K562" s="831"/>
      <c r="L562" s="831"/>
      <c r="M562" s="831"/>
      <c r="N562" s="831">
        <v>7</v>
      </c>
      <c r="O562" s="831">
        <v>11059.93</v>
      </c>
      <c r="P562" s="827"/>
      <c r="Q562" s="832">
        <v>1579.99</v>
      </c>
    </row>
    <row r="563" spans="1:17" ht="14.45" customHeight="1" x14ac:dyDescent="0.2">
      <c r="A563" s="821" t="s">
        <v>586</v>
      </c>
      <c r="B563" s="822" t="s">
        <v>5282</v>
      </c>
      <c r="C563" s="822" t="s">
        <v>5313</v>
      </c>
      <c r="D563" s="822" t="s">
        <v>6006</v>
      </c>
      <c r="E563" s="822" t="s">
        <v>6007</v>
      </c>
      <c r="F563" s="831"/>
      <c r="G563" s="831"/>
      <c r="H563" s="831"/>
      <c r="I563" s="831"/>
      <c r="J563" s="831">
        <v>1</v>
      </c>
      <c r="K563" s="831">
        <v>506</v>
      </c>
      <c r="L563" s="831"/>
      <c r="M563" s="831">
        <v>506</v>
      </c>
      <c r="N563" s="831"/>
      <c r="O563" s="831"/>
      <c r="P563" s="827"/>
      <c r="Q563" s="832"/>
    </row>
    <row r="564" spans="1:17" ht="14.45" customHeight="1" x14ac:dyDescent="0.2">
      <c r="A564" s="821" t="s">
        <v>586</v>
      </c>
      <c r="B564" s="822" t="s">
        <v>5282</v>
      </c>
      <c r="C564" s="822" t="s">
        <v>5313</v>
      </c>
      <c r="D564" s="822" t="s">
        <v>6008</v>
      </c>
      <c r="E564" s="822" t="s">
        <v>6009</v>
      </c>
      <c r="F564" s="831"/>
      <c r="G564" s="831"/>
      <c r="H564" s="831"/>
      <c r="I564" s="831"/>
      <c r="J564" s="831">
        <v>2</v>
      </c>
      <c r="K564" s="831">
        <v>1012</v>
      </c>
      <c r="L564" s="831"/>
      <c r="M564" s="831">
        <v>506</v>
      </c>
      <c r="N564" s="831">
        <v>1</v>
      </c>
      <c r="O564" s="831">
        <v>506</v>
      </c>
      <c r="P564" s="827"/>
      <c r="Q564" s="832">
        <v>506</v>
      </c>
    </row>
    <row r="565" spans="1:17" ht="14.45" customHeight="1" x14ac:dyDescent="0.2">
      <c r="A565" s="821" t="s">
        <v>586</v>
      </c>
      <c r="B565" s="822" t="s">
        <v>5282</v>
      </c>
      <c r="C565" s="822" t="s">
        <v>5313</v>
      </c>
      <c r="D565" s="822" t="s">
        <v>6010</v>
      </c>
      <c r="E565" s="822" t="s">
        <v>6011</v>
      </c>
      <c r="F565" s="831"/>
      <c r="G565" s="831"/>
      <c r="H565" s="831"/>
      <c r="I565" s="831"/>
      <c r="J565" s="831">
        <v>2</v>
      </c>
      <c r="K565" s="831">
        <v>8905.6</v>
      </c>
      <c r="L565" s="831"/>
      <c r="M565" s="831">
        <v>4452.8</v>
      </c>
      <c r="N565" s="831">
        <v>1</v>
      </c>
      <c r="O565" s="831">
        <v>4452.8</v>
      </c>
      <c r="P565" s="827"/>
      <c r="Q565" s="832">
        <v>4452.8</v>
      </c>
    </row>
    <row r="566" spans="1:17" ht="14.45" customHeight="1" x14ac:dyDescent="0.2">
      <c r="A566" s="821" t="s">
        <v>586</v>
      </c>
      <c r="B566" s="822" t="s">
        <v>5282</v>
      </c>
      <c r="C566" s="822" t="s">
        <v>5313</v>
      </c>
      <c r="D566" s="822" t="s">
        <v>6012</v>
      </c>
      <c r="E566" s="822" t="s">
        <v>6013</v>
      </c>
      <c r="F566" s="831"/>
      <c r="G566" s="831"/>
      <c r="H566" s="831"/>
      <c r="I566" s="831"/>
      <c r="J566" s="831">
        <v>4</v>
      </c>
      <c r="K566" s="831">
        <v>4624.32</v>
      </c>
      <c r="L566" s="831"/>
      <c r="M566" s="831">
        <v>1156.08</v>
      </c>
      <c r="N566" s="831">
        <v>3</v>
      </c>
      <c r="O566" s="831">
        <v>3493.59</v>
      </c>
      <c r="P566" s="827"/>
      <c r="Q566" s="832">
        <v>1164.53</v>
      </c>
    </row>
    <row r="567" spans="1:17" ht="14.45" customHeight="1" x14ac:dyDescent="0.2">
      <c r="A567" s="821" t="s">
        <v>586</v>
      </c>
      <c r="B567" s="822" t="s">
        <v>5282</v>
      </c>
      <c r="C567" s="822" t="s">
        <v>5313</v>
      </c>
      <c r="D567" s="822" t="s">
        <v>6014</v>
      </c>
      <c r="E567" s="822" t="s">
        <v>6015</v>
      </c>
      <c r="F567" s="831">
        <v>2</v>
      </c>
      <c r="G567" s="831">
        <v>3228</v>
      </c>
      <c r="H567" s="831"/>
      <c r="I567" s="831">
        <v>1614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586</v>
      </c>
      <c r="B568" s="822" t="s">
        <v>5282</v>
      </c>
      <c r="C568" s="822" t="s">
        <v>5313</v>
      </c>
      <c r="D568" s="822" t="s">
        <v>6016</v>
      </c>
      <c r="E568" s="822" t="s">
        <v>6017</v>
      </c>
      <c r="F568" s="831">
        <v>3</v>
      </c>
      <c r="G568" s="831">
        <v>289.8</v>
      </c>
      <c r="H568" s="831"/>
      <c r="I568" s="831">
        <v>96.600000000000009</v>
      </c>
      <c r="J568" s="831">
        <v>1</v>
      </c>
      <c r="K568" s="831">
        <v>96.6</v>
      </c>
      <c r="L568" s="831"/>
      <c r="M568" s="831">
        <v>96.6</v>
      </c>
      <c r="N568" s="831"/>
      <c r="O568" s="831"/>
      <c r="P568" s="827"/>
      <c r="Q568" s="832"/>
    </row>
    <row r="569" spans="1:17" ht="14.45" customHeight="1" x14ac:dyDescent="0.2">
      <c r="A569" s="821" t="s">
        <v>586</v>
      </c>
      <c r="B569" s="822" t="s">
        <v>5282</v>
      </c>
      <c r="C569" s="822" t="s">
        <v>5313</v>
      </c>
      <c r="D569" s="822" t="s">
        <v>6018</v>
      </c>
      <c r="E569" s="822" t="s">
        <v>6019</v>
      </c>
      <c r="F569" s="831">
        <v>1</v>
      </c>
      <c r="G569" s="831">
        <v>3278.02</v>
      </c>
      <c r="H569" s="831"/>
      <c r="I569" s="831">
        <v>3278.02</v>
      </c>
      <c r="J569" s="831">
        <v>2</v>
      </c>
      <c r="K569" s="831">
        <v>5604.52</v>
      </c>
      <c r="L569" s="831"/>
      <c r="M569" s="831">
        <v>2802.26</v>
      </c>
      <c r="N569" s="831"/>
      <c r="O569" s="831"/>
      <c r="P569" s="827"/>
      <c r="Q569" s="832"/>
    </row>
    <row r="570" spans="1:17" ht="14.45" customHeight="1" x14ac:dyDescent="0.2">
      <c r="A570" s="821" t="s">
        <v>586</v>
      </c>
      <c r="B570" s="822" t="s">
        <v>5282</v>
      </c>
      <c r="C570" s="822" t="s">
        <v>5313</v>
      </c>
      <c r="D570" s="822" t="s">
        <v>6020</v>
      </c>
      <c r="E570" s="822" t="s">
        <v>6021</v>
      </c>
      <c r="F570" s="831"/>
      <c r="G570" s="831"/>
      <c r="H570" s="831"/>
      <c r="I570" s="831"/>
      <c r="J570" s="831">
        <v>1</v>
      </c>
      <c r="K570" s="831">
        <v>4142.4799999999996</v>
      </c>
      <c r="L570" s="831"/>
      <c r="M570" s="831">
        <v>4142.4799999999996</v>
      </c>
      <c r="N570" s="831"/>
      <c r="O570" s="831"/>
      <c r="P570" s="827"/>
      <c r="Q570" s="832"/>
    </row>
    <row r="571" spans="1:17" ht="14.45" customHeight="1" x14ac:dyDescent="0.2">
      <c r="A571" s="821" t="s">
        <v>586</v>
      </c>
      <c r="B571" s="822" t="s">
        <v>5282</v>
      </c>
      <c r="C571" s="822" t="s">
        <v>5313</v>
      </c>
      <c r="D571" s="822" t="s">
        <v>6022</v>
      </c>
      <c r="E571" s="822" t="s">
        <v>6023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10249.6</v>
      </c>
      <c r="P571" s="827"/>
      <c r="Q571" s="832">
        <v>10249.6</v>
      </c>
    </row>
    <row r="572" spans="1:17" ht="14.45" customHeight="1" x14ac:dyDescent="0.2">
      <c r="A572" s="821" t="s">
        <v>586</v>
      </c>
      <c r="B572" s="822" t="s">
        <v>5282</v>
      </c>
      <c r="C572" s="822" t="s">
        <v>5313</v>
      </c>
      <c r="D572" s="822" t="s">
        <v>6024</v>
      </c>
      <c r="E572" s="822" t="s">
        <v>6025</v>
      </c>
      <c r="F572" s="831"/>
      <c r="G572" s="831"/>
      <c r="H572" s="831"/>
      <c r="I572" s="831"/>
      <c r="J572" s="831">
        <v>1</v>
      </c>
      <c r="K572" s="831">
        <v>15980.73</v>
      </c>
      <c r="L572" s="831"/>
      <c r="M572" s="831">
        <v>15980.73</v>
      </c>
      <c r="N572" s="831"/>
      <c r="O572" s="831"/>
      <c r="P572" s="827"/>
      <c r="Q572" s="832"/>
    </row>
    <row r="573" spans="1:17" ht="14.45" customHeight="1" x14ac:dyDescent="0.2">
      <c r="A573" s="821" t="s">
        <v>586</v>
      </c>
      <c r="B573" s="822" t="s">
        <v>5282</v>
      </c>
      <c r="C573" s="822" t="s">
        <v>5313</v>
      </c>
      <c r="D573" s="822" t="s">
        <v>6026</v>
      </c>
      <c r="E573" s="822" t="s">
        <v>6027</v>
      </c>
      <c r="F573" s="831"/>
      <c r="G573" s="831"/>
      <c r="H573" s="831"/>
      <c r="I573" s="831"/>
      <c r="J573" s="831">
        <v>4</v>
      </c>
      <c r="K573" s="831">
        <v>3283.2</v>
      </c>
      <c r="L573" s="831"/>
      <c r="M573" s="831">
        <v>820.8</v>
      </c>
      <c r="N573" s="831"/>
      <c r="O573" s="831"/>
      <c r="P573" s="827"/>
      <c r="Q573" s="832"/>
    </row>
    <row r="574" spans="1:17" ht="14.45" customHeight="1" x14ac:dyDescent="0.2">
      <c r="A574" s="821" t="s">
        <v>586</v>
      </c>
      <c r="B574" s="822" t="s">
        <v>5282</v>
      </c>
      <c r="C574" s="822" t="s">
        <v>5313</v>
      </c>
      <c r="D574" s="822" t="s">
        <v>6028</v>
      </c>
      <c r="E574" s="822" t="s">
        <v>6027</v>
      </c>
      <c r="F574" s="831"/>
      <c r="G574" s="831"/>
      <c r="H574" s="831"/>
      <c r="I574" s="831"/>
      <c r="J574" s="831">
        <v>2</v>
      </c>
      <c r="K574" s="831">
        <v>13630.26</v>
      </c>
      <c r="L574" s="831"/>
      <c r="M574" s="831">
        <v>6815.13</v>
      </c>
      <c r="N574" s="831"/>
      <c r="O574" s="831"/>
      <c r="P574" s="827"/>
      <c r="Q574" s="832"/>
    </row>
    <row r="575" spans="1:17" ht="14.45" customHeight="1" x14ac:dyDescent="0.2">
      <c r="A575" s="821" t="s">
        <v>586</v>
      </c>
      <c r="B575" s="822" t="s">
        <v>5282</v>
      </c>
      <c r="C575" s="822" t="s">
        <v>5313</v>
      </c>
      <c r="D575" s="822" t="s">
        <v>5781</v>
      </c>
      <c r="E575" s="822" t="s">
        <v>6029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5708.3</v>
      </c>
      <c r="P575" s="827"/>
      <c r="Q575" s="832">
        <v>5708.3</v>
      </c>
    </row>
    <row r="576" spans="1:17" ht="14.45" customHeight="1" x14ac:dyDescent="0.2">
      <c r="A576" s="821" t="s">
        <v>586</v>
      </c>
      <c r="B576" s="822" t="s">
        <v>5282</v>
      </c>
      <c r="C576" s="822" t="s">
        <v>5313</v>
      </c>
      <c r="D576" s="822" t="s">
        <v>6030</v>
      </c>
      <c r="E576" s="822" t="s">
        <v>6031</v>
      </c>
      <c r="F576" s="831">
        <v>1</v>
      </c>
      <c r="G576" s="831">
        <v>11571</v>
      </c>
      <c r="H576" s="831"/>
      <c r="I576" s="831">
        <v>11571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586</v>
      </c>
      <c r="B577" s="822" t="s">
        <v>5282</v>
      </c>
      <c r="C577" s="822" t="s">
        <v>5313</v>
      </c>
      <c r="D577" s="822" t="s">
        <v>6032</v>
      </c>
      <c r="E577" s="822" t="s">
        <v>5926</v>
      </c>
      <c r="F577" s="831">
        <v>4</v>
      </c>
      <c r="G577" s="831">
        <v>5438.84</v>
      </c>
      <c r="H577" s="831"/>
      <c r="I577" s="831">
        <v>1359.71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586</v>
      </c>
      <c r="B578" s="822" t="s">
        <v>5282</v>
      </c>
      <c r="C578" s="822" t="s">
        <v>5313</v>
      </c>
      <c r="D578" s="822" t="s">
        <v>6033</v>
      </c>
      <c r="E578" s="822" t="s">
        <v>6034</v>
      </c>
      <c r="F578" s="831"/>
      <c r="G578" s="831"/>
      <c r="H578" s="831"/>
      <c r="I578" s="831"/>
      <c r="J578" s="831">
        <v>1</v>
      </c>
      <c r="K578" s="831">
        <v>186.18</v>
      </c>
      <c r="L578" s="831"/>
      <c r="M578" s="831">
        <v>186.18</v>
      </c>
      <c r="N578" s="831">
        <v>2</v>
      </c>
      <c r="O578" s="831">
        <v>372.34</v>
      </c>
      <c r="P578" s="827"/>
      <c r="Q578" s="832">
        <v>186.17</v>
      </c>
    </row>
    <row r="579" spans="1:17" ht="14.45" customHeight="1" x14ac:dyDescent="0.2">
      <c r="A579" s="821" t="s">
        <v>586</v>
      </c>
      <c r="B579" s="822" t="s">
        <v>5282</v>
      </c>
      <c r="C579" s="822" t="s">
        <v>5313</v>
      </c>
      <c r="D579" s="822" t="s">
        <v>6035</v>
      </c>
      <c r="E579" s="822" t="s">
        <v>6036</v>
      </c>
      <c r="F579" s="831"/>
      <c r="G579" s="831"/>
      <c r="H579" s="831"/>
      <c r="I579" s="831"/>
      <c r="J579" s="831"/>
      <c r="K579" s="831"/>
      <c r="L579" s="831"/>
      <c r="M579" s="831"/>
      <c r="N579" s="831">
        <v>2</v>
      </c>
      <c r="O579" s="831">
        <v>3566.96</v>
      </c>
      <c r="P579" s="827"/>
      <c r="Q579" s="832">
        <v>1783.48</v>
      </c>
    </row>
    <row r="580" spans="1:17" ht="14.45" customHeight="1" x14ac:dyDescent="0.2">
      <c r="A580" s="821" t="s">
        <v>586</v>
      </c>
      <c r="B580" s="822" t="s">
        <v>5282</v>
      </c>
      <c r="C580" s="822" t="s">
        <v>5313</v>
      </c>
      <c r="D580" s="822" t="s">
        <v>6037</v>
      </c>
      <c r="E580" s="822" t="s">
        <v>6038</v>
      </c>
      <c r="F580" s="831"/>
      <c r="G580" s="831"/>
      <c r="H580" s="831"/>
      <c r="I580" s="831"/>
      <c r="J580" s="831"/>
      <c r="K580" s="831"/>
      <c r="L580" s="831"/>
      <c r="M580" s="831"/>
      <c r="N580" s="831">
        <v>2</v>
      </c>
      <c r="O580" s="831">
        <v>478.8</v>
      </c>
      <c r="P580" s="827"/>
      <c r="Q580" s="832">
        <v>239.4</v>
      </c>
    </row>
    <row r="581" spans="1:17" ht="14.45" customHeight="1" x14ac:dyDescent="0.2">
      <c r="A581" s="821" t="s">
        <v>586</v>
      </c>
      <c r="B581" s="822" t="s">
        <v>5282</v>
      </c>
      <c r="C581" s="822" t="s">
        <v>5313</v>
      </c>
      <c r="D581" s="822" t="s">
        <v>6039</v>
      </c>
      <c r="E581" s="822" t="s">
        <v>5937</v>
      </c>
      <c r="F581" s="831">
        <v>2</v>
      </c>
      <c r="G581" s="831">
        <v>2773.3</v>
      </c>
      <c r="H581" s="831"/>
      <c r="I581" s="831">
        <v>1386.65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586</v>
      </c>
      <c r="B582" s="822" t="s">
        <v>5282</v>
      </c>
      <c r="C582" s="822" t="s">
        <v>5313</v>
      </c>
      <c r="D582" s="822" t="s">
        <v>6040</v>
      </c>
      <c r="E582" s="822" t="s">
        <v>6041</v>
      </c>
      <c r="F582" s="831">
        <v>2</v>
      </c>
      <c r="G582" s="831">
        <v>18279.38</v>
      </c>
      <c r="H582" s="831"/>
      <c r="I582" s="831">
        <v>9139.69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586</v>
      </c>
      <c r="B583" s="822" t="s">
        <v>5282</v>
      </c>
      <c r="C583" s="822" t="s">
        <v>5313</v>
      </c>
      <c r="D583" s="822" t="s">
        <v>6042</v>
      </c>
      <c r="E583" s="822" t="s">
        <v>6043</v>
      </c>
      <c r="F583" s="831"/>
      <c r="G583" s="831"/>
      <c r="H583" s="831"/>
      <c r="I583" s="831"/>
      <c r="J583" s="831">
        <v>1</v>
      </c>
      <c r="K583" s="831">
        <v>1820.74</v>
      </c>
      <c r="L583" s="831"/>
      <c r="M583" s="831">
        <v>1820.74</v>
      </c>
      <c r="N583" s="831">
        <v>1</v>
      </c>
      <c r="O583" s="831">
        <v>1820.74</v>
      </c>
      <c r="P583" s="827"/>
      <c r="Q583" s="832">
        <v>1820.74</v>
      </c>
    </row>
    <row r="584" spans="1:17" ht="14.45" customHeight="1" x14ac:dyDescent="0.2">
      <c r="A584" s="821" t="s">
        <v>586</v>
      </c>
      <c r="B584" s="822" t="s">
        <v>5282</v>
      </c>
      <c r="C584" s="822" t="s">
        <v>5313</v>
      </c>
      <c r="D584" s="822" t="s">
        <v>6044</v>
      </c>
      <c r="E584" s="822" t="s">
        <v>6043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2002.04</v>
      </c>
      <c r="P584" s="827"/>
      <c r="Q584" s="832">
        <v>2002.04</v>
      </c>
    </row>
    <row r="585" spans="1:17" ht="14.45" customHeight="1" x14ac:dyDescent="0.2">
      <c r="A585" s="821" t="s">
        <v>586</v>
      </c>
      <c r="B585" s="822" t="s">
        <v>5282</v>
      </c>
      <c r="C585" s="822" t="s">
        <v>5313</v>
      </c>
      <c r="D585" s="822" t="s">
        <v>6045</v>
      </c>
      <c r="E585" s="822" t="s">
        <v>5952</v>
      </c>
      <c r="F585" s="831">
        <v>3</v>
      </c>
      <c r="G585" s="831">
        <v>51987.600000000006</v>
      </c>
      <c r="H585" s="831"/>
      <c r="I585" s="831">
        <v>17329.2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586</v>
      </c>
      <c r="B586" s="822" t="s">
        <v>5282</v>
      </c>
      <c r="C586" s="822" t="s">
        <v>5313</v>
      </c>
      <c r="D586" s="822" t="s">
        <v>6046</v>
      </c>
      <c r="E586" s="822" t="s">
        <v>6047</v>
      </c>
      <c r="F586" s="831">
        <v>10</v>
      </c>
      <c r="G586" s="831">
        <v>5630</v>
      </c>
      <c r="H586" s="831"/>
      <c r="I586" s="831">
        <v>563</v>
      </c>
      <c r="J586" s="831">
        <v>6</v>
      </c>
      <c r="K586" s="831">
        <v>3378</v>
      </c>
      <c r="L586" s="831"/>
      <c r="M586" s="831">
        <v>563</v>
      </c>
      <c r="N586" s="831">
        <v>5</v>
      </c>
      <c r="O586" s="831">
        <v>2815</v>
      </c>
      <c r="P586" s="827"/>
      <c r="Q586" s="832">
        <v>563</v>
      </c>
    </row>
    <row r="587" spans="1:17" ht="14.45" customHeight="1" x14ac:dyDescent="0.2">
      <c r="A587" s="821" t="s">
        <v>586</v>
      </c>
      <c r="B587" s="822" t="s">
        <v>5282</v>
      </c>
      <c r="C587" s="822" t="s">
        <v>5313</v>
      </c>
      <c r="D587" s="822" t="s">
        <v>6048</v>
      </c>
      <c r="E587" s="822" t="s">
        <v>6049</v>
      </c>
      <c r="F587" s="831">
        <v>5</v>
      </c>
      <c r="G587" s="831">
        <v>1761.8000000000002</v>
      </c>
      <c r="H587" s="831"/>
      <c r="I587" s="831">
        <v>352.36</v>
      </c>
      <c r="J587" s="831">
        <v>4</v>
      </c>
      <c r="K587" s="831">
        <v>1409.12</v>
      </c>
      <c r="L587" s="831"/>
      <c r="M587" s="831">
        <v>352.28</v>
      </c>
      <c r="N587" s="831">
        <v>5</v>
      </c>
      <c r="O587" s="831">
        <v>1761.3999999999999</v>
      </c>
      <c r="P587" s="827"/>
      <c r="Q587" s="832">
        <v>352.28</v>
      </c>
    </row>
    <row r="588" spans="1:17" ht="14.45" customHeight="1" x14ac:dyDescent="0.2">
      <c r="A588" s="821" t="s">
        <v>586</v>
      </c>
      <c r="B588" s="822" t="s">
        <v>5282</v>
      </c>
      <c r="C588" s="822" t="s">
        <v>5313</v>
      </c>
      <c r="D588" s="822" t="s">
        <v>6050</v>
      </c>
      <c r="E588" s="822" t="s">
        <v>5900</v>
      </c>
      <c r="F588" s="831"/>
      <c r="G588" s="831"/>
      <c r="H588" s="831"/>
      <c r="I588" s="831"/>
      <c r="J588" s="831">
        <v>3</v>
      </c>
      <c r="K588" s="831">
        <v>2403.63</v>
      </c>
      <c r="L588" s="831"/>
      <c r="M588" s="831">
        <v>801.21</v>
      </c>
      <c r="N588" s="831"/>
      <c r="O588" s="831"/>
      <c r="P588" s="827"/>
      <c r="Q588" s="832"/>
    </row>
    <row r="589" spans="1:17" ht="14.45" customHeight="1" x14ac:dyDescent="0.2">
      <c r="A589" s="821" t="s">
        <v>586</v>
      </c>
      <c r="B589" s="822" t="s">
        <v>5282</v>
      </c>
      <c r="C589" s="822" t="s">
        <v>5313</v>
      </c>
      <c r="D589" s="822" t="s">
        <v>6051</v>
      </c>
      <c r="E589" s="822" t="s">
        <v>6052</v>
      </c>
      <c r="F589" s="831"/>
      <c r="G589" s="831"/>
      <c r="H589" s="831"/>
      <c r="I589" s="831"/>
      <c r="J589" s="831">
        <v>2</v>
      </c>
      <c r="K589" s="831">
        <v>932.94</v>
      </c>
      <c r="L589" s="831"/>
      <c r="M589" s="831">
        <v>466.47</v>
      </c>
      <c r="N589" s="831"/>
      <c r="O589" s="831"/>
      <c r="P589" s="827"/>
      <c r="Q589" s="832"/>
    </row>
    <row r="590" spans="1:17" ht="14.45" customHeight="1" x14ac:dyDescent="0.2">
      <c r="A590" s="821" t="s">
        <v>586</v>
      </c>
      <c r="B590" s="822" t="s">
        <v>5282</v>
      </c>
      <c r="C590" s="822" t="s">
        <v>5313</v>
      </c>
      <c r="D590" s="822" t="s">
        <v>6053</v>
      </c>
      <c r="E590" s="822" t="s">
        <v>6054</v>
      </c>
      <c r="F590" s="831"/>
      <c r="G590" s="831"/>
      <c r="H590" s="831"/>
      <c r="I590" s="831"/>
      <c r="J590" s="831"/>
      <c r="K590" s="831"/>
      <c r="L590" s="831"/>
      <c r="M590" s="831"/>
      <c r="N590" s="831">
        <v>3</v>
      </c>
      <c r="O590" s="831">
        <v>3637.6499999999996</v>
      </c>
      <c r="P590" s="827"/>
      <c r="Q590" s="832">
        <v>1212.55</v>
      </c>
    </row>
    <row r="591" spans="1:17" ht="14.45" customHeight="1" x14ac:dyDescent="0.2">
      <c r="A591" s="821" t="s">
        <v>586</v>
      </c>
      <c r="B591" s="822" t="s">
        <v>5282</v>
      </c>
      <c r="C591" s="822" t="s">
        <v>5313</v>
      </c>
      <c r="D591" s="822" t="s">
        <v>6055</v>
      </c>
      <c r="E591" s="822" t="s">
        <v>6056</v>
      </c>
      <c r="F591" s="831">
        <v>8</v>
      </c>
      <c r="G591" s="831">
        <v>11441.44</v>
      </c>
      <c r="H591" s="831"/>
      <c r="I591" s="831">
        <v>1430.18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586</v>
      </c>
      <c r="B592" s="822" t="s">
        <v>5282</v>
      </c>
      <c r="C592" s="822" t="s">
        <v>5313</v>
      </c>
      <c r="D592" s="822" t="s">
        <v>6057</v>
      </c>
      <c r="E592" s="822" t="s">
        <v>6058</v>
      </c>
      <c r="F592" s="831"/>
      <c r="G592" s="831"/>
      <c r="H592" s="831"/>
      <c r="I592" s="831"/>
      <c r="J592" s="831">
        <v>1</v>
      </c>
      <c r="K592" s="831">
        <v>1088.81</v>
      </c>
      <c r="L592" s="831"/>
      <c r="M592" s="831">
        <v>1088.81</v>
      </c>
      <c r="N592" s="831">
        <v>2</v>
      </c>
      <c r="O592" s="831">
        <v>2177.62</v>
      </c>
      <c r="P592" s="827"/>
      <c r="Q592" s="832">
        <v>1088.81</v>
      </c>
    </row>
    <row r="593" spans="1:17" ht="14.45" customHeight="1" x14ac:dyDescent="0.2">
      <c r="A593" s="821" t="s">
        <v>586</v>
      </c>
      <c r="B593" s="822" t="s">
        <v>5282</v>
      </c>
      <c r="C593" s="822" t="s">
        <v>5313</v>
      </c>
      <c r="D593" s="822" t="s">
        <v>6059</v>
      </c>
      <c r="E593" s="822" t="s">
        <v>6060</v>
      </c>
      <c r="F593" s="831">
        <v>6</v>
      </c>
      <c r="G593" s="831">
        <v>42541.68</v>
      </c>
      <c r="H593" s="831"/>
      <c r="I593" s="831">
        <v>7090.28</v>
      </c>
      <c r="J593" s="831">
        <v>8</v>
      </c>
      <c r="K593" s="831">
        <v>56722.239999999998</v>
      </c>
      <c r="L593" s="831"/>
      <c r="M593" s="831">
        <v>7090.28</v>
      </c>
      <c r="N593" s="831">
        <v>27</v>
      </c>
      <c r="O593" s="831">
        <v>191437.56</v>
      </c>
      <c r="P593" s="827"/>
      <c r="Q593" s="832">
        <v>7090.28</v>
      </c>
    </row>
    <row r="594" spans="1:17" ht="14.45" customHeight="1" x14ac:dyDescent="0.2">
      <c r="A594" s="821" t="s">
        <v>586</v>
      </c>
      <c r="B594" s="822" t="s">
        <v>5282</v>
      </c>
      <c r="C594" s="822" t="s">
        <v>5313</v>
      </c>
      <c r="D594" s="822" t="s">
        <v>6061</v>
      </c>
      <c r="E594" s="822" t="s">
        <v>6062</v>
      </c>
      <c r="F594" s="831"/>
      <c r="G594" s="831"/>
      <c r="H594" s="831"/>
      <c r="I594" s="831"/>
      <c r="J594" s="831"/>
      <c r="K594" s="831"/>
      <c r="L594" s="831"/>
      <c r="M594" s="831"/>
      <c r="N594" s="831">
        <v>3</v>
      </c>
      <c r="O594" s="831">
        <v>2486.73</v>
      </c>
      <c r="P594" s="827"/>
      <c r="Q594" s="832">
        <v>828.91</v>
      </c>
    </row>
    <row r="595" spans="1:17" ht="14.45" customHeight="1" x14ac:dyDescent="0.2">
      <c r="A595" s="821" t="s">
        <v>586</v>
      </c>
      <c r="B595" s="822" t="s">
        <v>5282</v>
      </c>
      <c r="C595" s="822" t="s">
        <v>5313</v>
      </c>
      <c r="D595" s="822" t="s">
        <v>6063</v>
      </c>
      <c r="E595" s="822" t="s">
        <v>6064</v>
      </c>
      <c r="F595" s="831"/>
      <c r="G595" s="831"/>
      <c r="H595" s="831"/>
      <c r="I595" s="831"/>
      <c r="J595" s="831">
        <v>3</v>
      </c>
      <c r="K595" s="831">
        <v>1805.1799999999998</v>
      </c>
      <c r="L595" s="831"/>
      <c r="M595" s="831">
        <v>601.72666666666657</v>
      </c>
      <c r="N595" s="831">
        <v>4</v>
      </c>
      <c r="O595" s="831">
        <v>2479.56</v>
      </c>
      <c r="P595" s="827"/>
      <c r="Q595" s="832">
        <v>619.89</v>
      </c>
    </row>
    <row r="596" spans="1:17" ht="14.45" customHeight="1" x14ac:dyDescent="0.2">
      <c r="A596" s="821" t="s">
        <v>586</v>
      </c>
      <c r="B596" s="822" t="s">
        <v>5282</v>
      </c>
      <c r="C596" s="822" t="s">
        <v>5313</v>
      </c>
      <c r="D596" s="822" t="s">
        <v>6065</v>
      </c>
      <c r="E596" s="822" t="s">
        <v>6066</v>
      </c>
      <c r="F596" s="831">
        <v>6</v>
      </c>
      <c r="G596" s="831">
        <v>9700.3799999999992</v>
      </c>
      <c r="H596" s="831"/>
      <c r="I596" s="831">
        <v>1616.7299999999998</v>
      </c>
      <c r="J596" s="831">
        <v>2</v>
      </c>
      <c r="K596" s="831">
        <v>2622.98</v>
      </c>
      <c r="L596" s="831"/>
      <c r="M596" s="831">
        <v>1311.49</v>
      </c>
      <c r="N596" s="831"/>
      <c r="O596" s="831"/>
      <c r="P596" s="827"/>
      <c r="Q596" s="832"/>
    </row>
    <row r="597" spans="1:17" ht="14.45" customHeight="1" x14ac:dyDescent="0.2">
      <c r="A597" s="821" t="s">
        <v>586</v>
      </c>
      <c r="B597" s="822" t="s">
        <v>5282</v>
      </c>
      <c r="C597" s="822" t="s">
        <v>5313</v>
      </c>
      <c r="D597" s="822" t="s">
        <v>6067</v>
      </c>
      <c r="E597" s="822"/>
      <c r="F597" s="831">
        <v>1</v>
      </c>
      <c r="G597" s="831">
        <v>88.9</v>
      </c>
      <c r="H597" s="831"/>
      <c r="I597" s="831">
        <v>88.9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586</v>
      </c>
      <c r="B598" s="822" t="s">
        <v>5282</v>
      </c>
      <c r="C598" s="822" t="s">
        <v>5313</v>
      </c>
      <c r="D598" s="822" t="s">
        <v>6068</v>
      </c>
      <c r="E598" s="822" t="s">
        <v>6069</v>
      </c>
      <c r="F598" s="831">
        <v>3</v>
      </c>
      <c r="G598" s="831">
        <v>37305.4</v>
      </c>
      <c r="H598" s="831"/>
      <c r="I598" s="831">
        <v>12435.133333333333</v>
      </c>
      <c r="J598" s="831"/>
      <c r="K598" s="831"/>
      <c r="L598" s="831"/>
      <c r="M598" s="831"/>
      <c r="N598" s="831">
        <v>1</v>
      </c>
      <c r="O598" s="831">
        <v>12420</v>
      </c>
      <c r="P598" s="827"/>
      <c r="Q598" s="832">
        <v>12420</v>
      </c>
    </row>
    <row r="599" spans="1:17" ht="14.45" customHeight="1" x14ac:dyDescent="0.2">
      <c r="A599" s="821" t="s">
        <v>586</v>
      </c>
      <c r="B599" s="822" t="s">
        <v>5282</v>
      </c>
      <c r="C599" s="822" t="s">
        <v>5313</v>
      </c>
      <c r="D599" s="822" t="s">
        <v>6070</v>
      </c>
      <c r="E599" s="822" t="s">
        <v>6071</v>
      </c>
      <c r="F599" s="831">
        <v>4</v>
      </c>
      <c r="G599" s="831">
        <v>10260</v>
      </c>
      <c r="H599" s="831"/>
      <c r="I599" s="831">
        <v>2565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586</v>
      </c>
      <c r="B600" s="822" t="s">
        <v>5282</v>
      </c>
      <c r="C600" s="822" t="s">
        <v>5313</v>
      </c>
      <c r="D600" s="822" t="s">
        <v>6072</v>
      </c>
      <c r="E600" s="822" t="s">
        <v>6071</v>
      </c>
      <c r="F600" s="831">
        <v>4</v>
      </c>
      <c r="G600" s="831">
        <v>46460</v>
      </c>
      <c r="H600" s="831"/>
      <c r="I600" s="831">
        <v>11615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586</v>
      </c>
      <c r="B601" s="822" t="s">
        <v>5282</v>
      </c>
      <c r="C601" s="822" t="s">
        <v>5313</v>
      </c>
      <c r="D601" s="822" t="s">
        <v>6073</v>
      </c>
      <c r="E601" s="822" t="s">
        <v>6071</v>
      </c>
      <c r="F601" s="831">
        <v>2</v>
      </c>
      <c r="G601" s="831">
        <v>4991</v>
      </c>
      <c r="H601" s="831"/>
      <c r="I601" s="831">
        <v>2495.5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586</v>
      </c>
      <c r="B602" s="822" t="s">
        <v>5282</v>
      </c>
      <c r="C602" s="822" t="s">
        <v>5313</v>
      </c>
      <c r="D602" s="822" t="s">
        <v>6074</v>
      </c>
      <c r="E602" s="822" t="s">
        <v>5952</v>
      </c>
      <c r="F602" s="831"/>
      <c r="G602" s="831"/>
      <c r="H602" s="831"/>
      <c r="I602" s="831"/>
      <c r="J602" s="831">
        <v>2</v>
      </c>
      <c r="K602" s="831">
        <v>32066</v>
      </c>
      <c r="L602" s="831"/>
      <c r="M602" s="831">
        <v>16033</v>
      </c>
      <c r="N602" s="831">
        <v>1</v>
      </c>
      <c r="O602" s="831">
        <v>19400.72</v>
      </c>
      <c r="P602" s="827"/>
      <c r="Q602" s="832">
        <v>19400.72</v>
      </c>
    </row>
    <row r="603" spans="1:17" ht="14.45" customHeight="1" x14ac:dyDescent="0.2">
      <c r="A603" s="821" t="s">
        <v>586</v>
      </c>
      <c r="B603" s="822" t="s">
        <v>5282</v>
      </c>
      <c r="C603" s="822" t="s">
        <v>5313</v>
      </c>
      <c r="D603" s="822" t="s">
        <v>6075</v>
      </c>
      <c r="E603" s="822" t="s">
        <v>6076</v>
      </c>
      <c r="F603" s="831"/>
      <c r="G603" s="831"/>
      <c r="H603" s="831"/>
      <c r="I603" s="831"/>
      <c r="J603" s="831">
        <v>0.2</v>
      </c>
      <c r="K603" s="831">
        <v>13.4</v>
      </c>
      <c r="L603" s="831"/>
      <c r="M603" s="831">
        <v>67</v>
      </c>
      <c r="N603" s="831">
        <v>0.4</v>
      </c>
      <c r="O603" s="831">
        <v>26.8</v>
      </c>
      <c r="P603" s="827"/>
      <c r="Q603" s="832">
        <v>67</v>
      </c>
    </row>
    <row r="604" spans="1:17" ht="14.45" customHeight="1" x14ac:dyDescent="0.2">
      <c r="A604" s="821" t="s">
        <v>586</v>
      </c>
      <c r="B604" s="822" t="s">
        <v>5282</v>
      </c>
      <c r="C604" s="822" t="s">
        <v>5313</v>
      </c>
      <c r="D604" s="822" t="s">
        <v>6077</v>
      </c>
      <c r="E604" s="822" t="s">
        <v>6078</v>
      </c>
      <c r="F604" s="831"/>
      <c r="G604" s="831"/>
      <c r="H604" s="831"/>
      <c r="I604" s="831"/>
      <c r="J604" s="831">
        <v>1</v>
      </c>
      <c r="K604" s="831">
        <v>5298.34</v>
      </c>
      <c r="L604" s="831"/>
      <c r="M604" s="831">
        <v>5298.34</v>
      </c>
      <c r="N604" s="831"/>
      <c r="O604" s="831"/>
      <c r="P604" s="827"/>
      <c r="Q604" s="832"/>
    </row>
    <row r="605" spans="1:17" ht="14.45" customHeight="1" x14ac:dyDescent="0.2">
      <c r="A605" s="821" t="s">
        <v>586</v>
      </c>
      <c r="B605" s="822" t="s">
        <v>5282</v>
      </c>
      <c r="C605" s="822" t="s">
        <v>5313</v>
      </c>
      <c r="D605" s="822" t="s">
        <v>6079</v>
      </c>
      <c r="E605" s="822" t="s">
        <v>6080</v>
      </c>
      <c r="F605" s="831"/>
      <c r="G605" s="831"/>
      <c r="H605" s="831"/>
      <c r="I605" s="831"/>
      <c r="J605" s="831">
        <v>2</v>
      </c>
      <c r="K605" s="831">
        <v>8980</v>
      </c>
      <c r="L605" s="831"/>
      <c r="M605" s="831">
        <v>4490</v>
      </c>
      <c r="N605" s="831">
        <v>1</v>
      </c>
      <c r="O605" s="831">
        <v>4490</v>
      </c>
      <c r="P605" s="827"/>
      <c r="Q605" s="832">
        <v>4490</v>
      </c>
    </row>
    <row r="606" spans="1:17" ht="14.45" customHeight="1" x14ac:dyDescent="0.2">
      <c r="A606" s="821" t="s">
        <v>586</v>
      </c>
      <c r="B606" s="822" t="s">
        <v>5282</v>
      </c>
      <c r="C606" s="822" t="s">
        <v>5313</v>
      </c>
      <c r="D606" s="822" t="s">
        <v>6081</v>
      </c>
      <c r="E606" s="822" t="s">
        <v>6082</v>
      </c>
      <c r="F606" s="831"/>
      <c r="G606" s="831"/>
      <c r="H606" s="831"/>
      <c r="I606" s="831"/>
      <c r="J606" s="831">
        <v>1</v>
      </c>
      <c r="K606" s="831">
        <v>8403.4500000000007</v>
      </c>
      <c r="L606" s="831"/>
      <c r="M606" s="831">
        <v>8403.4500000000007</v>
      </c>
      <c r="N606" s="831"/>
      <c r="O606" s="831"/>
      <c r="P606" s="827"/>
      <c r="Q606" s="832"/>
    </row>
    <row r="607" spans="1:17" ht="14.45" customHeight="1" x14ac:dyDescent="0.2">
      <c r="A607" s="821" t="s">
        <v>586</v>
      </c>
      <c r="B607" s="822" t="s">
        <v>5282</v>
      </c>
      <c r="C607" s="822" t="s">
        <v>5313</v>
      </c>
      <c r="D607" s="822" t="s">
        <v>6083</v>
      </c>
      <c r="E607" s="822" t="s">
        <v>6084</v>
      </c>
      <c r="F607" s="831">
        <v>6</v>
      </c>
      <c r="G607" s="831">
        <v>924</v>
      </c>
      <c r="H607" s="831"/>
      <c r="I607" s="831">
        <v>154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586</v>
      </c>
      <c r="B608" s="822" t="s">
        <v>5282</v>
      </c>
      <c r="C608" s="822" t="s">
        <v>5313</v>
      </c>
      <c r="D608" s="822" t="s">
        <v>6085</v>
      </c>
      <c r="E608" s="822" t="s">
        <v>6086</v>
      </c>
      <c r="F608" s="831"/>
      <c r="G608" s="831"/>
      <c r="H608" s="831"/>
      <c r="I608" s="831"/>
      <c r="J608" s="831">
        <v>1</v>
      </c>
      <c r="K608" s="831">
        <v>50600</v>
      </c>
      <c r="L608" s="831"/>
      <c r="M608" s="831">
        <v>50600</v>
      </c>
      <c r="N608" s="831"/>
      <c r="O608" s="831"/>
      <c r="P608" s="827"/>
      <c r="Q608" s="832"/>
    </row>
    <row r="609" spans="1:17" ht="14.45" customHeight="1" x14ac:dyDescent="0.2">
      <c r="A609" s="821" t="s">
        <v>586</v>
      </c>
      <c r="B609" s="822" t="s">
        <v>5282</v>
      </c>
      <c r="C609" s="822" t="s">
        <v>5313</v>
      </c>
      <c r="D609" s="822" t="s">
        <v>6087</v>
      </c>
      <c r="E609" s="822" t="s">
        <v>6088</v>
      </c>
      <c r="F609" s="831">
        <v>2</v>
      </c>
      <c r="G609" s="831">
        <v>34904</v>
      </c>
      <c r="H609" s="831"/>
      <c r="I609" s="831">
        <v>17452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586</v>
      </c>
      <c r="B610" s="822" t="s">
        <v>5282</v>
      </c>
      <c r="C610" s="822" t="s">
        <v>5313</v>
      </c>
      <c r="D610" s="822" t="s">
        <v>6089</v>
      </c>
      <c r="E610" s="822" t="s">
        <v>6090</v>
      </c>
      <c r="F610" s="831"/>
      <c r="G610" s="831"/>
      <c r="H610" s="831"/>
      <c r="I610" s="831"/>
      <c r="J610" s="831"/>
      <c r="K610" s="831"/>
      <c r="L610" s="831"/>
      <c r="M610" s="831"/>
      <c r="N610" s="831">
        <v>2</v>
      </c>
      <c r="O610" s="831">
        <v>1498.52</v>
      </c>
      <c r="P610" s="827"/>
      <c r="Q610" s="832">
        <v>749.26</v>
      </c>
    </row>
    <row r="611" spans="1:17" ht="14.45" customHeight="1" x14ac:dyDescent="0.2">
      <c r="A611" s="821" t="s">
        <v>586</v>
      </c>
      <c r="B611" s="822" t="s">
        <v>5282</v>
      </c>
      <c r="C611" s="822" t="s">
        <v>5313</v>
      </c>
      <c r="D611" s="822" t="s">
        <v>6091</v>
      </c>
      <c r="E611" s="822" t="s">
        <v>6092</v>
      </c>
      <c r="F611" s="831">
        <v>5</v>
      </c>
      <c r="G611" s="831">
        <v>2760</v>
      </c>
      <c r="H611" s="831"/>
      <c r="I611" s="831">
        <v>552</v>
      </c>
      <c r="J611" s="831">
        <v>2</v>
      </c>
      <c r="K611" s="831">
        <v>1104</v>
      </c>
      <c r="L611" s="831"/>
      <c r="M611" s="831">
        <v>552</v>
      </c>
      <c r="N611" s="831">
        <v>2</v>
      </c>
      <c r="O611" s="831">
        <v>1104</v>
      </c>
      <c r="P611" s="827"/>
      <c r="Q611" s="832">
        <v>552</v>
      </c>
    </row>
    <row r="612" spans="1:17" ht="14.45" customHeight="1" x14ac:dyDescent="0.2">
      <c r="A612" s="821" t="s">
        <v>586</v>
      </c>
      <c r="B612" s="822" t="s">
        <v>5282</v>
      </c>
      <c r="C612" s="822" t="s">
        <v>5313</v>
      </c>
      <c r="D612" s="822" t="s">
        <v>6093</v>
      </c>
      <c r="E612" s="822" t="s">
        <v>6094</v>
      </c>
      <c r="F612" s="831">
        <v>12</v>
      </c>
      <c r="G612" s="831">
        <v>9660</v>
      </c>
      <c r="H612" s="831"/>
      <c r="I612" s="831">
        <v>805</v>
      </c>
      <c r="J612" s="831">
        <v>4</v>
      </c>
      <c r="K612" s="831">
        <v>3220</v>
      </c>
      <c r="L612" s="831"/>
      <c r="M612" s="831">
        <v>805</v>
      </c>
      <c r="N612" s="831">
        <v>8</v>
      </c>
      <c r="O612" s="831">
        <v>6440</v>
      </c>
      <c r="P612" s="827"/>
      <c r="Q612" s="832">
        <v>805</v>
      </c>
    </row>
    <row r="613" spans="1:17" ht="14.45" customHeight="1" x14ac:dyDescent="0.2">
      <c r="A613" s="821" t="s">
        <v>586</v>
      </c>
      <c r="B613" s="822" t="s">
        <v>5282</v>
      </c>
      <c r="C613" s="822" t="s">
        <v>5313</v>
      </c>
      <c r="D613" s="822" t="s">
        <v>6095</v>
      </c>
      <c r="E613" s="822" t="s">
        <v>6094</v>
      </c>
      <c r="F613" s="831">
        <v>12</v>
      </c>
      <c r="G613" s="831">
        <v>62239.24</v>
      </c>
      <c r="H613" s="831"/>
      <c r="I613" s="831">
        <v>5186.6033333333335</v>
      </c>
      <c r="J613" s="831">
        <v>4</v>
      </c>
      <c r="K613" s="831">
        <v>20746</v>
      </c>
      <c r="L613" s="831"/>
      <c r="M613" s="831">
        <v>5186.5</v>
      </c>
      <c r="N613" s="831">
        <v>8</v>
      </c>
      <c r="O613" s="831">
        <v>41492</v>
      </c>
      <c r="P613" s="827"/>
      <c r="Q613" s="832">
        <v>5186.5</v>
      </c>
    </row>
    <row r="614" spans="1:17" ht="14.45" customHeight="1" x14ac:dyDescent="0.2">
      <c r="A614" s="821" t="s">
        <v>586</v>
      </c>
      <c r="B614" s="822" t="s">
        <v>5282</v>
      </c>
      <c r="C614" s="822" t="s">
        <v>5313</v>
      </c>
      <c r="D614" s="822" t="s">
        <v>6096</v>
      </c>
      <c r="E614" s="822" t="s">
        <v>6097</v>
      </c>
      <c r="F614" s="831">
        <v>12</v>
      </c>
      <c r="G614" s="831">
        <v>3421.8</v>
      </c>
      <c r="H614" s="831"/>
      <c r="I614" s="831">
        <v>285.15000000000003</v>
      </c>
      <c r="J614" s="831">
        <v>17</v>
      </c>
      <c r="K614" s="831">
        <v>4518.26</v>
      </c>
      <c r="L614" s="831"/>
      <c r="M614" s="831">
        <v>265.78000000000003</v>
      </c>
      <c r="N614" s="831">
        <v>6</v>
      </c>
      <c r="O614" s="831">
        <v>1598.46</v>
      </c>
      <c r="P614" s="827"/>
      <c r="Q614" s="832">
        <v>266.41000000000003</v>
      </c>
    </row>
    <row r="615" spans="1:17" ht="14.45" customHeight="1" x14ac:dyDescent="0.2">
      <c r="A615" s="821" t="s">
        <v>586</v>
      </c>
      <c r="B615" s="822" t="s">
        <v>5282</v>
      </c>
      <c r="C615" s="822" t="s">
        <v>5313</v>
      </c>
      <c r="D615" s="822" t="s">
        <v>6098</v>
      </c>
      <c r="E615" s="822" t="s">
        <v>6094</v>
      </c>
      <c r="F615" s="831">
        <v>4</v>
      </c>
      <c r="G615" s="831">
        <v>22080</v>
      </c>
      <c r="H615" s="831"/>
      <c r="I615" s="831">
        <v>5520</v>
      </c>
      <c r="J615" s="831"/>
      <c r="K615" s="831"/>
      <c r="L615" s="831"/>
      <c r="M615" s="831"/>
      <c r="N615" s="831">
        <v>2</v>
      </c>
      <c r="O615" s="831">
        <v>11040</v>
      </c>
      <c r="P615" s="827"/>
      <c r="Q615" s="832">
        <v>5520</v>
      </c>
    </row>
    <row r="616" spans="1:17" ht="14.45" customHeight="1" x14ac:dyDescent="0.2">
      <c r="A616" s="821" t="s">
        <v>586</v>
      </c>
      <c r="B616" s="822" t="s">
        <v>5282</v>
      </c>
      <c r="C616" s="822" t="s">
        <v>5313</v>
      </c>
      <c r="D616" s="822" t="s">
        <v>6099</v>
      </c>
      <c r="E616" s="822" t="s">
        <v>6094</v>
      </c>
      <c r="F616" s="831"/>
      <c r="G616" s="831"/>
      <c r="H616" s="831"/>
      <c r="I616" s="831"/>
      <c r="J616" s="831"/>
      <c r="K616" s="831"/>
      <c r="L616" s="831"/>
      <c r="M616" s="831"/>
      <c r="N616" s="831">
        <v>2</v>
      </c>
      <c r="O616" s="831">
        <v>3841</v>
      </c>
      <c r="P616" s="827"/>
      <c r="Q616" s="832">
        <v>1920.5</v>
      </c>
    </row>
    <row r="617" spans="1:17" ht="14.45" customHeight="1" x14ac:dyDescent="0.2">
      <c r="A617" s="821" t="s">
        <v>586</v>
      </c>
      <c r="B617" s="822" t="s">
        <v>5282</v>
      </c>
      <c r="C617" s="822" t="s">
        <v>5313</v>
      </c>
      <c r="D617" s="822" t="s">
        <v>6100</v>
      </c>
      <c r="E617" s="822" t="s">
        <v>6097</v>
      </c>
      <c r="F617" s="831">
        <v>2</v>
      </c>
      <c r="G617" s="831">
        <v>1382.08</v>
      </c>
      <c r="H617" s="831"/>
      <c r="I617" s="831">
        <v>691.04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586</v>
      </c>
      <c r="B618" s="822" t="s">
        <v>5282</v>
      </c>
      <c r="C618" s="822" t="s">
        <v>5313</v>
      </c>
      <c r="D618" s="822" t="s">
        <v>6101</v>
      </c>
      <c r="E618" s="822" t="s">
        <v>6102</v>
      </c>
      <c r="F618" s="831">
        <v>3</v>
      </c>
      <c r="G618" s="831">
        <v>20080.169999999998</v>
      </c>
      <c r="H618" s="831"/>
      <c r="I618" s="831">
        <v>6693.3899999999994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586</v>
      </c>
      <c r="B619" s="822" t="s">
        <v>5282</v>
      </c>
      <c r="C619" s="822" t="s">
        <v>5313</v>
      </c>
      <c r="D619" s="822" t="s">
        <v>6103</v>
      </c>
      <c r="E619" s="822" t="s">
        <v>6104</v>
      </c>
      <c r="F619" s="831">
        <v>13</v>
      </c>
      <c r="G619" s="831">
        <v>12430.6</v>
      </c>
      <c r="H619" s="831"/>
      <c r="I619" s="831">
        <v>956.2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586</v>
      </c>
      <c r="B620" s="822" t="s">
        <v>5282</v>
      </c>
      <c r="C620" s="822" t="s">
        <v>5313</v>
      </c>
      <c r="D620" s="822" t="s">
        <v>6105</v>
      </c>
      <c r="E620" s="822" t="s">
        <v>6106</v>
      </c>
      <c r="F620" s="831">
        <v>2</v>
      </c>
      <c r="G620" s="831">
        <v>1349.92</v>
      </c>
      <c r="H620" s="831"/>
      <c r="I620" s="831">
        <v>674.96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586</v>
      </c>
      <c r="B621" s="822" t="s">
        <v>5282</v>
      </c>
      <c r="C621" s="822" t="s">
        <v>5313</v>
      </c>
      <c r="D621" s="822" t="s">
        <v>6107</v>
      </c>
      <c r="E621" s="822" t="s">
        <v>6108</v>
      </c>
      <c r="F621" s="831">
        <v>5</v>
      </c>
      <c r="G621" s="831">
        <v>5162.7</v>
      </c>
      <c r="H621" s="831"/>
      <c r="I621" s="831">
        <v>1032.54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586</v>
      </c>
      <c r="B622" s="822" t="s">
        <v>5282</v>
      </c>
      <c r="C622" s="822" t="s">
        <v>5313</v>
      </c>
      <c r="D622" s="822" t="s">
        <v>6109</v>
      </c>
      <c r="E622" s="822" t="s">
        <v>6110</v>
      </c>
      <c r="F622" s="831">
        <v>2</v>
      </c>
      <c r="G622" s="831">
        <v>452.2</v>
      </c>
      <c r="H622" s="831"/>
      <c r="I622" s="831">
        <v>226.1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586</v>
      </c>
      <c r="B623" s="822" t="s">
        <v>5282</v>
      </c>
      <c r="C623" s="822" t="s">
        <v>5313</v>
      </c>
      <c r="D623" s="822" t="s">
        <v>6111</v>
      </c>
      <c r="E623" s="822" t="s">
        <v>6097</v>
      </c>
      <c r="F623" s="831"/>
      <c r="G623" s="831"/>
      <c r="H623" s="831"/>
      <c r="I623" s="831"/>
      <c r="J623" s="831">
        <v>1</v>
      </c>
      <c r="K623" s="831">
        <v>991.73</v>
      </c>
      <c r="L623" s="831"/>
      <c r="M623" s="831">
        <v>991.73</v>
      </c>
      <c r="N623" s="831"/>
      <c r="O623" s="831"/>
      <c r="P623" s="827"/>
      <c r="Q623" s="832"/>
    </row>
    <row r="624" spans="1:17" ht="14.45" customHeight="1" x14ac:dyDescent="0.2">
      <c r="A624" s="821" t="s">
        <v>586</v>
      </c>
      <c r="B624" s="822" t="s">
        <v>5282</v>
      </c>
      <c r="C624" s="822" t="s">
        <v>5313</v>
      </c>
      <c r="D624" s="822" t="s">
        <v>6112</v>
      </c>
      <c r="E624" s="822" t="s">
        <v>6113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490</v>
      </c>
      <c r="P624" s="827"/>
      <c r="Q624" s="832">
        <v>490</v>
      </c>
    </row>
    <row r="625" spans="1:17" ht="14.45" customHeight="1" x14ac:dyDescent="0.2">
      <c r="A625" s="821" t="s">
        <v>586</v>
      </c>
      <c r="B625" s="822" t="s">
        <v>5282</v>
      </c>
      <c r="C625" s="822" t="s">
        <v>5313</v>
      </c>
      <c r="D625" s="822" t="s">
        <v>6114</v>
      </c>
      <c r="E625" s="822" t="s">
        <v>6115</v>
      </c>
      <c r="F625" s="831"/>
      <c r="G625" s="831"/>
      <c r="H625" s="831"/>
      <c r="I625" s="831"/>
      <c r="J625" s="831">
        <v>7</v>
      </c>
      <c r="K625" s="831">
        <v>16426.13</v>
      </c>
      <c r="L625" s="831"/>
      <c r="M625" s="831">
        <v>2346.59</v>
      </c>
      <c r="N625" s="831"/>
      <c r="O625" s="831"/>
      <c r="P625" s="827"/>
      <c r="Q625" s="832"/>
    </row>
    <row r="626" spans="1:17" ht="14.45" customHeight="1" x14ac:dyDescent="0.2">
      <c r="A626" s="821" t="s">
        <v>586</v>
      </c>
      <c r="B626" s="822" t="s">
        <v>5282</v>
      </c>
      <c r="C626" s="822" t="s">
        <v>5313</v>
      </c>
      <c r="D626" s="822" t="s">
        <v>6116</v>
      </c>
      <c r="E626" s="822" t="s">
        <v>6115</v>
      </c>
      <c r="F626" s="831"/>
      <c r="G626" s="831"/>
      <c r="H626" s="831"/>
      <c r="I626" s="831"/>
      <c r="J626" s="831">
        <v>6</v>
      </c>
      <c r="K626" s="831">
        <v>6392.28</v>
      </c>
      <c r="L626" s="831"/>
      <c r="M626" s="831">
        <v>1065.3799999999999</v>
      </c>
      <c r="N626" s="831"/>
      <c r="O626" s="831"/>
      <c r="P626" s="827"/>
      <c r="Q626" s="832"/>
    </row>
    <row r="627" spans="1:17" ht="14.45" customHeight="1" x14ac:dyDescent="0.2">
      <c r="A627" s="821" t="s">
        <v>586</v>
      </c>
      <c r="B627" s="822" t="s">
        <v>5282</v>
      </c>
      <c r="C627" s="822" t="s">
        <v>5313</v>
      </c>
      <c r="D627" s="822" t="s">
        <v>6117</v>
      </c>
      <c r="E627" s="822" t="s">
        <v>5977</v>
      </c>
      <c r="F627" s="831"/>
      <c r="G627" s="831"/>
      <c r="H627" s="831"/>
      <c r="I627" s="831"/>
      <c r="J627" s="831">
        <v>1</v>
      </c>
      <c r="K627" s="831">
        <v>3360</v>
      </c>
      <c r="L627" s="831"/>
      <c r="M627" s="831">
        <v>3360</v>
      </c>
      <c r="N627" s="831"/>
      <c r="O627" s="831"/>
      <c r="P627" s="827"/>
      <c r="Q627" s="832"/>
    </row>
    <row r="628" spans="1:17" ht="14.45" customHeight="1" x14ac:dyDescent="0.2">
      <c r="A628" s="821" t="s">
        <v>586</v>
      </c>
      <c r="B628" s="822" t="s">
        <v>5282</v>
      </c>
      <c r="C628" s="822" t="s">
        <v>5313</v>
      </c>
      <c r="D628" s="822" t="s">
        <v>6118</v>
      </c>
      <c r="E628" s="822" t="s">
        <v>6119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10580</v>
      </c>
      <c r="P628" s="827"/>
      <c r="Q628" s="832">
        <v>10580</v>
      </c>
    </row>
    <row r="629" spans="1:17" ht="14.45" customHeight="1" x14ac:dyDescent="0.2">
      <c r="A629" s="821" t="s">
        <v>586</v>
      </c>
      <c r="B629" s="822" t="s">
        <v>5282</v>
      </c>
      <c r="C629" s="822" t="s">
        <v>5313</v>
      </c>
      <c r="D629" s="822" t="s">
        <v>6120</v>
      </c>
      <c r="E629" s="822" t="s">
        <v>6121</v>
      </c>
      <c r="F629" s="831"/>
      <c r="G629" s="831"/>
      <c r="H629" s="831"/>
      <c r="I629" s="831"/>
      <c r="J629" s="831">
        <v>1</v>
      </c>
      <c r="K629" s="831">
        <v>9885.4</v>
      </c>
      <c r="L629" s="831"/>
      <c r="M629" s="831">
        <v>9885.4</v>
      </c>
      <c r="N629" s="831"/>
      <c r="O629" s="831"/>
      <c r="P629" s="827"/>
      <c r="Q629" s="832"/>
    </row>
    <row r="630" spans="1:17" ht="14.45" customHeight="1" x14ac:dyDescent="0.2">
      <c r="A630" s="821" t="s">
        <v>586</v>
      </c>
      <c r="B630" s="822" t="s">
        <v>5282</v>
      </c>
      <c r="C630" s="822" t="s">
        <v>5313</v>
      </c>
      <c r="D630" s="822" t="s">
        <v>6122</v>
      </c>
      <c r="E630" s="822" t="s">
        <v>6123</v>
      </c>
      <c r="F630" s="831">
        <v>4</v>
      </c>
      <c r="G630" s="831">
        <v>8837.56</v>
      </c>
      <c r="H630" s="831"/>
      <c r="I630" s="831">
        <v>2209.39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586</v>
      </c>
      <c r="B631" s="822" t="s">
        <v>5282</v>
      </c>
      <c r="C631" s="822" t="s">
        <v>5313</v>
      </c>
      <c r="D631" s="822" t="s">
        <v>6124</v>
      </c>
      <c r="E631" s="822" t="s">
        <v>6123</v>
      </c>
      <c r="F631" s="831">
        <v>1</v>
      </c>
      <c r="G631" s="831">
        <v>16000</v>
      </c>
      <c r="H631" s="831"/>
      <c r="I631" s="831">
        <v>16000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586</v>
      </c>
      <c r="B632" s="822" t="s">
        <v>5282</v>
      </c>
      <c r="C632" s="822" t="s">
        <v>5313</v>
      </c>
      <c r="D632" s="822" t="s">
        <v>6125</v>
      </c>
      <c r="E632" s="822" t="s">
        <v>6126</v>
      </c>
      <c r="F632" s="831">
        <v>1</v>
      </c>
      <c r="G632" s="831">
        <v>2316.27</v>
      </c>
      <c r="H632" s="831"/>
      <c r="I632" s="831">
        <v>2316.27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586</v>
      </c>
      <c r="B633" s="822" t="s">
        <v>5282</v>
      </c>
      <c r="C633" s="822" t="s">
        <v>5313</v>
      </c>
      <c r="D633" s="822" t="s">
        <v>6127</v>
      </c>
      <c r="E633" s="822" t="s">
        <v>6092</v>
      </c>
      <c r="F633" s="831">
        <v>2</v>
      </c>
      <c r="G633" s="831">
        <v>23102</v>
      </c>
      <c r="H633" s="831"/>
      <c r="I633" s="831">
        <v>11551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586</v>
      </c>
      <c r="B634" s="822" t="s">
        <v>5282</v>
      </c>
      <c r="C634" s="822" t="s">
        <v>5313</v>
      </c>
      <c r="D634" s="822" t="s">
        <v>6128</v>
      </c>
      <c r="E634" s="822" t="s">
        <v>6092</v>
      </c>
      <c r="F634" s="831">
        <v>1</v>
      </c>
      <c r="G634" s="831">
        <v>6569</v>
      </c>
      <c r="H634" s="831"/>
      <c r="I634" s="831">
        <v>6569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586</v>
      </c>
      <c r="B635" s="822" t="s">
        <v>5282</v>
      </c>
      <c r="C635" s="822" t="s">
        <v>5313</v>
      </c>
      <c r="D635" s="822" t="s">
        <v>6129</v>
      </c>
      <c r="E635" s="822" t="s">
        <v>6130</v>
      </c>
      <c r="F635" s="831"/>
      <c r="G635" s="831"/>
      <c r="H635" s="831"/>
      <c r="I635" s="831"/>
      <c r="J635" s="831">
        <v>1</v>
      </c>
      <c r="K635" s="831">
        <v>1428</v>
      </c>
      <c r="L635" s="831"/>
      <c r="M635" s="831">
        <v>1428</v>
      </c>
      <c r="N635" s="831"/>
      <c r="O635" s="831"/>
      <c r="P635" s="827"/>
      <c r="Q635" s="832"/>
    </row>
    <row r="636" spans="1:17" ht="14.45" customHeight="1" x14ac:dyDescent="0.2">
      <c r="A636" s="821" t="s">
        <v>586</v>
      </c>
      <c r="B636" s="822" t="s">
        <v>5282</v>
      </c>
      <c r="C636" s="822" t="s">
        <v>5313</v>
      </c>
      <c r="D636" s="822" t="s">
        <v>6131</v>
      </c>
      <c r="E636" s="822" t="s">
        <v>6132</v>
      </c>
      <c r="F636" s="831"/>
      <c r="G636" s="831"/>
      <c r="H636" s="831"/>
      <c r="I636" s="831"/>
      <c r="J636" s="831">
        <v>0.56000000000000005</v>
      </c>
      <c r="K636" s="831">
        <v>1444.8</v>
      </c>
      <c r="L636" s="831"/>
      <c r="M636" s="831">
        <v>2579.9999999999995</v>
      </c>
      <c r="N636" s="831"/>
      <c r="O636" s="831"/>
      <c r="P636" s="827"/>
      <c r="Q636" s="832"/>
    </row>
    <row r="637" spans="1:17" ht="14.45" customHeight="1" x14ac:dyDescent="0.2">
      <c r="A637" s="821" t="s">
        <v>586</v>
      </c>
      <c r="B637" s="822" t="s">
        <v>5282</v>
      </c>
      <c r="C637" s="822" t="s">
        <v>5313</v>
      </c>
      <c r="D637" s="822" t="s">
        <v>6133</v>
      </c>
      <c r="E637" s="822" t="s">
        <v>6132</v>
      </c>
      <c r="F637" s="831"/>
      <c r="G637" s="831"/>
      <c r="H637" s="831"/>
      <c r="I637" s="831"/>
      <c r="J637" s="831">
        <v>4</v>
      </c>
      <c r="K637" s="831">
        <v>2600</v>
      </c>
      <c r="L637" s="831"/>
      <c r="M637" s="831">
        <v>650</v>
      </c>
      <c r="N637" s="831"/>
      <c r="O637" s="831"/>
      <c r="P637" s="827"/>
      <c r="Q637" s="832"/>
    </row>
    <row r="638" spans="1:17" ht="14.45" customHeight="1" x14ac:dyDescent="0.2">
      <c r="A638" s="821" t="s">
        <v>586</v>
      </c>
      <c r="B638" s="822" t="s">
        <v>5282</v>
      </c>
      <c r="C638" s="822" t="s">
        <v>5313</v>
      </c>
      <c r="D638" s="822" t="s">
        <v>6134</v>
      </c>
      <c r="E638" s="822" t="s">
        <v>6135</v>
      </c>
      <c r="F638" s="831"/>
      <c r="G638" s="831"/>
      <c r="H638" s="831"/>
      <c r="I638" s="831"/>
      <c r="J638" s="831">
        <v>1</v>
      </c>
      <c r="K638" s="831">
        <v>43150</v>
      </c>
      <c r="L638" s="831"/>
      <c r="M638" s="831">
        <v>43150</v>
      </c>
      <c r="N638" s="831"/>
      <c r="O638" s="831"/>
      <c r="P638" s="827"/>
      <c r="Q638" s="832"/>
    </row>
    <row r="639" spans="1:17" ht="14.45" customHeight="1" x14ac:dyDescent="0.2">
      <c r="A639" s="821" t="s">
        <v>586</v>
      </c>
      <c r="B639" s="822" t="s">
        <v>5282</v>
      </c>
      <c r="C639" s="822" t="s">
        <v>5313</v>
      </c>
      <c r="D639" s="822" t="s">
        <v>6136</v>
      </c>
      <c r="E639" s="822" t="s">
        <v>6137</v>
      </c>
      <c r="F639" s="831"/>
      <c r="G639" s="831"/>
      <c r="H639" s="831"/>
      <c r="I639" s="831"/>
      <c r="J639" s="831">
        <v>5</v>
      </c>
      <c r="K639" s="831">
        <v>534.04999999999995</v>
      </c>
      <c r="L639" s="831"/>
      <c r="M639" s="831">
        <v>106.80999999999999</v>
      </c>
      <c r="N639" s="831"/>
      <c r="O639" s="831"/>
      <c r="P639" s="827"/>
      <c r="Q639" s="832"/>
    </row>
    <row r="640" spans="1:17" ht="14.45" customHeight="1" x14ac:dyDescent="0.2">
      <c r="A640" s="821" t="s">
        <v>586</v>
      </c>
      <c r="B640" s="822" t="s">
        <v>5282</v>
      </c>
      <c r="C640" s="822" t="s">
        <v>5313</v>
      </c>
      <c r="D640" s="822" t="s">
        <v>6138</v>
      </c>
      <c r="E640" s="822" t="s">
        <v>6139</v>
      </c>
      <c r="F640" s="831">
        <v>2</v>
      </c>
      <c r="G640" s="831">
        <v>10514</v>
      </c>
      <c r="H640" s="831"/>
      <c r="I640" s="831">
        <v>5257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586</v>
      </c>
      <c r="B641" s="822" t="s">
        <v>5282</v>
      </c>
      <c r="C641" s="822" t="s">
        <v>5313</v>
      </c>
      <c r="D641" s="822" t="s">
        <v>6140</v>
      </c>
      <c r="E641" s="822" t="s">
        <v>6141</v>
      </c>
      <c r="F641" s="831"/>
      <c r="G641" s="831"/>
      <c r="H641" s="831"/>
      <c r="I641" s="831"/>
      <c r="J641" s="831"/>
      <c r="K641" s="831"/>
      <c r="L641" s="831"/>
      <c r="M641" s="831"/>
      <c r="N641" s="831">
        <v>3</v>
      </c>
      <c r="O641" s="831">
        <v>508.20000000000005</v>
      </c>
      <c r="P641" s="827"/>
      <c r="Q641" s="832">
        <v>169.4</v>
      </c>
    </row>
    <row r="642" spans="1:17" ht="14.45" customHeight="1" x14ac:dyDescent="0.2">
      <c r="A642" s="821" t="s">
        <v>586</v>
      </c>
      <c r="B642" s="822" t="s">
        <v>5282</v>
      </c>
      <c r="C642" s="822" t="s">
        <v>5313</v>
      </c>
      <c r="D642" s="822" t="s">
        <v>6142</v>
      </c>
      <c r="E642" s="822" t="s">
        <v>6119</v>
      </c>
      <c r="F642" s="831"/>
      <c r="G642" s="831"/>
      <c r="H642" s="831"/>
      <c r="I642" s="831"/>
      <c r="J642" s="831"/>
      <c r="K642" s="831"/>
      <c r="L642" s="831"/>
      <c r="M642" s="831"/>
      <c r="N642" s="831">
        <v>4</v>
      </c>
      <c r="O642" s="831">
        <v>9164</v>
      </c>
      <c r="P642" s="827"/>
      <c r="Q642" s="832">
        <v>2291</v>
      </c>
    </row>
    <row r="643" spans="1:17" ht="14.45" customHeight="1" x14ac:dyDescent="0.2">
      <c r="A643" s="821" t="s">
        <v>586</v>
      </c>
      <c r="B643" s="822" t="s">
        <v>5282</v>
      </c>
      <c r="C643" s="822" t="s">
        <v>5313</v>
      </c>
      <c r="D643" s="822" t="s">
        <v>6143</v>
      </c>
      <c r="E643" s="822" t="s">
        <v>6097</v>
      </c>
      <c r="F643" s="831"/>
      <c r="G643" s="831"/>
      <c r="H643" s="831"/>
      <c r="I643" s="831"/>
      <c r="J643" s="831">
        <v>0.56000000000000005</v>
      </c>
      <c r="K643" s="831">
        <v>755.81</v>
      </c>
      <c r="L643" s="831"/>
      <c r="M643" s="831">
        <v>1349.660714285714</v>
      </c>
      <c r="N643" s="831">
        <v>0.56000000000000005</v>
      </c>
      <c r="O643" s="831">
        <v>755.81</v>
      </c>
      <c r="P643" s="827"/>
      <c r="Q643" s="832">
        <v>1349.660714285714</v>
      </c>
    </row>
    <row r="644" spans="1:17" ht="14.45" customHeight="1" x14ac:dyDescent="0.2">
      <c r="A644" s="821" t="s">
        <v>586</v>
      </c>
      <c r="B644" s="822" t="s">
        <v>5282</v>
      </c>
      <c r="C644" s="822" t="s">
        <v>5313</v>
      </c>
      <c r="D644" s="822" t="s">
        <v>6144</v>
      </c>
      <c r="E644" s="822" t="s">
        <v>6145</v>
      </c>
      <c r="F644" s="831"/>
      <c r="G644" s="831"/>
      <c r="H644" s="831"/>
      <c r="I644" s="831"/>
      <c r="J644" s="831">
        <v>1</v>
      </c>
      <c r="K644" s="831">
        <v>450.82</v>
      </c>
      <c r="L644" s="831"/>
      <c r="M644" s="831">
        <v>450.82</v>
      </c>
      <c r="N644" s="831"/>
      <c r="O644" s="831"/>
      <c r="P644" s="827"/>
      <c r="Q644" s="832"/>
    </row>
    <row r="645" spans="1:17" ht="14.45" customHeight="1" x14ac:dyDescent="0.2">
      <c r="A645" s="821" t="s">
        <v>586</v>
      </c>
      <c r="B645" s="822" t="s">
        <v>5282</v>
      </c>
      <c r="C645" s="822" t="s">
        <v>5313</v>
      </c>
      <c r="D645" s="822" t="s">
        <v>6146</v>
      </c>
      <c r="E645" s="822" t="s">
        <v>6147</v>
      </c>
      <c r="F645" s="831"/>
      <c r="G645" s="831"/>
      <c r="H645" s="831"/>
      <c r="I645" s="831"/>
      <c r="J645" s="831">
        <v>1</v>
      </c>
      <c r="K645" s="831">
        <v>12468</v>
      </c>
      <c r="L645" s="831"/>
      <c r="M645" s="831">
        <v>12468</v>
      </c>
      <c r="N645" s="831"/>
      <c r="O645" s="831"/>
      <c r="P645" s="827"/>
      <c r="Q645" s="832"/>
    </row>
    <row r="646" spans="1:17" ht="14.45" customHeight="1" x14ac:dyDescent="0.2">
      <c r="A646" s="821" t="s">
        <v>586</v>
      </c>
      <c r="B646" s="822" t="s">
        <v>5282</v>
      </c>
      <c r="C646" s="822" t="s">
        <v>5313</v>
      </c>
      <c r="D646" s="822" t="s">
        <v>6148</v>
      </c>
      <c r="E646" s="822" t="s">
        <v>6149</v>
      </c>
      <c r="F646" s="831"/>
      <c r="G646" s="831"/>
      <c r="H646" s="831"/>
      <c r="I646" s="831"/>
      <c r="J646" s="831"/>
      <c r="K646" s="831"/>
      <c r="L646" s="831"/>
      <c r="M646" s="831"/>
      <c r="N646" s="831">
        <v>1</v>
      </c>
      <c r="O646" s="831">
        <v>1918</v>
      </c>
      <c r="P646" s="827"/>
      <c r="Q646" s="832">
        <v>1918</v>
      </c>
    </row>
    <row r="647" spans="1:17" ht="14.45" customHeight="1" x14ac:dyDescent="0.2">
      <c r="A647" s="821" t="s">
        <v>586</v>
      </c>
      <c r="B647" s="822" t="s">
        <v>5282</v>
      </c>
      <c r="C647" s="822" t="s">
        <v>5283</v>
      </c>
      <c r="D647" s="822" t="s">
        <v>6150</v>
      </c>
      <c r="E647" s="822" t="s">
        <v>6151</v>
      </c>
      <c r="F647" s="831">
        <v>196</v>
      </c>
      <c r="G647" s="831">
        <v>6265816</v>
      </c>
      <c r="H647" s="831"/>
      <c r="I647" s="831">
        <v>31968.448979591838</v>
      </c>
      <c r="J647" s="831">
        <v>174</v>
      </c>
      <c r="K647" s="831">
        <v>5563776</v>
      </c>
      <c r="L647" s="831"/>
      <c r="M647" s="831">
        <v>31975.724137931036</v>
      </c>
      <c r="N647" s="831">
        <v>291</v>
      </c>
      <c r="O647" s="831">
        <v>9305853</v>
      </c>
      <c r="P647" s="827"/>
      <c r="Q647" s="832">
        <v>31978.876288659794</v>
      </c>
    </row>
    <row r="648" spans="1:17" ht="14.45" customHeight="1" x14ac:dyDescent="0.2">
      <c r="A648" s="821" t="s">
        <v>586</v>
      </c>
      <c r="B648" s="822" t="s">
        <v>5282</v>
      </c>
      <c r="C648" s="822" t="s">
        <v>5283</v>
      </c>
      <c r="D648" s="822" t="s">
        <v>6152</v>
      </c>
      <c r="E648" s="822" t="s">
        <v>6153</v>
      </c>
      <c r="F648" s="831">
        <v>396</v>
      </c>
      <c r="G648" s="831">
        <v>4713380</v>
      </c>
      <c r="H648" s="831"/>
      <c r="I648" s="831">
        <v>11902.474747474747</v>
      </c>
      <c r="J648" s="831">
        <v>181</v>
      </c>
      <c r="K648" s="831">
        <v>2155105</v>
      </c>
      <c r="L648" s="831"/>
      <c r="M648" s="831">
        <v>11906.657458563535</v>
      </c>
      <c r="N648" s="831">
        <v>765</v>
      </c>
      <c r="O648" s="831">
        <v>9111075</v>
      </c>
      <c r="P648" s="827"/>
      <c r="Q648" s="832">
        <v>11909.901960784313</v>
      </c>
    </row>
    <row r="649" spans="1:17" ht="14.45" customHeight="1" x14ac:dyDescent="0.2">
      <c r="A649" s="821" t="s">
        <v>586</v>
      </c>
      <c r="B649" s="822" t="s">
        <v>5282</v>
      </c>
      <c r="C649" s="822" t="s">
        <v>5283</v>
      </c>
      <c r="D649" s="822" t="s">
        <v>6154</v>
      </c>
      <c r="E649" s="822" t="s">
        <v>6155</v>
      </c>
      <c r="F649" s="831"/>
      <c r="G649" s="831"/>
      <c r="H649" s="831"/>
      <c r="I649" s="831"/>
      <c r="J649" s="831">
        <v>1</v>
      </c>
      <c r="K649" s="831">
        <v>764</v>
      </c>
      <c r="L649" s="831"/>
      <c r="M649" s="831">
        <v>764</v>
      </c>
      <c r="N649" s="831"/>
      <c r="O649" s="831"/>
      <c r="P649" s="827"/>
      <c r="Q649" s="832"/>
    </row>
    <row r="650" spans="1:17" ht="14.45" customHeight="1" x14ac:dyDescent="0.2">
      <c r="A650" s="821" t="s">
        <v>586</v>
      </c>
      <c r="B650" s="822" t="s">
        <v>5282</v>
      </c>
      <c r="C650" s="822" t="s">
        <v>5283</v>
      </c>
      <c r="D650" s="822" t="s">
        <v>6156</v>
      </c>
      <c r="E650" s="822" t="s">
        <v>6157</v>
      </c>
      <c r="F650" s="831">
        <v>1</v>
      </c>
      <c r="G650" s="831">
        <v>367</v>
      </c>
      <c r="H650" s="831"/>
      <c r="I650" s="831">
        <v>367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586</v>
      </c>
      <c r="B651" s="822" t="s">
        <v>5282</v>
      </c>
      <c r="C651" s="822" t="s">
        <v>5283</v>
      </c>
      <c r="D651" s="822" t="s">
        <v>6158</v>
      </c>
      <c r="E651" s="822" t="s">
        <v>6159</v>
      </c>
      <c r="F651" s="831">
        <v>1</v>
      </c>
      <c r="G651" s="831">
        <v>375</v>
      </c>
      <c r="H651" s="831"/>
      <c r="I651" s="831">
        <v>375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586</v>
      </c>
      <c r="B652" s="822" t="s">
        <v>5282</v>
      </c>
      <c r="C652" s="822" t="s">
        <v>5283</v>
      </c>
      <c r="D652" s="822" t="s">
        <v>5478</v>
      </c>
      <c r="E652" s="822" t="s">
        <v>5479</v>
      </c>
      <c r="F652" s="831"/>
      <c r="G652" s="831"/>
      <c r="H652" s="831"/>
      <c r="I652" s="831"/>
      <c r="J652" s="831"/>
      <c r="K652" s="831"/>
      <c r="L652" s="831"/>
      <c r="M652" s="831"/>
      <c r="N652" s="831">
        <v>2</v>
      </c>
      <c r="O652" s="831">
        <v>5772</v>
      </c>
      <c r="P652" s="827"/>
      <c r="Q652" s="832">
        <v>2886</v>
      </c>
    </row>
    <row r="653" spans="1:17" ht="14.45" customHeight="1" x14ac:dyDescent="0.2">
      <c r="A653" s="821" t="s">
        <v>586</v>
      </c>
      <c r="B653" s="822" t="s">
        <v>5282</v>
      </c>
      <c r="C653" s="822" t="s">
        <v>5283</v>
      </c>
      <c r="D653" s="822" t="s">
        <v>5494</v>
      </c>
      <c r="E653" s="822" t="s">
        <v>5495</v>
      </c>
      <c r="F653" s="831"/>
      <c r="G653" s="831"/>
      <c r="H653" s="831"/>
      <c r="I653" s="831"/>
      <c r="J653" s="831"/>
      <c r="K653" s="831"/>
      <c r="L653" s="831"/>
      <c r="M653" s="831"/>
      <c r="N653" s="831">
        <v>2</v>
      </c>
      <c r="O653" s="831">
        <v>10296</v>
      </c>
      <c r="P653" s="827"/>
      <c r="Q653" s="832">
        <v>5148</v>
      </c>
    </row>
    <row r="654" spans="1:17" ht="14.45" customHeight="1" x14ac:dyDescent="0.2">
      <c r="A654" s="821" t="s">
        <v>586</v>
      </c>
      <c r="B654" s="822" t="s">
        <v>5282</v>
      </c>
      <c r="C654" s="822" t="s">
        <v>5283</v>
      </c>
      <c r="D654" s="822" t="s">
        <v>5607</v>
      </c>
      <c r="E654" s="822" t="s">
        <v>5608</v>
      </c>
      <c r="F654" s="831"/>
      <c r="G654" s="831"/>
      <c r="H654" s="831"/>
      <c r="I654" s="831"/>
      <c r="J654" s="831"/>
      <c r="K654" s="831"/>
      <c r="L654" s="831"/>
      <c r="M654" s="831"/>
      <c r="N654" s="831">
        <v>2</v>
      </c>
      <c r="O654" s="831">
        <v>1776</v>
      </c>
      <c r="P654" s="827"/>
      <c r="Q654" s="832">
        <v>888</v>
      </c>
    </row>
    <row r="655" spans="1:17" ht="14.45" customHeight="1" x14ac:dyDescent="0.2">
      <c r="A655" s="821" t="s">
        <v>586</v>
      </c>
      <c r="B655" s="822" t="s">
        <v>5282</v>
      </c>
      <c r="C655" s="822" t="s">
        <v>5283</v>
      </c>
      <c r="D655" s="822" t="s">
        <v>6160</v>
      </c>
      <c r="E655" s="822" t="s">
        <v>6161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4697</v>
      </c>
      <c r="P655" s="827"/>
      <c r="Q655" s="832">
        <v>4697</v>
      </c>
    </row>
    <row r="656" spans="1:17" ht="14.45" customHeight="1" x14ac:dyDescent="0.2">
      <c r="A656" s="821" t="s">
        <v>586</v>
      </c>
      <c r="B656" s="822" t="s">
        <v>5282</v>
      </c>
      <c r="C656" s="822" t="s">
        <v>5283</v>
      </c>
      <c r="D656" s="822" t="s">
        <v>6162</v>
      </c>
      <c r="E656" s="822" t="s">
        <v>6163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9814</v>
      </c>
      <c r="P656" s="827"/>
      <c r="Q656" s="832">
        <v>9814</v>
      </c>
    </row>
    <row r="657" spans="1:17" ht="14.45" customHeight="1" x14ac:dyDescent="0.2">
      <c r="A657" s="821" t="s">
        <v>586</v>
      </c>
      <c r="B657" s="822" t="s">
        <v>5282</v>
      </c>
      <c r="C657" s="822" t="s">
        <v>5283</v>
      </c>
      <c r="D657" s="822" t="s">
        <v>6164</v>
      </c>
      <c r="E657" s="822" t="s">
        <v>6165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2068</v>
      </c>
      <c r="P657" s="827"/>
      <c r="Q657" s="832">
        <v>2068</v>
      </c>
    </row>
    <row r="658" spans="1:17" ht="14.45" customHeight="1" x14ac:dyDescent="0.2">
      <c r="A658" s="821" t="s">
        <v>586</v>
      </c>
      <c r="B658" s="822" t="s">
        <v>5282</v>
      </c>
      <c r="C658" s="822" t="s">
        <v>5283</v>
      </c>
      <c r="D658" s="822" t="s">
        <v>5682</v>
      </c>
      <c r="E658" s="822" t="s">
        <v>5683</v>
      </c>
      <c r="F658" s="831"/>
      <c r="G658" s="831"/>
      <c r="H658" s="831"/>
      <c r="I658" s="831"/>
      <c r="J658" s="831"/>
      <c r="K658" s="831"/>
      <c r="L658" s="831"/>
      <c r="M658" s="831"/>
      <c r="N658" s="831">
        <v>2</v>
      </c>
      <c r="O658" s="831">
        <v>12204</v>
      </c>
      <c r="P658" s="827"/>
      <c r="Q658" s="832">
        <v>6102</v>
      </c>
    </row>
    <row r="659" spans="1:17" ht="14.45" customHeight="1" x14ac:dyDescent="0.2">
      <c r="A659" s="821" t="s">
        <v>586</v>
      </c>
      <c r="B659" s="822" t="s">
        <v>5282</v>
      </c>
      <c r="C659" s="822" t="s">
        <v>5283</v>
      </c>
      <c r="D659" s="822" t="s">
        <v>5684</v>
      </c>
      <c r="E659" s="822" t="s">
        <v>5685</v>
      </c>
      <c r="F659" s="831"/>
      <c r="G659" s="831"/>
      <c r="H659" s="831"/>
      <c r="I659" s="831"/>
      <c r="J659" s="831"/>
      <c r="K659" s="831"/>
      <c r="L659" s="831"/>
      <c r="M659" s="831"/>
      <c r="N659" s="831">
        <v>3</v>
      </c>
      <c r="O659" s="831">
        <v>7554</v>
      </c>
      <c r="P659" s="827"/>
      <c r="Q659" s="832">
        <v>2518</v>
      </c>
    </row>
    <row r="660" spans="1:17" ht="14.45" customHeight="1" x14ac:dyDescent="0.2">
      <c r="A660" s="821" t="s">
        <v>586</v>
      </c>
      <c r="B660" s="822" t="s">
        <v>5282</v>
      </c>
      <c r="C660" s="822" t="s">
        <v>5283</v>
      </c>
      <c r="D660" s="822" t="s">
        <v>5688</v>
      </c>
      <c r="E660" s="822" t="s">
        <v>5689</v>
      </c>
      <c r="F660" s="831"/>
      <c r="G660" s="831"/>
      <c r="H660" s="831"/>
      <c r="I660" s="831"/>
      <c r="J660" s="831"/>
      <c r="K660" s="831"/>
      <c r="L660" s="831"/>
      <c r="M660" s="831"/>
      <c r="N660" s="831">
        <v>8</v>
      </c>
      <c r="O660" s="831">
        <v>1432</v>
      </c>
      <c r="P660" s="827"/>
      <c r="Q660" s="832">
        <v>179</v>
      </c>
    </row>
    <row r="661" spans="1:17" ht="14.45" customHeight="1" x14ac:dyDescent="0.2">
      <c r="A661" s="821" t="s">
        <v>586</v>
      </c>
      <c r="B661" s="822" t="s">
        <v>5282</v>
      </c>
      <c r="C661" s="822" t="s">
        <v>5283</v>
      </c>
      <c r="D661" s="822" t="s">
        <v>6166</v>
      </c>
      <c r="E661" s="822" t="s">
        <v>6167</v>
      </c>
      <c r="F661" s="831"/>
      <c r="G661" s="831"/>
      <c r="H661" s="831"/>
      <c r="I661" s="831"/>
      <c r="J661" s="831">
        <v>1</v>
      </c>
      <c r="K661" s="831">
        <v>547</v>
      </c>
      <c r="L661" s="831"/>
      <c r="M661" s="831">
        <v>547</v>
      </c>
      <c r="N661" s="831"/>
      <c r="O661" s="831"/>
      <c r="P661" s="827"/>
      <c r="Q661" s="832"/>
    </row>
    <row r="662" spans="1:17" ht="14.45" customHeight="1" x14ac:dyDescent="0.2">
      <c r="A662" s="821" t="s">
        <v>586</v>
      </c>
      <c r="B662" s="822" t="s">
        <v>5282</v>
      </c>
      <c r="C662" s="822" t="s">
        <v>5283</v>
      </c>
      <c r="D662" s="822" t="s">
        <v>6168</v>
      </c>
      <c r="E662" s="822" t="s">
        <v>6169</v>
      </c>
      <c r="F662" s="831"/>
      <c r="G662" s="831"/>
      <c r="H662" s="831"/>
      <c r="I662" s="831"/>
      <c r="J662" s="831">
        <v>1</v>
      </c>
      <c r="K662" s="831">
        <v>4515</v>
      </c>
      <c r="L662" s="831"/>
      <c r="M662" s="831">
        <v>4515</v>
      </c>
      <c r="N662" s="831"/>
      <c r="O662" s="831"/>
      <c r="P662" s="827"/>
      <c r="Q662" s="832"/>
    </row>
    <row r="663" spans="1:17" ht="14.45" customHeight="1" x14ac:dyDescent="0.2">
      <c r="A663" s="821" t="s">
        <v>586</v>
      </c>
      <c r="B663" s="822" t="s">
        <v>5282</v>
      </c>
      <c r="C663" s="822" t="s">
        <v>5283</v>
      </c>
      <c r="D663" s="822" t="s">
        <v>6170</v>
      </c>
      <c r="E663" s="822" t="s">
        <v>6171</v>
      </c>
      <c r="F663" s="831"/>
      <c r="G663" s="831"/>
      <c r="H663" s="831"/>
      <c r="I663" s="831"/>
      <c r="J663" s="831">
        <v>0</v>
      </c>
      <c r="K663" s="831">
        <v>0</v>
      </c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586</v>
      </c>
      <c r="B664" s="822" t="s">
        <v>5282</v>
      </c>
      <c r="C664" s="822" t="s">
        <v>5283</v>
      </c>
      <c r="D664" s="822" t="s">
        <v>6172</v>
      </c>
      <c r="E664" s="822" t="s">
        <v>6173</v>
      </c>
      <c r="F664" s="831">
        <v>1</v>
      </c>
      <c r="G664" s="831">
        <v>241</v>
      </c>
      <c r="H664" s="831"/>
      <c r="I664" s="831">
        <v>241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586</v>
      </c>
      <c r="B665" s="822" t="s">
        <v>5282</v>
      </c>
      <c r="C665" s="822" t="s">
        <v>5283</v>
      </c>
      <c r="D665" s="822" t="s">
        <v>5692</v>
      </c>
      <c r="E665" s="822" t="s">
        <v>5693</v>
      </c>
      <c r="F665" s="831"/>
      <c r="G665" s="831"/>
      <c r="H665" s="831"/>
      <c r="I665" s="831"/>
      <c r="J665" s="831"/>
      <c r="K665" s="831"/>
      <c r="L665" s="831"/>
      <c r="M665" s="831"/>
      <c r="N665" s="831">
        <v>2</v>
      </c>
      <c r="O665" s="831">
        <v>12154</v>
      </c>
      <c r="P665" s="827"/>
      <c r="Q665" s="832">
        <v>6077</v>
      </c>
    </row>
    <row r="666" spans="1:17" ht="14.45" customHeight="1" x14ac:dyDescent="0.2">
      <c r="A666" s="821" t="s">
        <v>586</v>
      </c>
      <c r="B666" s="822" t="s">
        <v>5282</v>
      </c>
      <c r="C666" s="822" t="s">
        <v>5283</v>
      </c>
      <c r="D666" s="822" t="s">
        <v>6174</v>
      </c>
      <c r="E666" s="822" t="s">
        <v>6175</v>
      </c>
      <c r="F666" s="831"/>
      <c r="G666" s="831"/>
      <c r="H666" s="831"/>
      <c r="I666" s="831"/>
      <c r="J666" s="831">
        <v>1</v>
      </c>
      <c r="K666" s="831">
        <v>729</v>
      </c>
      <c r="L666" s="831"/>
      <c r="M666" s="831">
        <v>729</v>
      </c>
      <c r="N666" s="831"/>
      <c r="O666" s="831"/>
      <c r="P666" s="827"/>
      <c r="Q666" s="832"/>
    </row>
    <row r="667" spans="1:17" ht="14.45" customHeight="1" x14ac:dyDescent="0.2">
      <c r="A667" s="821" t="s">
        <v>586</v>
      </c>
      <c r="B667" s="822" t="s">
        <v>5282</v>
      </c>
      <c r="C667" s="822" t="s">
        <v>5283</v>
      </c>
      <c r="D667" s="822" t="s">
        <v>5694</v>
      </c>
      <c r="E667" s="822" t="s">
        <v>5695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4138</v>
      </c>
      <c r="P667" s="827"/>
      <c r="Q667" s="832">
        <v>4138</v>
      </c>
    </row>
    <row r="668" spans="1:17" ht="14.45" customHeight="1" x14ac:dyDescent="0.2">
      <c r="A668" s="821" t="s">
        <v>586</v>
      </c>
      <c r="B668" s="822" t="s">
        <v>5282</v>
      </c>
      <c r="C668" s="822" t="s">
        <v>5283</v>
      </c>
      <c r="D668" s="822" t="s">
        <v>5696</v>
      </c>
      <c r="E668" s="822" t="s">
        <v>5697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1724</v>
      </c>
      <c r="P668" s="827"/>
      <c r="Q668" s="832">
        <v>1724</v>
      </c>
    </row>
    <row r="669" spans="1:17" ht="14.45" customHeight="1" x14ac:dyDescent="0.2">
      <c r="A669" s="821" t="s">
        <v>586</v>
      </c>
      <c r="B669" s="822" t="s">
        <v>5282</v>
      </c>
      <c r="C669" s="822" t="s">
        <v>5283</v>
      </c>
      <c r="D669" s="822" t="s">
        <v>5698</v>
      </c>
      <c r="E669" s="822" t="s">
        <v>5699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3104</v>
      </c>
      <c r="P669" s="827"/>
      <c r="Q669" s="832">
        <v>3104</v>
      </c>
    </row>
    <row r="670" spans="1:17" ht="14.45" customHeight="1" x14ac:dyDescent="0.2">
      <c r="A670" s="821" t="s">
        <v>586</v>
      </c>
      <c r="B670" s="822" t="s">
        <v>5282</v>
      </c>
      <c r="C670" s="822" t="s">
        <v>5283</v>
      </c>
      <c r="D670" s="822" t="s">
        <v>5700</v>
      </c>
      <c r="E670" s="822" t="s">
        <v>5701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1301</v>
      </c>
      <c r="P670" s="827"/>
      <c r="Q670" s="832">
        <v>1301</v>
      </c>
    </row>
    <row r="671" spans="1:17" ht="14.45" customHeight="1" x14ac:dyDescent="0.2">
      <c r="A671" s="821" t="s">
        <v>586</v>
      </c>
      <c r="B671" s="822" t="s">
        <v>5282</v>
      </c>
      <c r="C671" s="822" t="s">
        <v>5283</v>
      </c>
      <c r="D671" s="822" t="s">
        <v>5704</v>
      </c>
      <c r="E671" s="822" t="s">
        <v>5705</v>
      </c>
      <c r="F671" s="831"/>
      <c r="G671" s="831"/>
      <c r="H671" s="831"/>
      <c r="I671" s="831"/>
      <c r="J671" s="831"/>
      <c r="K671" s="831"/>
      <c r="L671" s="831"/>
      <c r="M671" s="831"/>
      <c r="N671" s="831">
        <v>2</v>
      </c>
      <c r="O671" s="831">
        <v>8404</v>
      </c>
      <c r="P671" s="827"/>
      <c r="Q671" s="832">
        <v>4202</v>
      </c>
    </row>
    <row r="672" spans="1:17" ht="14.45" customHeight="1" x14ac:dyDescent="0.2">
      <c r="A672" s="821" t="s">
        <v>586</v>
      </c>
      <c r="B672" s="822" t="s">
        <v>5282</v>
      </c>
      <c r="C672" s="822" t="s">
        <v>5283</v>
      </c>
      <c r="D672" s="822" t="s">
        <v>5621</v>
      </c>
      <c r="E672" s="822" t="s">
        <v>5622</v>
      </c>
      <c r="F672" s="831"/>
      <c r="G672" s="831"/>
      <c r="H672" s="831"/>
      <c r="I672" s="831"/>
      <c r="J672" s="831"/>
      <c r="K672" s="831"/>
      <c r="L672" s="831"/>
      <c r="M672" s="831"/>
      <c r="N672" s="831">
        <v>1</v>
      </c>
      <c r="O672" s="831">
        <v>4551</v>
      </c>
      <c r="P672" s="827"/>
      <c r="Q672" s="832">
        <v>4551</v>
      </c>
    </row>
    <row r="673" spans="1:17" ht="14.45" customHeight="1" x14ac:dyDescent="0.2">
      <c r="A673" s="821" t="s">
        <v>586</v>
      </c>
      <c r="B673" s="822" t="s">
        <v>5282</v>
      </c>
      <c r="C673" s="822" t="s">
        <v>5283</v>
      </c>
      <c r="D673" s="822" t="s">
        <v>5500</v>
      </c>
      <c r="E673" s="822" t="s">
        <v>5501</v>
      </c>
      <c r="F673" s="831">
        <v>19</v>
      </c>
      <c r="G673" s="831">
        <v>16074</v>
      </c>
      <c r="H673" s="831"/>
      <c r="I673" s="831">
        <v>846</v>
      </c>
      <c r="J673" s="831">
        <v>12</v>
      </c>
      <c r="K673" s="831">
        <v>10224</v>
      </c>
      <c r="L673" s="831"/>
      <c r="M673" s="831">
        <v>852</v>
      </c>
      <c r="N673" s="831">
        <v>11</v>
      </c>
      <c r="O673" s="831">
        <v>9669</v>
      </c>
      <c r="P673" s="827"/>
      <c r="Q673" s="832">
        <v>879</v>
      </c>
    </row>
    <row r="674" spans="1:17" ht="14.45" customHeight="1" x14ac:dyDescent="0.2">
      <c r="A674" s="821" t="s">
        <v>586</v>
      </c>
      <c r="B674" s="822" t="s">
        <v>5282</v>
      </c>
      <c r="C674" s="822" t="s">
        <v>5283</v>
      </c>
      <c r="D674" s="822" t="s">
        <v>5737</v>
      </c>
      <c r="E674" s="822" t="s">
        <v>5738</v>
      </c>
      <c r="F674" s="831"/>
      <c r="G674" s="831"/>
      <c r="H674" s="831"/>
      <c r="I674" s="831"/>
      <c r="J674" s="831">
        <v>1</v>
      </c>
      <c r="K674" s="831">
        <v>2536</v>
      </c>
      <c r="L674" s="831"/>
      <c r="M674" s="831">
        <v>2536</v>
      </c>
      <c r="N674" s="831"/>
      <c r="O674" s="831"/>
      <c r="P674" s="827"/>
      <c r="Q674" s="832"/>
    </row>
    <row r="675" spans="1:17" ht="14.45" customHeight="1" x14ac:dyDescent="0.2">
      <c r="A675" s="821" t="s">
        <v>586</v>
      </c>
      <c r="B675" s="822" t="s">
        <v>5282</v>
      </c>
      <c r="C675" s="822" t="s">
        <v>5283</v>
      </c>
      <c r="D675" s="822" t="s">
        <v>6176</v>
      </c>
      <c r="E675" s="822" t="s">
        <v>6177</v>
      </c>
      <c r="F675" s="831"/>
      <c r="G675" s="831"/>
      <c r="H675" s="831"/>
      <c r="I675" s="831"/>
      <c r="J675" s="831">
        <v>1</v>
      </c>
      <c r="K675" s="831">
        <v>227</v>
      </c>
      <c r="L675" s="831"/>
      <c r="M675" s="831">
        <v>227</v>
      </c>
      <c r="N675" s="831"/>
      <c r="O675" s="831"/>
      <c r="P675" s="827"/>
      <c r="Q675" s="832"/>
    </row>
    <row r="676" spans="1:17" ht="14.45" customHeight="1" x14ac:dyDescent="0.2">
      <c r="A676" s="821" t="s">
        <v>586</v>
      </c>
      <c r="B676" s="822" t="s">
        <v>5282</v>
      </c>
      <c r="C676" s="822" t="s">
        <v>5283</v>
      </c>
      <c r="D676" s="822" t="s">
        <v>6178</v>
      </c>
      <c r="E676" s="822" t="s">
        <v>6179</v>
      </c>
      <c r="F676" s="831"/>
      <c r="G676" s="831"/>
      <c r="H676" s="831"/>
      <c r="I676" s="831"/>
      <c r="J676" s="831">
        <v>1</v>
      </c>
      <c r="K676" s="831">
        <v>4075</v>
      </c>
      <c r="L676" s="831"/>
      <c r="M676" s="831">
        <v>4075</v>
      </c>
      <c r="N676" s="831"/>
      <c r="O676" s="831"/>
      <c r="P676" s="827"/>
      <c r="Q676" s="832"/>
    </row>
    <row r="677" spans="1:17" ht="14.45" customHeight="1" x14ac:dyDescent="0.2">
      <c r="A677" s="821" t="s">
        <v>586</v>
      </c>
      <c r="B677" s="822" t="s">
        <v>5282</v>
      </c>
      <c r="C677" s="822" t="s">
        <v>5283</v>
      </c>
      <c r="D677" s="822" t="s">
        <v>5372</v>
      </c>
      <c r="E677" s="822" t="s">
        <v>5373</v>
      </c>
      <c r="F677" s="831">
        <v>220</v>
      </c>
      <c r="G677" s="831">
        <v>55878</v>
      </c>
      <c r="H677" s="831"/>
      <c r="I677" s="831">
        <v>253.9909090909091</v>
      </c>
      <c r="J677" s="831">
        <v>226</v>
      </c>
      <c r="K677" s="831">
        <v>57629</v>
      </c>
      <c r="L677" s="831"/>
      <c r="M677" s="831">
        <v>254.99557522123894</v>
      </c>
      <c r="N677" s="831">
        <v>381</v>
      </c>
      <c r="O677" s="831">
        <v>104755</v>
      </c>
      <c r="P677" s="827"/>
      <c r="Q677" s="832">
        <v>274.9475065616798</v>
      </c>
    </row>
    <row r="678" spans="1:17" ht="14.45" customHeight="1" x14ac:dyDescent="0.2">
      <c r="A678" s="821" t="s">
        <v>586</v>
      </c>
      <c r="B678" s="822" t="s">
        <v>5282</v>
      </c>
      <c r="C678" s="822" t="s">
        <v>5283</v>
      </c>
      <c r="D678" s="822" t="s">
        <v>6180</v>
      </c>
      <c r="E678" s="822" t="s">
        <v>6181</v>
      </c>
      <c r="F678" s="831">
        <v>103</v>
      </c>
      <c r="G678" s="831">
        <v>959960</v>
      </c>
      <c r="H678" s="831"/>
      <c r="I678" s="831">
        <v>9320</v>
      </c>
      <c r="J678" s="831">
        <v>69</v>
      </c>
      <c r="K678" s="831">
        <v>643080</v>
      </c>
      <c r="L678" s="831"/>
      <c r="M678" s="831">
        <v>9320</v>
      </c>
      <c r="N678" s="831">
        <v>72</v>
      </c>
      <c r="O678" s="831">
        <v>671040</v>
      </c>
      <c r="P678" s="827"/>
      <c r="Q678" s="832">
        <v>9320</v>
      </c>
    </row>
    <row r="679" spans="1:17" ht="14.45" customHeight="1" x14ac:dyDescent="0.2">
      <c r="A679" s="821" t="s">
        <v>586</v>
      </c>
      <c r="B679" s="822" t="s">
        <v>5282</v>
      </c>
      <c r="C679" s="822" t="s">
        <v>5283</v>
      </c>
      <c r="D679" s="822" t="s">
        <v>6182</v>
      </c>
      <c r="E679" s="822" t="s">
        <v>6183</v>
      </c>
      <c r="F679" s="831">
        <v>0</v>
      </c>
      <c r="G679" s="831">
        <v>0</v>
      </c>
      <c r="H679" s="831"/>
      <c r="I679" s="831"/>
      <c r="J679" s="831">
        <v>0</v>
      </c>
      <c r="K679" s="831">
        <v>0</v>
      </c>
      <c r="L679" s="831"/>
      <c r="M679" s="831"/>
      <c r="N679" s="831">
        <v>0</v>
      </c>
      <c r="O679" s="831">
        <v>0</v>
      </c>
      <c r="P679" s="827"/>
      <c r="Q679" s="832"/>
    </row>
    <row r="680" spans="1:17" ht="14.45" customHeight="1" x14ac:dyDescent="0.2">
      <c r="A680" s="821" t="s">
        <v>586</v>
      </c>
      <c r="B680" s="822" t="s">
        <v>5282</v>
      </c>
      <c r="C680" s="822" t="s">
        <v>5283</v>
      </c>
      <c r="D680" s="822" t="s">
        <v>6184</v>
      </c>
      <c r="E680" s="822" t="s">
        <v>6185</v>
      </c>
      <c r="F680" s="831">
        <v>131</v>
      </c>
      <c r="G680" s="831">
        <v>0</v>
      </c>
      <c r="H680" s="831"/>
      <c r="I680" s="831">
        <v>0</v>
      </c>
      <c r="J680" s="831">
        <v>50</v>
      </c>
      <c r="K680" s="831">
        <v>0</v>
      </c>
      <c r="L680" s="831"/>
      <c r="M680" s="831">
        <v>0</v>
      </c>
      <c r="N680" s="831">
        <v>75</v>
      </c>
      <c r="O680" s="831">
        <v>0</v>
      </c>
      <c r="P680" s="827"/>
      <c r="Q680" s="832">
        <v>0</v>
      </c>
    </row>
    <row r="681" spans="1:17" ht="14.45" customHeight="1" x14ac:dyDescent="0.2">
      <c r="A681" s="821" t="s">
        <v>586</v>
      </c>
      <c r="B681" s="822" t="s">
        <v>5282</v>
      </c>
      <c r="C681" s="822" t="s">
        <v>5283</v>
      </c>
      <c r="D681" s="822" t="s">
        <v>6186</v>
      </c>
      <c r="E681" s="822" t="s">
        <v>6187</v>
      </c>
      <c r="F681" s="831">
        <v>38</v>
      </c>
      <c r="G681" s="831">
        <v>0</v>
      </c>
      <c r="H681" s="831"/>
      <c r="I681" s="831">
        <v>0</v>
      </c>
      <c r="J681" s="831">
        <v>64</v>
      </c>
      <c r="K681" s="831">
        <v>0</v>
      </c>
      <c r="L681" s="831"/>
      <c r="M681" s="831">
        <v>0</v>
      </c>
      <c r="N681" s="831">
        <v>44</v>
      </c>
      <c r="O681" s="831">
        <v>0</v>
      </c>
      <c r="P681" s="827"/>
      <c r="Q681" s="832">
        <v>0</v>
      </c>
    </row>
    <row r="682" spans="1:17" ht="14.45" customHeight="1" x14ac:dyDescent="0.2">
      <c r="A682" s="821" t="s">
        <v>586</v>
      </c>
      <c r="B682" s="822" t="s">
        <v>5282</v>
      </c>
      <c r="C682" s="822" t="s">
        <v>5283</v>
      </c>
      <c r="D682" s="822" t="s">
        <v>6188</v>
      </c>
      <c r="E682" s="822" t="s">
        <v>6189</v>
      </c>
      <c r="F682" s="831">
        <v>68</v>
      </c>
      <c r="G682" s="831">
        <v>0</v>
      </c>
      <c r="H682" s="831"/>
      <c r="I682" s="831">
        <v>0</v>
      </c>
      <c r="J682" s="831">
        <v>66</v>
      </c>
      <c r="K682" s="831">
        <v>0</v>
      </c>
      <c r="L682" s="831"/>
      <c r="M682" s="831">
        <v>0</v>
      </c>
      <c r="N682" s="831">
        <v>58</v>
      </c>
      <c r="O682" s="831">
        <v>0</v>
      </c>
      <c r="P682" s="827"/>
      <c r="Q682" s="832">
        <v>0</v>
      </c>
    </row>
    <row r="683" spans="1:17" ht="14.45" customHeight="1" x14ac:dyDescent="0.2">
      <c r="A683" s="821" t="s">
        <v>586</v>
      </c>
      <c r="B683" s="822" t="s">
        <v>5282</v>
      </c>
      <c r="C683" s="822" t="s">
        <v>5283</v>
      </c>
      <c r="D683" s="822" t="s">
        <v>6190</v>
      </c>
      <c r="E683" s="822" t="s">
        <v>6191</v>
      </c>
      <c r="F683" s="831">
        <v>5</v>
      </c>
      <c r="G683" s="831">
        <v>0</v>
      </c>
      <c r="H683" s="831"/>
      <c r="I683" s="831">
        <v>0</v>
      </c>
      <c r="J683" s="831">
        <v>4</v>
      </c>
      <c r="K683" s="831">
        <v>0</v>
      </c>
      <c r="L683" s="831"/>
      <c r="M683" s="831">
        <v>0</v>
      </c>
      <c r="N683" s="831">
        <v>3</v>
      </c>
      <c r="O683" s="831">
        <v>0</v>
      </c>
      <c r="P683" s="827"/>
      <c r="Q683" s="832">
        <v>0</v>
      </c>
    </row>
    <row r="684" spans="1:17" ht="14.45" customHeight="1" x14ac:dyDescent="0.2">
      <c r="A684" s="821" t="s">
        <v>586</v>
      </c>
      <c r="B684" s="822" t="s">
        <v>5282</v>
      </c>
      <c r="C684" s="822" t="s">
        <v>5283</v>
      </c>
      <c r="D684" s="822" t="s">
        <v>6192</v>
      </c>
      <c r="E684" s="822" t="s">
        <v>6193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0</v>
      </c>
      <c r="P684" s="827"/>
      <c r="Q684" s="832">
        <v>0</v>
      </c>
    </row>
    <row r="685" spans="1:17" ht="14.45" customHeight="1" x14ac:dyDescent="0.2">
      <c r="A685" s="821" t="s">
        <v>586</v>
      </c>
      <c r="B685" s="822" t="s">
        <v>5282</v>
      </c>
      <c r="C685" s="822" t="s">
        <v>5283</v>
      </c>
      <c r="D685" s="822" t="s">
        <v>5504</v>
      </c>
      <c r="E685" s="822" t="s">
        <v>5505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0</v>
      </c>
      <c r="P685" s="827"/>
      <c r="Q685" s="832">
        <v>0</v>
      </c>
    </row>
    <row r="686" spans="1:17" ht="14.45" customHeight="1" x14ac:dyDescent="0.2">
      <c r="A686" s="821" t="s">
        <v>586</v>
      </c>
      <c r="B686" s="822" t="s">
        <v>5282</v>
      </c>
      <c r="C686" s="822" t="s">
        <v>5283</v>
      </c>
      <c r="D686" s="822" t="s">
        <v>5506</v>
      </c>
      <c r="E686" s="822" t="s">
        <v>5507</v>
      </c>
      <c r="F686" s="831"/>
      <c r="G686" s="831"/>
      <c r="H686" s="831"/>
      <c r="I686" s="831"/>
      <c r="J686" s="831"/>
      <c r="K686" s="831"/>
      <c r="L686" s="831"/>
      <c r="M686" s="831"/>
      <c r="N686" s="831">
        <v>1</v>
      </c>
      <c r="O686" s="831">
        <v>0</v>
      </c>
      <c r="P686" s="827"/>
      <c r="Q686" s="832">
        <v>0</v>
      </c>
    </row>
    <row r="687" spans="1:17" ht="14.45" customHeight="1" x14ac:dyDescent="0.2">
      <c r="A687" s="821" t="s">
        <v>586</v>
      </c>
      <c r="B687" s="822" t="s">
        <v>5282</v>
      </c>
      <c r="C687" s="822" t="s">
        <v>5283</v>
      </c>
      <c r="D687" s="822" t="s">
        <v>5665</v>
      </c>
      <c r="E687" s="822" t="s">
        <v>5666</v>
      </c>
      <c r="F687" s="831"/>
      <c r="G687" s="831"/>
      <c r="H687" s="831"/>
      <c r="I687" s="831"/>
      <c r="J687" s="831"/>
      <c r="K687" s="831"/>
      <c r="L687" s="831"/>
      <c r="M687" s="831"/>
      <c r="N687" s="831">
        <v>1</v>
      </c>
      <c r="O687" s="831">
        <v>0</v>
      </c>
      <c r="P687" s="827"/>
      <c r="Q687" s="832">
        <v>0</v>
      </c>
    </row>
    <row r="688" spans="1:17" ht="14.45" customHeight="1" x14ac:dyDescent="0.2">
      <c r="A688" s="821" t="s">
        <v>586</v>
      </c>
      <c r="B688" s="822" t="s">
        <v>5282</v>
      </c>
      <c r="C688" s="822" t="s">
        <v>5283</v>
      </c>
      <c r="D688" s="822" t="s">
        <v>5625</v>
      </c>
      <c r="E688" s="822" t="s">
        <v>5626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0</v>
      </c>
      <c r="P688" s="827"/>
      <c r="Q688" s="832">
        <v>0</v>
      </c>
    </row>
    <row r="689" spans="1:17" ht="14.45" customHeight="1" x14ac:dyDescent="0.2">
      <c r="A689" s="821" t="s">
        <v>586</v>
      </c>
      <c r="B689" s="822" t="s">
        <v>5282</v>
      </c>
      <c r="C689" s="822" t="s">
        <v>5283</v>
      </c>
      <c r="D689" s="822" t="s">
        <v>6194</v>
      </c>
      <c r="E689" s="822" t="s">
        <v>6189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586</v>
      </c>
      <c r="B690" s="822" t="s">
        <v>5282</v>
      </c>
      <c r="C690" s="822" t="s">
        <v>5283</v>
      </c>
      <c r="D690" s="822" t="s">
        <v>5520</v>
      </c>
      <c r="E690" s="822" t="s">
        <v>5521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586</v>
      </c>
      <c r="B691" s="822" t="s">
        <v>5282</v>
      </c>
      <c r="C691" s="822" t="s">
        <v>5283</v>
      </c>
      <c r="D691" s="822" t="s">
        <v>6195</v>
      </c>
      <c r="E691" s="822" t="s">
        <v>6189</v>
      </c>
      <c r="F691" s="831">
        <v>66</v>
      </c>
      <c r="G691" s="831">
        <v>0</v>
      </c>
      <c r="H691" s="831"/>
      <c r="I691" s="831">
        <v>0</v>
      </c>
      <c r="J691" s="831">
        <v>39</v>
      </c>
      <c r="K691" s="831">
        <v>0</v>
      </c>
      <c r="L691" s="831"/>
      <c r="M691" s="831">
        <v>0</v>
      </c>
      <c r="N691" s="831">
        <v>128</v>
      </c>
      <c r="O691" s="831">
        <v>0</v>
      </c>
      <c r="P691" s="827"/>
      <c r="Q691" s="832">
        <v>0</v>
      </c>
    </row>
    <row r="692" spans="1:17" ht="14.45" customHeight="1" x14ac:dyDescent="0.2">
      <c r="A692" s="821" t="s">
        <v>586</v>
      </c>
      <c r="B692" s="822" t="s">
        <v>5282</v>
      </c>
      <c r="C692" s="822" t="s">
        <v>5283</v>
      </c>
      <c r="D692" s="822" t="s">
        <v>5708</v>
      </c>
      <c r="E692" s="822" t="s">
        <v>5709</v>
      </c>
      <c r="F692" s="831"/>
      <c r="G692" s="831"/>
      <c r="H692" s="831"/>
      <c r="I692" s="831"/>
      <c r="J692" s="831"/>
      <c r="K692" s="831"/>
      <c r="L692" s="831"/>
      <c r="M692" s="831"/>
      <c r="N692" s="831">
        <v>6</v>
      </c>
      <c r="O692" s="831">
        <v>8568</v>
      </c>
      <c r="P692" s="827"/>
      <c r="Q692" s="832">
        <v>1428</v>
      </c>
    </row>
    <row r="693" spans="1:17" ht="14.45" customHeight="1" x14ac:dyDescent="0.2">
      <c r="A693" s="821" t="s">
        <v>586</v>
      </c>
      <c r="B693" s="822" t="s">
        <v>5282</v>
      </c>
      <c r="C693" s="822" t="s">
        <v>5283</v>
      </c>
      <c r="D693" s="822" t="s">
        <v>5524</v>
      </c>
      <c r="E693" s="822" t="s">
        <v>5525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2943</v>
      </c>
      <c r="P693" s="827"/>
      <c r="Q693" s="832">
        <v>2943</v>
      </c>
    </row>
    <row r="694" spans="1:17" ht="14.45" customHeight="1" x14ac:dyDescent="0.2">
      <c r="A694" s="821" t="s">
        <v>586</v>
      </c>
      <c r="B694" s="822" t="s">
        <v>5282</v>
      </c>
      <c r="C694" s="822" t="s">
        <v>5283</v>
      </c>
      <c r="D694" s="822" t="s">
        <v>5526</v>
      </c>
      <c r="E694" s="822" t="s">
        <v>5527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893</v>
      </c>
      <c r="P694" s="827"/>
      <c r="Q694" s="832">
        <v>893</v>
      </c>
    </row>
    <row r="695" spans="1:17" ht="14.45" customHeight="1" x14ac:dyDescent="0.2">
      <c r="A695" s="821" t="s">
        <v>586</v>
      </c>
      <c r="B695" s="822" t="s">
        <v>5282</v>
      </c>
      <c r="C695" s="822" t="s">
        <v>5283</v>
      </c>
      <c r="D695" s="822" t="s">
        <v>6196</v>
      </c>
      <c r="E695" s="822" t="s">
        <v>6197</v>
      </c>
      <c r="F695" s="831">
        <v>7</v>
      </c>
      <c r="G695" s="831">
        <v>38372</v>
      </c>
      <c r="H695" s="831"/>
      <c r="I695" s="831">
        <v>5481.7142857142853</v>
      </c>
      <c r="J695" s="831">
        <v>3</v>
      </c>
      <c r="K695" s="831">
        <v>16458</v>
      </c>
      <c r="L695" s="831"/>
      <c r="M695" s="831">
        <v>5486</v>
      </c>
      <c r="N695" s="831">
        <v>4</v>
      </c>
      <c r="O695" s="831">
        <v>21956</v>
      </c>
      <c r="P695" s="827"/>
      <c r="Q695" s="832">
        <v>5489</v>
      </c>
    </row>
    <row r="696" spans="1:17" ht="14.45" customHeight="1" x14ac:dyDescent="0.2">
      <c r="A696" s="821" t="s">
        <v>586</v>
      </c>
      <c r="B696" s="822" t="s">
        <v>5282</v>
      </c>
      <c r="C696" s="822" t="s">
        <v>5283</v>
      </c>
      <c r="D696" s="822" t="s">
        <v>6198</v>
      </c>
      <c r="E696" s="822" t="s">
        <v>6199</v>
      </c>
      <c r="F696" s="831">
        <v>357</v>
      </c>
      <c r="G696" s="831">
        <v>8556686</v>
      </c>
      <c r="H696" s="831"/>
      <c r="I696" s="831">
        <v>23968.308123249299</v>
      </c>
      <c r="J696" s="831">
        <v>267</v>
      </c>
      <c r="K696" s="831">
        <v>6401486</v>
      </c>
      <c r="L696" s="831"/>
      <c r="M696" s="831">
        <v>23975.602996254682</v>
      </c>
      <c r="N696" s="831">
        <v>976</v>
      </c>
      <c r="O696" s="831">
        <v>23403423</v>
      </c>
      <c r="P696" s="827"/>
      <c r="Q696" s="832">
        <v>23978.91700819672</v>
      </c>
    </row>
    <row r="697" spans="1:17" ht="14.45" customHeight="1" x14ac:dyDescent="0.2">
      <c r="A697" s="821" t="s">
        <v>586</v>
      </c>
      <c r="B697" s="822" t="s">
        <v>5282</v>
      </c>
      <c r="C697" s="822" t="s">
        <v>5283</v>
      </c>
      <c r="D697" s="822" t="s">
        <v>6200</v>
      </c>
      <c r="E697" s="822" t="s">
        <v>6201</v>
      </c>
      <c r="F697" s="831"/>
      <c r="G697" s="831"/>
      <c r="H697" s="831"/>
      <c r="I697" s="831"/>
      <c r="J697" s="831">
        <v>16</v>
      </c>
      <c r="K697" s="831">
        <v>106972</v>
      </c>
      <c r="L697" s="831"/>
      <c r="M697" s="831">
        <v>6685.75</v>
      </c>
      <c r="N697" s="831">
        <v>79</v>
      </c>
      <c r="O697" s="831">
        <v>528431</v>
      </c>
      <c r="P697" s="827"/>
      <c r="Q697" s="832">
        <v>6689</v>
      </c>
    </row>
    <row r="698" spans="1:17" ht="14.45" customHeight="1" x14ac:dyDescent="0.2">
      <c r="A698" s="821" t="s">
        <v>586</v>
      </c>
      <c r="B698" s="822" t="s">
        <v>5282</v>
      </c>
      <c r="C698" s="822" t="s">
        <v>5283</v>
      </c>
      <c r="D698" s="822" t="s">
        <v>5710</v>
      </c>
      <c r="E698" s="822" t="s">
        <v>5711</v>
      </c>
      <c r="F698" s="831"/>
      <c r="G698" s="831"/>
      <c r="H698" s="831"/>
      <c r="I698" s="831"/>
      <c r="J698" s="831"/>
      <c r="K698" s="831"/>
      <c r="L698" s="831"/>
      <c r="M698" s="831"/>
      <c r="N698" s="831">
        <v>2</v>
      </c>
      <c r="O698" s="831">
        <v>1040</v>
      </c>
      <c r="P698" s="827"/>
      <c r="Q698" s="832">
        <v>520</v>
      </c>
    </row>
    <row r="699" spans="1:17" ht="14.45" customHeight="1" x14ac:dyDescent="0.2">
      <c r="A699" s="821" t="s">
        <v>586</v>
      </c>
      <c r="B699" s="822" t="s">
        <v>5282</v>
      </c>
      <c r="C699" s="822" t="s">
        <v>5283</v>
      </c>
      <c r="D699" s="822" t="s">
        <v>5714</v>
      </c>
      <c r="E699" s="822" t="s">
        <v>5715</v>
      </c>
      <c r="F699" s="831"/>
      <c r="G699" s="831"/>
      <c r="H699" s="831"/>
      <c r="I699" s="831"/>
      <c r="J699" s="831"/>
      <c r="K699" s="831"/>
      <c r="L699" s="831"/>
      <c r="M699" s="831"/>
      <c r="N699" s="831">
        <v>2</v>
      </c>
      <c r="O699" s="831">
        <v>8682</v>
      </c>
      <c r="P699" s="827"/>
      <c r="Q699" s="832">
        <v>4341</v>
      </c>
    </row>
    <row r="700" spans="1:17" ht="14.45" customHeight="1" x14ac:dyDescent="0.2">
      <c r="A700" s="821" t="s">
        <v>586</v>
      </c>
      <c r="B700" s="822" t="s">
        <v>5282</v>
      </c>
      <c r="C700" s="822" t="s">
        <v>5283</v>
      </c>
      <c r="D700" s="822" t="s">
        <v>6202</v>
      </c>
      <c r="E700" s="822" t="s">
        <v>6189</v>
      </c>
      <c r="F700" s="831">
        <v>29</v>
      </c>
      <c r="G700" s="831">
        <v>0</v>
      </c>
      <c r="H700" s="831"/>
      <c r="I700" s="831">
        <v>0</v>
      </c>
      <c r="J700" s="831">
        <v>22</v>
      </c>
      <c r="K700" s="831">
        <v>0</v>
      </c>
      <c r="L700" s="831"/>
      <c r="M700" s="831">
        <v>0</v>
      </c>
      <c r="N700" s="831">
        <v>107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586</v>
      </c>
      <c r="B701" s="822" t="s">
        <v>5282</v>
      </c>
      <c r="C701" s="822" t="s">
        <v>5283</v>
      </c>
      <c r="D701" s="822" t="s">
        <v>5534</v>
      </c>
      <c r="E701" s="822" t="s">
        <v>5535</v>
      </c>
      <c r="F701" s="831"/>
      <c r="G701" s="831"/>
      <c r="H701" s="831"/>
      <c r="I701" s="831"/>
      <c r="J701" s="831"/>
      <c r="K701" s="831"/>
      <c r="L701" s="831"/>
      <c r="M701" s="831"/>
      <c r="N701" s="831">
        <v>2</v>
      </c>
      <c r="O701" s="831">
        <v>1746</v>
      </c>
      <c r="P701" s="827"/>
      <c r="Q701" s="832">
        <v>873</v>
      </c>
    </row>
    <row r="702" spans="1:17" ht="14.45" customHeight="1" x14ac:dyDescent="0.2">
      <c r="A702" s="821" t="s">
        <v>586</v>
      </c>
      <c r="B702" s="822" t="s">
        <v>5282</v>
      </c>
      <c r="C702" s="822" t="s">
        <v>5283</v>
      </c>
      <c r="D702" s="822" t="s">
        <v>5627</v>
      </c>
      <c r="E702" s="822" t="s">
        <v>5628</v>
      </c>
      <c r="F702" s="831"/>
      <c r="G702" s="831"/>
      <c r="H702" s="831"/>
      <c r="I702" s="831"/>
      <c r="J702" s="831"/>
      <c r="K702" s="831"/>
      <c r="L702" s="831"/>
      <c r="M702" s="831"/>
      <c r="N702" s="831">
        <v>1</v>
      </c>
      <c r="O702" s="831">
        <v>132</v>
      </c>
      <c r="P702" s="827"/>
      <c r="Q702" s="832">
        <v>132</v>
      </c>
    </row>
    <row r="703" spans="1:17" ht="14.45" customHeight="1" x14ac:dyDescent="0.2">
      <c r="A703" s="821" t="s">
        <v>586</v>
      </c>
      <c r="B703" s="822" t="s">
        <v>5282</v>
      </c>
      <c r="C703" s="822" t="s">
        <v>5283</v>
      </c>
      <c r="D703" s="822" t="s">
        <v>6203</v>
      </c>
      <c r="E703" s="822" t="s">
        <v>6204</v>
      </c>
      <c r="F703" s="831">
        <v>569</v>
      </c>
      <c r="G703" s="831">
        <v>15914054</v>
      </c>
      <c r="H703" s="831"/>
      <c r="I703" s="831">
        <v>27968.460456942004</v>
      </c>
      <c r="J703" s="831">
        <v>317</v>
      </c>
      <c r="K703" s="831">
        <v>8868272</v>
      </c>
      <c r="L703" s="831"/>
      <c r="M703" s="831">
        <v>27975.6214511041</v>
      </c>
      <c r="N703" s="831">
        <v>1082</v>
      </c>
      <c r="O703" s="831">
        <v>30273263</v>
      </c>
      <c r="P703" s="827"/>
      <c r="Q703" s="832">
        <v>27978.986136783733</v>
      </c>
    </row>
    <row r="704" spans="1:17" ht="14.45" customHeight="1" x14ac:dyDescent="0.2">
      <c r="A704" s="821" t="s">
        <v>586</v>
      </c>
      <c r="B704" s="822" t="s">
        <v>5282</v>
      </c>
      <c r="C704" s="822" t="s">
        <v>5283</v>
      </c>
      <c r="D704" s="822" t="s">
        <v>5536</v>
      </c>
      <c r="E704" s="822" t="s">
        <v>5537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3803</v>
      </c>
      <c r="P704" s="827"/>
      <c r="Q704" s="832">
        <v>3803</v>
      </c>
    </row>
    <row r="705" spans="1:17" ht="14.45" customHeight="1" x14ac:dyDescent="0.2">
      <c r="A705" s="821" t="s">
        <v>586</v>
      </c>
      <c r="B705" s="822" t="s">
        <v>5282</v>
      </c>
      <c r="C705" s="822" t="s">
        <v>5283</v>
      </c>
      <c r="D705" s="822" t="s">
        <v>5716</v>
      </c>
      <c r="E705" s="822" t="s">
        <v>5717</v>
      </c>
      <c r="F705" s="831"/>
      <c r="G705" s="831"/>
      <c r="H705" s="831"/>
      <c r="I705" s="831"/>
      <c r="J705" s="831"/>
      <c r="K705" s="831"/>
      <c r="L705" s="831"/>
      <c r="M705" s="831"/>
      <c r="N705" s="831">
        <v>1</v>
      </c>
      <c r="O705" s="831">
        <v>390</v>
      </c>
      <c r="P705" s="827"/>
      <c r="Q705" s="832">
        <v>390</v>
      </c>
    </row>
    <row r="706" spans="1:17" ht="14.45" customHeight="1" x14ac:dyDescent="0.2">
      <c r="A706" s="821" t="s">
        <v>586</v>
      </c>
      <c r="B706" s="822" t="s">
        <v>5282</v>
      </c>
      <c r="C706" s="822" t="s">
        <v>5283</v>
      </c>
      <c r="D706" s="822" t="s">
        <v>5540</v>
      </c>
      <c r="E706" s="822" t="s">
        <v>5541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2099</v>
      </c>
      <c r="P706" s="827"/>
      <c r="Q706" s="832">
        <v>2099</v>
      </c>
    </row>
    <row r="707" spans="1:17" ht="14.45" customHeight="1" x14ac:dyDescent="0.2">
      <c r="A707" s="821" t="s">
        <v>586</v>
      </c>
      <c r="B707" s="822" t="s">
        <v>5282</v>
      </c>
      <c r="C707" s="822" t="s">
        <v>5283</v>
      </c>
      <c r="D707" s="822" t="s">
        <v>6205</v>
      </c>
      <c r="E707" s="822" t="s">
        <v>6206</v>
      </c>
      <c r="F707" s="831"/>
      <c r="G707" s="831"/>
      <c r="H707" s="831"/>
      <c r="I707" s="831"/>
      <c r="J707" s="831"/>
      <c r="K707" s="831"/>
      <c r="L707" s="831"/>
      <c r="M707" s="831"/>
      <c r="N707" s="831">
        <v>1</v>
      </c>
      <c r="O707" s="831">
        <v>16466</v>
      </c>
      <c r="P707" s="827"/>
      <c r="Q707" s="832">
        <v>16466</v>
      </c>
    </row>
    <row r="708" spans="1:17" ht="14.45" customHeight="1" x14ac:dyDescent="0.2">
      <c r="A708" s="821" t="s">
        <v>586</v>
      </c>
      <c r="B708" s="822" t="s">
        <v>5282</v>
      </c>
      <c r="C708" s="822" t="s">
        <v>5283</v>
      </c>
      <c r="D708" s="822" t="s">
        <v>6207</v>
      </c>
      <c r="E708" s="822" t="s">
        <v>6208</v>
      </c>
      <c r="F708" s="831"/>
      <c r="G708" s="831"/>
      <c r="H708" s="831"/>
      <c r="I708" s="831"/>
      <c r="J708" s="831">
        <v>1</v>
      </c>
      <c r="K708" s="831">
        <v>45</v>
      </c>
      <c r="L708" s="831"/>
      <c r="M708" s="831">
        <v>45</v>
      </c>
      <c r="N708" s="831"/>
      <c r="O708" s="831"/>
      <c r="P708" s="827"/>
      <c r="Q708" s="832"/>
    </row>
    <row r="709" spans="1:17" ht="14.45" customHeight="1" x14ac:dyDescent="0.2">
      <c r="A709" s="821" t="s">
        <v>586</v>
      </c>
      <c r="B709" s="822" t="s">
        <v>5282</v>
      </c>
      <c r="C709" s="822" t="s">
        <v>5283</v>
      </c>
      <c r="D709" s="822" t="s">
        <v>5635</v>
      </c>
      <c r="E709" s="822" t="s">
        <v>5636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6108</v>
      </c>
      <c r="P709" s="827"/>
      <c r="Q709" s="832">
        <v>6108</v>
      </c>
    </row>
    <row r="710" spans="1:17" ht="14.45" customHeight="1" x14ac:dyDescent="0.2">
      <c r="A710" s="821" t="s">
        <v>586</v>
      </c>
      <c r="B710" s="822" t="s">
        <v>5282</v>
      </c>
      <c r="C710" s="822" t="s">
        <v>5283</v>
      </c>
      <c r="D710" s="822" t="s">
        <v>6209</v>
      </c>
      <c r="E710" s="822" t="s">
        <v>6210</v>
      </c>
      <c r="F710" s="831">
        <v>32</v>
      </c>
      <c r="G710" s="831">
        <v>37088</v>
      </c>
      <c r="H710" s="831"/>
      <c r="I710" s="831">
        <v>1159</v>
      </c>
      <c r="J710" s="831">
        <v>48</v>
      </c>
      <c r="K710" s="831">
        <v>55872</v>
      </c>
      <c r="L710" s="831"/>
      <c r="M710" s="831">
        <v>1164</v>
      </c>
      <c r="N710" s="831">
        <v>14</v>
      </c>
      <c r="O710" s="831">
        <v>16870</v>
      </c>
      <c r="P710" s="827"/>
      <c r="Q710" s="832">
        <v>1205</v>
      </c>
    </row>
    <row r="711" spans="1:17" ht="14.45" customHeight="1" x14ac:dyDescent="0.2">
      <c r="A711" s="821" t="s">
        <v>586</v>
      </c>
      <c r="B711" s="822" t="s">
        <v>5282</v>
      </c>
      <c r="C711" s="822" t="s">
        <v>5283</v>
      </c>
      <c r="D711" s="822" t="s">
        <v>6211</v>
      </c>
      <c r="E711" s="822" t="s">
        <v>6212</v>
      </c>
      <c r="F711" s="831"/>
      <c r="G711" s="831"/>
      <c r="H711" s="831"/>
      <c r="I711" s="831"/>
      <c r="J711" s="831">
        <v>1</v>
      </c>
      <c r="K711" s="831">
        <v>1697</v>
      </c>
      <c r="L711" s="831"/>
      <c r="M711" s="831">
        <v>1697</v>
      </c>
      <c r="N711" s="831"/>
      <c r="O711" s="831"/>
      <c r="P711" s="827"/>
      <c r="Q711" s="832"/>
    </row>
    <row r="712" spans="1:17" ht="14.45" customHeight="1" x14ac:dyDescent="0.2">
      <c r="A712" s="821" t="s">
        <v>586</v>
      </c>
      <c r="B712" s="822" t="s">
        <v>5282</v>
      </c>
      <c r="C712" s="822" t="s">
        <v>5283</v>
      </c>
      <c r="D712" s="822" t="s">
        <v>5548</v>
      </c>
      <c r="E712" s="822" t="s">
        <v>5549</v>
      </c>
      <c r="F712" s="831"/>
      <c r="G712" s="831"/>
      <c r="H712" s="831"/>
      <c r="I712" s="831"/>
      <c r="J712" s="831"/>
      <c r="K712" s="831"/>
      <c r="L712" s="831"/>
      <c r="M712" s="831"/>
      <c r="N712" s="831">
        <v>1</v>
      </c>
      <c r="O712" s="831">
        <v>0</v>
      </c>
      <c r="P712" s="827"/>
      <c r="Q712" s="832">
        <v>0</v>
      </c>
    </row>
    <row r="713" spans="1:17" ht="14.45" customHeight="1" x14ac:dyDescent="0.2">
      <c r="A713" s="821" t="s">
        <v>586</v>
      </c>
      <c r="B713" s="822" t="s">
        <v>5282</v>
      </c>
      <c r="C713" s="822" t="s">
        <v>5283</v>
      </c>
      <c r="D713" s="822" t="s">
        <v>6213</v>
      </c>
      <c r="E713" s="822" t="s">
        <v>6214</v>
      </c>
      <c r="F713" s="831"/>
      <c r="G713" s="831"/>
      <c r="H713" s="831"/>
      <c r="I713" s="831"/>
      <c r="J713" s="831"/>
      <c r="K713" s="831"/>
      <c r="L713" s="831"/>
      <c r="M713" s="831"/>
      <c r="N713" s="831">
        <v>1</v>
      </c>
      <c r="O713" s="831">
        <v>13548</v>
      </c>
      <c r="P713" s="827"/>
      <c r="Q713" s="832">
        <v>13548</v>
      </c>
    </row>
    <row r="714" spans="1:17" ht="14.45" customHeight="1" x14ac:dyDescent="0.2">
      <c r="A714" s="821" t="s">
        <v>586</v>
      </c>
      <c r="B714" s="822" t="s">
        <v>5282</v>
      </c>
      <c r="C714" s="822" t="s">
        <v>5283</v>
      </c>
      <c r="D714" s="822" t="s">
        <v>5720</v>
      </c>
      <c r="E714" s="822" t="s">
        <v>5721</v>
      </c>
      <c r="F714" s="831"/>
      <c r="G714" s="831"/>
      <c r="H714" s="831"/>
      <c r="I714" s="831"/>
      <c r="J714" s="831"/>
      <c r="K714" s="831"/>
      <c r="L714" s="831"/>
      <c r="M714" s="831"/>
      <c r="N714" s="831">
        <v>1</v>
      </c>
      <c r="O714" s="831">
        <v>2693</v>
      </c>
      <c r="P714" s="827"/>
      <c r="Q714" s="832">
        <v>2693</v>
      </c>
    </row>
    <row r="715" spans="1:17" ht="14.45" customHeight="1" x14ac:dyDescent="0.2">
      <c r="A715" s="821" t="s">
        <v>586</v>
      </c>
      <c r="B715" s="822" t="s">
        <v>5282</v>
      </c>
      <c r="C715" s="822" t="s">
        <v>5283</v>
      </c>
      <c r="D715" s="822" t="s">
        <v>6215</v>
      </c>
      <c r="E715" s="822" t="s">
        <v>6216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6635</v>
      </c>
      <c r="P715" s="827"/>
      <c r="Q715" s="832">
        <v>6635</v>
      </c>
    </row>
    <row r="716" spans="1:17" ht="14.45" customHeight="1" x14ac:dyDescent="0.2">
      <c r="A716" s="821" t="s">
        <v>586</v>
      </c>
      <c r="B716" s="822" t="s">
        <v>5282</v>
      </c>
      <c r="C716" s="822" t="s">
        <v>5283</v>
      </c>
      <c r="D716" s="822" t="s">
        <v>6217</v>
      </c>
      <c r="E716" s="822" t="s">
        <v>6218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0</v>
      </c>
      <c r="P716" s="827"/>
      <c r="Q716" s="832">
        <v>0</v>
      </c>
    </row>
    <row r="717" spans="1:17" ht="14.45" customHeight="1" x14ac:dyDescent="0.2">
      <c r="A717" s="821" t="s">
        <v>586</v>
      </c>
      <c r="B717" s="822" t="s">
        <v>5282</v>
      </c>
      <c r="C717" s="822" t="s">
        <v>5283</v>
      </c>
      <c r="D717" s="822" t="s">
        <v>5643</v>
      </c>
      <c r="E717" s="822" t="s">
        <v>5644</v>
      </c>
      <c r="F717" s="831"/>
      <c r="G717" s="831"/>
      <c r="H717" s="831"/>
      <c r="I717" s="831"/>
      <c r="J717" s="831">
        <v>1</v>
      </c>
      <c r="K717" s="831">
        <v>1269</v>
      </c>
      <c r="L717" s="831"/>
      <c r="M717" s="831">
        <v>1269</v>
      </c>
      <c r="N717" s="831"/>
      <c r="O717" s="831"/>
      <c r="P717" s="827"/>
      <c r="Q717" s="832"/>
    </row>
    <row r="718" spans="1:17" ht="14.45" customHeight="1" x14ac:dyDescent="0.2">
      <c r="A718" s="821" t="s">
        <v>586</v>
      </c>
      <c r="B718" s="822" t="s">
        <v>5282</v>
      </c>
      <c r="C718" s="822" t="s">
        <v>5283</v>
      </c>
      <c r="D718" s="822" t="s">
        <v>6219</v>
      </c>
      <c r="E718" s="822" t="s">
        <v>6220</v>
      </c>
      <c r="F718" s="831">
        <v>1</v>
      </c>
      <c r="G718" s="831">
        <v>336</v>
      </c>
      <c r="H718" s="831"/>
      <c r="I718" s="831">
        <v>336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586</v>
      </c>
      <c r="B719" s="822" t="s">
        <v>5282</v>
      </c>
      <c r="C719" s="822" t="s">
        <v>5283</v>
      </c>
      <c r="D719" s="822" t="s">
        <v>6221</v>
      </c>
      <c r="E719" s="822" t="s">
        <v>6222</v>
      </c>
      <c r="F719" s="831"/>
      <c r="G719" s="831"/>
      <c r="H719" s="831"/>
      <c r="I719" s="831"/>
      <c r="J719" s="831">
        <v>1</v>
      </c>
      <c r="K719" s="831">
        <v>1860</v>
      </c>
      <c r="L719" s="831"/>
      <c r="M719" s="831">
        <v>1860</v>
      </c>
      <c r="N719" s="831"/>
      <c r="O719" s="831"/>
      <c r="P719" s="827"/>
      <c r="Q719" s="832"/>
    </row>
    <row r="720" spans="1:17" ht="14.45" customHeight="1" x14ac:dyDescent="0.2">
      <c r="A720" s="821" t="s">
        <v>586</v>
      </c>
      <c r="B720" s="822" t="s">
        <v>5282</v>
      </c>
      <c r="C720" s="822" t="s">
        <v>5283</v>
      </c>
      <c r="D720" s="822" t="s">
        <v>5558</v>
      </c>
      <c r="E720" s="822" t="s">
        <v>5559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0</v>
      </c>
      <c r="P720" s="827"/>
      <c r="Q720" s="832">
        <v>0</v>
      </c>
    </row>
    <row r="721" spans="1:17" ht="14.45" customHeight="1" x14ac:dyDescent="0.2">
      <c r="A721" s="821" t="s">
        <v>586</v>
      </c>
      <c r="B721" s="822" t="s">
        <v>5282</v>
      </c>
      <c r="C721" s="822" t="s">
        <v>5283</v>
      </c>
      <c r="D721" s="822" t="s">
        <v>6223</v>
      </c>
      <c r="E721" s="822" t="s">
        <v>6224</v>
      </c>
      <c r="F721" s="831">
        <v>10</v>
      </c>
      <c r="G721" s="831">
        <v>0</v>
      </c>
      <c r="H721" s="831"/>
      <c r="I721" s="831">
        <v>0</v>
      </c>
      <c r="J721" s="831">
        <v>13</v>
      </c>
      <c r="K721" s="831">
        <v>0</v>
      </c>
      <c r="L721" s="831"/>
      <c r="M721" s="831">
        <v>0</v>
      </c>
      <c r="N721" s="831">
        <v>4</v>
      </c>
      <c r="O721" s="831">
        <v>0</v>
      </c>
      <c r="P721" s="827"/>
      <c r="Q721" s="832">
        <v>0</v>
      </c>
    </row>
    <row r="722" spans="1:17" ht="14.45" customHeight="1" x14ac:dyDescent="0.2">
      <c r="A722" s="821" t="s">
        <v>586</v>
      </c>
      <c r="B722" s="822" t="s">
        <v>5282</v>
      </c>
      <c r="C722" s="822" t="s">
        <v>5283</v>
      </c>
      <c r="D722" s="822" t="s">
        <v>6225</v>
      </c>
      <c r="E722" s="822" t="s">
        <v>6226</v>
      </c>
      <c r="F722" s="831">
        <v>201</v>
      </c>
      <c r="G722" s="831">
        <v>75568</v>
      </c>
      <c r="H722" s="831"/>
      <c r="I722" s="831">
        <v>375.96019900497515</v>
      </c>
      <c r="J722" s="831">
        <v>207</v>
      </c>
      <c r="K722" s="831">
        <v>78441</v>
      </c>
      <c r="L722" s="831"/>
      <c r="M722" s="831">
        <v>378.94202898550725</v>
      </c>
      <c r="N722" s="831">
        <v>351</v>
      </c>
      <c r="O722" s="831">
        <v>142860</v>
      </c>
      <c r="P722" s="827"/>
      <c r="Q722" s="832">
        <v>407.008547008547</v>
      </c>
    </row>
    <row r="723" spans="1:17" ht="14.45" customHeight="1" x14ac:dyDescent="0.2">
      <c r="A723" s="821" t="s">
        <v>586</v>
      </c>
      <c r="B723" s="822" t="s">
        <v>5282</v>
      </c>
      <c r="C723" s="822" t="s">
        <v>5283</v>
      </c>
      <c r="D723" s="822" t="s">
        <v>6227</v>
      </c>
      <c r="E723" s="822" t="s">
        <v>6228</v>
      </c>
      <c r="F723" s="831">
        <v>2</v>
      </c>
      <c r="G723" s="831">
        <v>5192</v>
      </c>
      <c r="H723" s="831"/>
      <c r="I723" s="831">
        <v>2596</v>
      </c>
      <c r="J723" s="831">
        <v>1</v>
      </c>
      <c r="K723" s="831">
        <v>2617</v>
      </c>
      <c r="L723" s="831"/>
      <c r="M723" s="831">
        <v>2617</v>
      </c>
      <c r="N723" s="831"/>
      <c r="O723" s="831"/>
      <c r="P723" s="827"/>
      <c r="Q723" s="832"/>
    </row>
    <row r="724" spans="1:17" ht="14.45" customHeight="1" x14ac:dyDescent="0.2">
      <c r="A724" s="821" t="s">
        <v>586</v>
      </c>
      <c r="B724" s="822" t="s">
        <v>5282</v>
      </c>
      <c r="C724" s="822" t="s">
        <v>5283</v>
      </c>
      <c r="D724" s="822" t="s">
        <v>6229</v>
      </c>
      <c r="E724" s="822" t="s">
        <v>6230</v>
      </c>
      <c r="F724" s="831"/>
      <c r="G724" s="831"/>
      <c r="H724" s="831"/>
      <c r="I724" s="831"/>
      <c r="J724" s="831">
        <v>1</v>
      </c>
      <c r="K724" s="831">
        <v>340</v>
      </c>
      <c r="L724" s="831"/>
      <c r="M724" s="831">
        <v>340</v>
      </c>
      <c r="N724" s="831"/>
      <c r="O724" s="831"/>
      <c r="P724" s="827"/>
      <c r="Q724" s="832"/>
    </row>
    <row r="725" spans="1:17" ht="14.45" customHeight="1" x14ac:dyDescent="0.2">
      <c r="A725" s="821" t="s">
        <v>586</v>
      </c>
      <c r="B725" s="822" t="s">
        <v>5282</v>
      </c>
      <c r="C725" s="822" t="s">
        <v>5283</v>
      </c>
      <c r="D725" s="822" t="s">
        <v>5444</v>
      </c>
      <c r="E725" s="822" t="s">
        <v>5445</v>
      </c>
      <c r="F725" s="831">
        <v>10</v>
      </c>
      <c r="G725" s="831">
        <v>6270</v>
      </c>
      <c r="H725" s="831"/>
      <c r="I725" s="831">
        <v>627</v>
      </c>
      <c r="J725" s="831">
        <v>5</v>
      </c>
      <c r="K725" s="831">
        <v>3150</v>
      </c>
      <c r="L725" s="831"/>
      <c r="M725" s="831">
        <v>630</v>
      </c>
      <c r="N725" s="831">
        <v>7</v>
      </c>
      <c r="O725" s="831">
        <v>4522</v>
      </c>
      <c r="P725" s="827"/>
      <c r="Q725" s="832">
        <v>646</v>
      </c>
    </row>
    <row r="726" spans="1:17" ht="14.45" customHeight="1" x14ac:dyDescent="0.2">
      <c r="A726" s="821" t="s">
        <v>586</v>
      </c>
      <c r="B726" s="822" t="s">
        <v>5282</v>
      </c>
      <c r="C726" s="822" t="s">
        <v>5283</v>
      </c>
      <c r="D726" s="822" t="s">
        <v>5446</v>
      </c>
      <c r="E726" s="822" t="s">
        <v>5445</v>
      </c>
      <c r="F726" s="831">
        <v>1</v>
      </c>
      <c r="G726" s="831">
        <v>541</v>
      </c>
      <c r="H726" s="831"/>
      <c r="I726" s="831">
        <v>541</v>
      </c>
      <c r="J726" s="831">
        <v>1</v>
      </c>
      <c r="K726" s="831">
        <v>544</v>
      </c>
      <c r="L726" s="831"/>
      <c r="M726" s="831">
        <v>544</v>
      </c>
      <c r="N726" s="831">
        <v>1</v>
      </c>
      <c r="O726" s="831">
        <v>560</v>
      </c>
      <c r="P726" s="827"/>
      <c r="Q726" s="832">
        <v>560</v>
      </c>
    </row>
    <row r="727" spans="1:17" ht="14.45" customHeight="1" x14ac:dyDescent="0.2">
      <c r="A727" s="821" t="s">
        <v>586</v>
      </c>
      <c r="B727" s="822" t="s">
        <v>5282</v>
      </c>
      <c r="C727" s="822" t="s">
        <v>5283</v>
      </c>
      <c r="D727" s="822" t="s">
        <v>5566</v>
      </c>
      <c r="E727" s="822" t="s">
        <v>5567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5440</v>
      </c>
      <c r="P727" s="827"/>
      <c r="Q727" s="832">
        <v>5440</v>
      </c>
    </row>
    <row r="728" spans="1:17" ht="14.45" customHeight="1" x14ac:dyDescent="0.2">
      <c r="A728" s="821" t="s">
        <v>586</v>
      </c>
      <c r="B728" s="822" t="s">
        <v>5282</v>
      </c>
      <c r="C728" s="822" t="s">
        <v>5283</v>
      </c>
      <c r="D728" s="822" t="s">
        <v>5728</v>
      </c>
      <c r="E728" s="822" t="s">
        <v>5729</v>
      </c>
      <c r="F728" s="831"/>
      <c r="G728" s="831"/>
      <c r="H728" s="831"/>
      <c r="I728" s="831"/>
      <c r="J728" s="831"/>
      <c r="K728" s="831"/>
      <c r="L728" s="831"/>
      <c r="M728" s="831"/>
      <c r="N728" s="831">
        <v>1</v>
      </c>
      <c r="O728" s="831">
        <v>4917</v>
      </c>
      <c r="P728" s="827"/>
      <c r="Q728" s="832">
        <v>4917</v>
      </c>
    </row>
    <row r="729" spans="1:17" ht="14.45" customHeight="1" x14ac:dyDescent="0.2">
      <c r="A729" s="821" t="s">
        <v>586</v>
      </c>
      <c r="B729" s="822" t="s">
        <v>5282</v>
      </c>
      <c r="C729" s="822" t="s">
        <v>5283</v>
      </c>
      <c r="D729" s="822" t="s">
        <v>5572</v>
      </c>
      <c r="E729" s="822" t="s">
        <v>5573</v>
      </c>
      <c r="F729" s="831"/>
      <c r="G729" s="831"/>
      <c r="H729" s="831"/>
      <c r="I729" s="831"/>
      <c r="J729" s="831"/>
      <c r="K729" s="831"/>
      <c r="L729" s="831"/>
      <c r="M729" s="831"/>
      <c r="N729" s="831">
        <v>1</v>
      </c>
      <c r="O729" s="831">
        <v>5511</v>
      </c>
      <c r="P729" s="827"/>
      <c r="Q729" s="832">
        <v>5511</v>
      </c>
    </row>
    <row r="730" spans="1:17" ht="14.45" customHeight="1" x14ac:dyDescent="0.2">
      <c r="A730" s="821" t="s">
        <v>586</v>
      </c>
      <c r="B730" s="822" t="s">
        <v>5282</v>
      </c>
      <c r="C730" s="822" t="s">
        <v>5283</v>
      </c>
      <c r="D730" s="822" t="s">
        <v>6231</v>
      </c>
      <c r="E730" s="822" t="s">
        <v>6232</v>
      </c>
      <c r="F730" s="831"/>
      <c r="G730" s="831"/>
      <c r="H730" s="831"/>
      <c r="I730" s="831"/>
      <c r="J730" s="831">
        <v>1</v>
      </c>
      <c r="K730" s="831">
        <v>1585</v>
      </c>
      <c r="L730" s="831"/>
      <c r="M730" s="831">
        <v>1585</v>
      </c>
      <c r="N730" s="831"/>
      <c r="O730" s="831"/>
      <c r="P730" s="827"/>
      <c r="Q730" s="832"/>
    </row>
    <row r="731" spans="1:17" ht="14.45" customHeight="1" x14ac:dyDescent="0.2">
      <c r="A731" s="821" t="s">
        <v>586</v>
      </c>
      <c r="B731" s="822" t="s">
        <v>5282</v>
      </c>
      <c r="C731" s="822" t="s">
        <v>5283</v>
      </c>
      <c r="D731" s="822" t="s">
        <v>5576</v>
      </c>
      <c r="E731" s="822" t="s">
        <v>5577</v>
      </c>
      <c r="F731" s="831"/>
      <c r="G731" s="831"/>
      <c r="H731" s="831"/>
      <c r="I731" s="831"/>
      <c r="J731" s="831"/>
      <c r="K731" s="831"/>
      <c r="L731" s="831"/>
      <c r="M731" s="831"/>
      <c r="N731" s="831">
        <v>2</v>
      </c>
      <c r="O731" s="831">
        <v>0</v>
      </c>
      <c r="P731" s="827"/>
      <c r="Q731" s="832">
        <v>0</v>
      </c>
    </row>
    <row r="732" spans="1:17" ht="14.45" customHeight="1" x14ac:dyDescent="0.2">
      <c r="A732" s="821" t="s">
        <v>586</v>
      </c>
      <c r="B732" s="822" t="s">
        <v>5282</v>
      </c>
      <c r="C732" s="822" t="s">
        <v>5283</v>
      </c>
      <c r="D732" s="822" t="s">
        <v>5580</v>
      </c>
      <c r="E732" s="822" t="s">
        <v>5581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0</v>
      </c>
      <c r="P732" s="827"/>
      <c r="Q732" s="832">
        <v>0</v>
      </c>
    </row>
    <row r="733" spans="1:17" ht="14.45" customHeight="1" x14ac:dyDescent="0.2">
      <c r="A733" s="821" t="s">
        <v>586</v>
      </c>
      <c r="B733" s="822" t="s">
        <v>5282</v>
      </c>
      <c r="C733" s="822" t="s">
        <v>5283</v>
      </c>
      <c r="D733" s="822" t="s">
        <v>6233</v>
      </c>
      <c r="E733" s="822" t="s">
        <v>6189</v>
      </c>
      <c r="F733" s="831">
        <v>7</v>
      </c>
      <c r="G733" s="831">
        <v>0</v>
      </c>
      <c r="H733" s="831"/>
      <c r="I733" s="831">
        <v>0</v>
      </c>
      <c r="J733" s="831">
        <v>1</v>
      </c>
      <c r="K733" s="831">
        <v>0</v>
      </c>
      <c r="L733" s="831"/>
      <c r="M733" s="831">
        <v>0</v>
      </c>
      <c r="N733" s="831">
        <v>9</v>
      </c>
      <c r="O733" s="831">
        <v>0</v>
      </c>
      <c r="P733" s="827"/>
      <c r="Q733" s="832">
        <v>0</v>
      </c>
    </row>
    <row r="734" spans="1:17" ht="14.45" customHeight="1" x14ac:dyDescent="0.2">
      <c r="A734" s="821" t="s">
        <v>586</v>
      </c>
      <c r="B734" s="822" t="s">
        <v>5282</v>
      </c>
      <c r="C734" s="822" t="s">
        <v>5283</v>
      </c>
      <c r="D734" s="822" t="s">
        <v>6234</v>
      </c>
      <c r="E734" s="822" t="s">
        <v>6235</v>
      </c>
      <c r="F734" s="831"/>
      <c r="G734" s="831"/>
      <c r="H734" s="831"/>
      <c r="I734" s="831"/>
      <c r="J734" s="831"/>
      <c r="K734" s="831"/>
      <c r="L734" s="831"/>
      <c r="M734" s="831"/>
      <c r="N734" s="831">
        <v>1</v>
      </c>
      <c r="O734" s="831">
        <v>3942</v>
      </c>
      <c r="P734" s="827"/>
      <c r="Q734" s="832">
        <v>3942</v>
      </c>
    </row>
    <row r="735" spans="1:17" ht="14.45" customHeight="1" x14ac:dyDescent="0.2">
      <c r="A735" s="821" t="s">
        <v>586</v>
      </c>
      <c r="B735" s="822" t="s">
        <v>5282</v>
      </c>
      <c r="C735" s="822" t="s">
        <v>5283</v>
      </c>
      <c r="D735" s="822" t="s">
        <v>6236</v>
      </c>
      <c r="E735" s="822" t="s">
        <v>6237</v>
      </c>
      <c r="F735" s="831"/>
      <c r="G735" s="831"/>
      <c r="H735" s="831"/>
      <c r="I735" s="831"/>
      <c r="J735" s="831"/>
      <c r="K735" s="831"/>
      <c r="L735" s="831"/>
      <c r="M735" s="831"/>
      <c r="N735" s="831">
        <v>1</v>
      </c>
      <c r="O735" s="831">
        <v>3707</v>
      </c>
      <c r="P735" s="827"/>
      <c r="Q735" s="832">
        <v>3707</v>
      </c>
    </row>
    <row r="736" spans="1:17" ht="14.45" customHeight="1" x14ac:dyDescent="0.2">
      <c r="A736" s="821" t="s">
        <v>586</v>
      </c>
      <c r="B736" s="822" t="s">
        <v>5282</v>
      </c>
      <c r="C736" s="822" t="s">
        <v>5283</v>
      </c>
      <c r="D736" s="822" t="s">
        <v>5584</v>
      </c>
      <c r="E736" s="822" t="s">
        <v>5585</v>
      </c>
      <c r="F736" s="831"/>
      <c r="G736" s="831"/>
      <c r="H736" s="831"/>
      <c r="I736" s="831"/>
      <c r="J736" s="831"/>
      <c r="K736" s="831"/>
      <c r="L736" s="831"/>
      <c r="M736" s="831"/>
      <c r="N736" s="831">
        <v>2</v>
      </c>
      <c r="O736" s="831">
        <v>17946</v>
      </c>
      <c r="P736" s="827"/>
      <c r="Q736" s="832">
        <v>8973</v>
      </c>
    </row>
    <row r="737" spans="1:17" ht="14.45" customHeight="1" x14ac:dyDescent="0.2">
      <c r="A737" s="821" t="s">
        <v>586</v>
      </c>
      <c r="B737" s="822" t="s">
        <v>5282</v>
      </c>
      <c r="C737" s="822" t="s">
        <v>5283</v>
      </c>
      <c r="D737" s="822" t="s">
        <v>6238</v>
      </c>
      <c r="E737" s="822" t="s">
        <v>6239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0</v>
      </c>
      <c r="P737" s="827"/>
      <c r="Q737" s="832">
        <v>0</v>
      </c>
    </row>
    <row r="738" spans="1:17" ht="14.45" customHeight="1" x14ac:dyDescent="0.2">
      <c r="A738" s="821" t="s">
        <v>586</v>
      </c>
      <c r="B738" s="822" t="s">
        <v>5282</v>
      </c>
      <c r="C738" s="822" t="s">
        <v>5283</v>
      </c>
      <c r="D738" s="822" t="s">
        <v>6240</v>
      </c>
      <c r="E738" s="822" t="s">
        <v>6241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0</v>
      </c>
      <c r="P738" s="827"/>
      <c r="Q738" s="832">
        <v>0</v>
      </c>
    </row>
    <row r="739" spans="1:17" ht="14.45" customHeight="1" x14ac:dyDescent="0.2">
      <c r="A739" s="821" t="s">
        <v>586</v>
      </c>
      <c r="B739" s="822" t="s">
        <v>5282</v>
      </c>
      <c r="C739" s="822" t="s">
        <v>5283</v>
      </c>
      <c r="D739" s="822" t="s">
        <v>6242</v>
      </c>
      <c r="E739" s="822" t="s">
        <v>6243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0</v>
      </c>
      <c r="P739" s="827"/>
      <c r="Q739" s="832">
        <v>0</v>
      </c>
    </row>
    <row r="740" spans="1:17" ht="14.45" customHeight="1" x14ac:dyDescent="0.2">
      <c r="A740" s="821" t="s">
        <v>586</v>
      </c>
      <c r="B740" s="822" t="s">
        <v>5282</v>
      </c>
      <c r="C740" s="822" t="s">
        <v>5283</v>
      </c>
      <c r="D740" s="822" t="s">
        <v>5284</v>
      </c>
      <c r="E740" s="822" t="s">
        <v>5285</v>
      </c>
      <c r="F740" s="831">
        <v>3</v>
      </c>
      <c r="G740" s="831">
        <v>0</v>
      </c>
      <c r="H740" s="831"/>
      <c r="I740" s="831">
        <v>0</v>
      </c>
      <c r="J740" s="831">
        <v>1</v>
      </c>
      <c r="K740" s="831">
        <v>0</v>
      </c>
      <c r="L740" s="831"/>
      <c r="M740" s="831">
        <v>0</v>
      </c>
      <c r="N740" s="831"/>
      <c r="O740" s="831"/>
      <c r="P740" s="827"/>
      <c r="Q740" s="832"/>
    </row>
    <row r="741" spans="1:17" ht="14.45" customHeight="1" x14ac:dyDescent="0.2">
      <c r="A741" s="821" t="s">
        <v>586</v>
      </c>
      <c r="B741" s="822" t="s">
        <v>5282</v>
      </c>
      <c r="C741" s="822" t="s">
        <v>5283</v>
      </c>
      <c r="D741" s="822" t="s">
        <v>5732</v>
      </c>
      <c r="E741" s="822" t="s">
        <v>5733</v>
      </c>
      <c r="F741" s="831"/>
      <c r="G741" s="831"/>
      <c r="H741" s="831"/>
      <c r="I741" s="831"/>
      <c r="J741" s="831"/>
      <c r="K741" s="831"/>
      <c r="L741" s="831"/>
      <c r="M741" s="831"/>
      <c r="N741" s="831">
        <v>8</v>
      </c>
      <c r="O741" s="831">
        <v>2672</v>
      </c>
      <c r="P741" s="827"/>
      <c r="Q741" s="832">
        <v>334</v>
      </c>
    </row>
    <row r="742" spans="1:17" ht="14.45" customHeight="1" x14ac:dyDescent="0.2">
      <c r="A742" s="821" t="s">
        <v>586</v>
      </c>
      <c r="B742" s="822" t="s">
        <v>5282</v>
      </c>
      <c r="C742" s="822" t="s">
        <v>5283</v>
      </c>
      <c r="D742" s="822" t="s">
        <v>6244</v>
      </c>
      <c r="E742" s="822" t="s">
        <v>6245</v>
      </c>
      <c r="F742" s="831">
        <v>2</v>
      </c>
      <c r="G742" s="831">
        <v>18784</v>
      </c>
      <c r="H742" s="831"/>
      <c r="I742" s="831">
        <v>9392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586</v>
      </c>
      <c r="B743" s="822" t="s">
        <v>5282</v>
      </c>
      <c r="C743" s="822" t="s">
        <v>5283</v>
      </c>
      <c r="D743" s="822" t="s">
        <v>5660</v>
      </c>
      <c r="E743" s="822" t="s">
        <v>5661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0</v>
      </c>
      <c r="P743" s="827"/>
      <c r="Q743" s="832">
        <v>0</v>
      </c>
    </row>
    <row r="744" spans="1:17" ht="14.45" customHeight="1" x14ac:dyDescent="0.2">
      <c r="A744" s="821" t="s">
        <v>586</v>
      </c>
      <c r="B744" s="822" t="s">
        <v>5282</v>
      </c>
      <c r="C744" s="822" t="s">
        <v>5283</v>
      </c>
      <c r="D744" s="822" t="s">
        <v>6246</v>
      </c>
      <c r="E744" s="822" t="s">
        <v>6247</v>
      </c>
      <c r="F744" s="831"/>
      <c r="G744" s="831"/>
      <c r="H744" s="831"/>
      <c r="I744" s="831"/>
      <c r="J744" s="831"/>
      <c r="K744" s="831"/>
      <c r="L744" s="831"/>
      <c r="M744" s="831"/>
      <c r="N744" s="831">
        <v>210</v>
      </c>
      <c r="O744" s="831">
        <v>0</v>
      </c>
      <c r="P744" s="827"/>
      <c r="Q744" s="832">
        <v>0</v>
      </c>
    </row>
    <row r="745" spans="1:17" ht="14.45" customHeight="1" x14ac:dyDescent="0.2">
      <c r="A745" s="821" t="s">
        <v>586</v>
      </c>
      <c r="B745" s="822" t="s">
        <v>5282</v>
      </c>
      <c r="C745" s="822" t="s">
        <v>5283</v>
      </c>
      <c r="D745" s="822" t="s">
        <v>6248</v>
      </c>
      <c r="E745" s="822" t="s">
        <v>6249</v>
      </c>
      <c r="F745" s="831"/>
      <c r="G745" s="831"/>
      <c r="H745" s="831"/>
      <c r="I745" s="831"/>
      <c r="J745" s="831"/>
      <c r="K745" s="831"/>
      <c r="L745" s="831"/>
      <c r="M745" s="831"/>
      <c r="N745" s="831">
        <v>116</v>
      </c>
      <c r="O745" s="831">
        <v>0</v>
      </c>
      <c r="P745" s="827"/>
      <c r="Q745" s="832">
        <v>0</v>
      </c>
    </row>
    <row r="746" spans="1:17" ht="14.45" customHeight="1" x14ac:dyDescent="0.2">
      <c r="A746" s="821" t="s">
        <v>586</v>
      </c>
      <c r="B746" s="822" t="s">
        <v>6250</v>
      </c>
      <c r="C746" s="822" t="s">
        <v>5287</v>
      </c>
      <c r="D746" s="822" t="s">
        <v>5800</v>
      </c>
      <c r="E746" s="822" t="s">
        <v>2152</v>
      </c>
      <c r="F746" s="831"/>
      <c r="G746" s="831"/>
      <c r="H746" s="831"/>
      <c r="I746" s="831"/>
      <c r="J746" s="831">
        <v>24</v>
      </c>
      <c r="K746" s="831">
        <v>87120</v>
      </c>
      <c r="L746" s="831"/>
      <c r="M746" s="831">
        <v>3630</v>
      </c>
      <c r="N746" s="831"/>
      <c r="O746" s="831"/>
      <c r="P746" s="827"/>
      <c r="Q746" s="832"/>
    </row>
    <row r="747" spans="1:17" ht="14.45" customHeight="1" x14ac:dyDescent="0.2">
      <c r="A747" s="821" t="s">
        <v>586</v>
      </c>
      <c r="B747" s="822" t="s">
        <v>6250</v>
      </c>
      <c r="C747" s="822" t="s">
        <v>5287</v>
      </c>
      <c r="D747" s="822" t="s">
        <v>5859</v>
      </c>
      <c r="E747" s="822" t="s">
        <v>1675</v>
      </c>
      <c r="F747" s="831"/>
      <c r="G747" s="831"/>
      <c r="H747" s="831"/>
      <c r="I747" s="831"/>
      <c r="J747" s="831">
        <v>40.4</v>
      </c>
      <c r="K747" s="831">
        <v>33339.25</v>
      </c>
      <c r="L747" s="831"/>
      <c r="M747" s="831">
        <v>825.22896039603961</v>
      </c>
      <c r="N747" s="831"/>
      <c r="O747" s="831"/>
      <c r="P747" s="827"/>
      <c r="Q747" s="832"/>
    </row>
    <row r="748" spans="1:17" ht="14.45" customHeight="1" x14ac:dyDescent="0.2">
      <c r="A748" s="821" t="s">
        <v>586</v>
      </c>
      <c r="B748" s="822" t="s">
        <v>6250</v>
      </c>
      <c r="C748" s="822" t="s">
        <v>5313</v>
      </c>
      <c r="D748" s="822" t="s">
        <v>6251</v>
      </c>
      <c r="E748" s="822" t="s">
        <v>6252</v>
      </c>
      <c r="F748" s="831"/>
      <c r="G748" s="831"/>
      <c r="H748" s="831"/>
      <c r="I748" s="831"/>
      <c r="J748" s="831">
        <v>0</v>
      </c>
      <c r="K748" s="831">
        <v>0</v>
      </c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586</v>
      </c>
      <c r="B749" s="822" t="s">
        <v>6250</v>
      </c>
      <c r="C749" s="822" t="s">
        <v>5313</v>
      </c>
      <c r="D749" s="822" t="s">
        <v>6063</v>
      </c>
      <c r="E749" s="822" t="s">
        <v>6064</v>
      </c>
      <c r="F749" s="831"/>
      <c r="G749" s="831"/>
      <c r="H749" s="831"/>
      <c r="I749" s="831"/>
      <c r="J749" s="831">
        <v>0</v>
      </c>
      <c r="K749" s="831">
        <v>0</v>
      </c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586</v>
      </c>
      <c r="B750" s="822" t="s">
        <v>6250</v>
      </c>
      <c r="C750" s="822" t="s">
        <v>5283</v>
      </c>
      <c r="D750" s="822" t="s">
        <v>5372</v>
      </c>
      <c r="E750" s="822" t="s">
        <v>5373</v>
      </c>
      <c r="F750" s="831">
        <v>8</v>
      </c>
      <c r="G750" s="831">
        <v>2032</v>
      </c>
      <c r="H750" s="831"/>
      <c r="I750" s="831">
        <v>254</v>
      </c>
      <c r="J750" s="831">
        <v>8</v>
      </c>
      <c r="K750" s="831">
        <v>2040</v>
      </c>
      <c r="L750" s="831"/>
      <c r="M750" s="831">
        <v>255</v>
      </c>
      <c r="N750" s="831"/>
      <c r="O750" s="831"/>
      <c r="P750" s="827"/>
      <c r="Q750" s="832"/>
    </row>
    <row r="751" spans="1:17" ht="14.45" customHeight="1" x14ac:dyDescent="0.2">
      <c r="A751" s="821" t="s">
        <v>586</v>
      </c>
      <c r="B751" s="822" t="s">
        <v>6250</v>
      </c>
      <c r="C751" s="822" t="s">
        <v>5283</v>
      </c>
      <c r="D751" s="822" t="s">
        <v>6182</v>
      </c>
      <c r="E751" s="822" t="s">
        <v>6183</v>
      </c>
      <c r="F751" s="831">
        <v>0</v>
      </c>
      <c r="G751" s="831">
        <v>0</v>
      </c>
      <c r="H751" s="831"/>
      <c r="I751" s="831"/>
      <c r="J751" s="831">
        <v>0</v>
      </c>
      <c r="K751" s="831">
        <v>0</v>
      </c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586</v>
      </c>
      <c r="B752" s="822" t="s">
        <v>6250</v>
      </c>
      <c r="C752" s="822" t="s">
        <v>5283</v>
      </c>
      <c r="D752" s="822" t="s">
        <v>6184</v>
      </c>
      <c r="E752" s="822" t="s">
        <v>6185</v>
      </c>
      <c r="F752" s="831">
        <v>214</v>
      </c>
      <c r="G752" s="831">
        <v>0</v>
      </c>
      <c r="H752" s="831"/>
      <c r="I752" s="831">
        <v>0</v>
      </c>
      <c r="J752" s="831">
        <v>1172</v>
      </c>
      <c r="K752" s="831">
        <v>0</v>
      </c>
      <c r="L752" s="831"/>
      <c r="M752" s="831">
        <v>0</v>
      </c>
      <c r="N752" s="831"/>
      <c r="O752" s="831"/>
      <c r="P752" s="827"/>
      <c r="Q752" s="832"/>
    </row>
    <row r="753" spans="1:17" ht="14.45" customHeight="1" x14ac:dyDescent="0.2">
      <c r="A753" s="821" t="s">
        <v>586</v>
      </c>
      <c r="B753" s="822" t="s">
        <v>6250</v>
      </c>
      <c r="C753" s="822" t="s">
        <v>5283</v>
      </c>
      <c r="D753" s="822" t="s">
        <v>6225</v>
      </c>
      <c r="E753" s="822" t="s">
        <v>6226</v>
      </c>
      <c r="F753" s="831">
        <v>1</v>
      </c>
      <c r="G753" s="831">
        <v>376</v>
      </c>
      <c r="H753" s="831"/>
      <c r="I753" s="831">
        <v>376</v>
      </c>
      <c r="J753" s="831">
        <v>1</v>
      </c>
      <c r="K753" s="831">
        <v>379</v>
      </c>
      <c r="L753" s="831"/>
      <c r="M753" s="831">
        <v>379</v>
      </c>
      <c r="N753" s="831"/>
      <c r="O753" s="831"/>
      <c r="P753" s="827"/>
      <c r="Q753" s="832"/>
    </row>
    <row r="754" spans="1:17" ht="14.45" customHeight="1" x14ac:dyDescent="0.2">
      <c r="A754" s="821" t="s">
        <v>586</v>
      </c>
      <c r="B754" s="822" t="s">
        <v>6250</v>
      </c>
      <c r="C754" s="822" t="s">
        <v>5283</v>
      </c>
      <c r="D754" s="822" t="s">
        <v>6253</v>
      </c>
      <c r="E754" s="822" t="s">
        <v>6254</v>
      </c>
      <c r="F754" s="831">
        <v>165</v>
      </c>
      <c r="G754" s="831">
        <v>394185</v>
      </c>
      <c r="H754" s="831"/>
      <c r="I754" s="831">
        <v>2389</v>
      </c>
      <c r="J754" s="831">
        <v>493</v>
      </c>
      <c r="K754" s="831">
        <v>1185797</v>
      </c>
      <c r="L754" s="831"/>
      <c r="M754" s="831">
        <v>2405.2677484787018</v>
      </c>
      <c r="N754" s="831"/>
      <c r="O754" s="831"/>
      <c r="P754" s="827"/>
      <c r="Q754" s="832"/>
    </row>
    <row r="755" spans="1:17" ht="14.45" customHeight="1" x14ac:dyDescent="0.2">
      <c r="A755" s="821" t="s">
        <v>586</v>
      </c>
      <c r="B755" s="822" t="s">
        <v>6255</v>
      </c>
      <c r="C755" s="822" t="s">
        <v>5287</v>
      </c>
      <c r="D755" s="822" t="s">
        <v>5745</v>
      </c>
      <c r="E755" s="822" t="s">
        <v>5746</v>
      </c>
      <c r="F755" s="831"/>
      <c r="G755" s="831"/>
      <c r="H755" s="831"/>
      <c r="I755" s="831"/>
      <c r="J755" s="831">
        <v>5.2</v>
      </c>
      <c r="K755" s="831">
        <v>5901.35</v>
      </c>
      <c r="L755" s="831"/>
      <c r="M755" s="831">
        <v>1134.875</v>
      </c>
      <c r="N755" s="831"/>
      <c r="O755" s="831"/>
      <c r="P755" s="827"/>
      <c r="Q755" s="832"/>
    </row>
    <row r="756" spans="1:17" ht="14.45" customHeight="1" x14ac:dyDescent="0.2">
      <c r="A756" s="821" t="s">
        <v>586</v>
      </c>
      <c r="B756" s="822" t="s">
        <v>6255</v>
      </c>
      <c r="C756" s="822" t="s">
        <v>5287</v>
      </c>
      <c r="D756" s="822" t="s">
        <v>5754</v>
      </c>
      <c r="E756" s="822" t="s">
        <v>5755</v>
      </c>
      <c r="F756" s="831"/>
      <c r="G756" s="831"/>
      <c r="H756" s="831"/>
      <c r="I756" s="831"/>
      <c r="J756" s="831">
        <v>3</v>
      </c>
      <c r="K756" s="831">
        <v>175.2</v>
      </c>
      <c r="L756" s="831"/>
      <c r="M756" s="831">
        <v>58.4</v>
      </c>
      <c r="N756" s="831"/>
      <c r="O756" s="831"/>
      <c r="P756" s="827"/>
      <c r="Q756" s="832"/>
    </row>
    <row r="757" spans="1:17" ht="14.45" customHeight="1" x14ac:dyDescent="0.2">
      <c r="A757" s="821" t="s">
        <v>586</v>
      </c>
      <c r="B757" s="822" t="s">
        <v>6255</v>
      </c>
      <c r="C757" s="822" t="s">
        <v>5287</v>
      </c>
      <c r="D757" s="822" t="s">
        <v>5759</v>
      </c>
      <c r="E757" s="822" t="s">
        <v>2061</v>
      </c>
      <c r="F757" s="831"/>
      <c r="G757" s="831"/>
      <c r="H757" s="831"/>
      <c r="I757" s="831"/>
      <c r="J757" s="831">
        <v>17.899999999999999</v>
      </c>
      <c r="K757" s="831">
        <v>40055.4</v>
      </c>
      <c r="L757" s="831"/>
      <c r="M757" s="831">
        <v>2237.7318435754191</v>
      </c>
      <c r="N757" s="831"/>
      <c r="O757" s="831"/>
      <c r="P757" s="827"/>
      <c r="Q757" s="832"/>
    </row>
    <row r="758" spans="1:17" ht="14.45" customHeight="1" x14ac:dyDescent="0.2">
      <c r="A758" s="821" t="s">
        <v>586</v>
      </c>
      <c r="B758" s="822" t="s">
        <v>6255</v>
      </c>
      <c r="C758" s="822" t="s">
        <v>5287</v>
      </c>
      <c r="D758" s="822" t="s">
        <v>5768</v>
      </c>
      <c r="E758" s="822" t="s">
        <v>5769</v>
      </c>
      <c r="F758" s="831"/>
      <c r="G758" s="831"/>
      <c r="H758" s="831"/>
      <c r="I758" s="831"/>
      <c r="J758" s="831">
        <v>6.2</v>
      </c>
      <c r="K758" s="831">
        <v>1263.6599999999999</v>
      </c>
      <c r="L758" s="831"/>
      <c r="M758" s="831">
        <v>203.81612903225803</v>
      </c>
      <c r="N758" s="831"/>
      <c r="O758" s="831"/>
      <c r="P758" s="827"/>
      <c r="Q758" s="832"/>
    </row>
    <row r="759" spans="1:17" ht="14.45" customHeight="1" x14ac:dyDescent="0.2">
      <c r="A759" s="821" t="s">
        <v>586</v>
      </c>
      <c r="B759" s="822" t="s">
        <v>6255</v>
      </c>
      <c r="C759" s="822" t="s">
        <v>5287</v>
      </c>
      <c r="D759" s="822" t="s">
        <v>5772</v>
      </c>
      <c r="E759" s="822" t="s">
        <v>5773</v>
      </c>
      <c r="F759" s="831"/>
      <c r="G759" s="831"/>
      <c r="H759" s="831"/>
      <c r="I759" s="831"/>
      <c r="J759" s="831">
        <v>117.2</v>
      </c>
      <c r="K759" s="831">
        <v>3453.88</v>
      </c>
      <c r="L759" s="831"/>
      <c r="M759" s="831">
        <v>29.469965870307167</v>
      </c>
      <c r="N759" s="831"/>
      <c r="O759" s="831"/>
      <c r="P759" s="827"/>
      <c r="Q759" s="832"/>
    </row>
    <row r="760" spans="1:17" ht="14.45" customHeight="1" x14ac:dyDescent="0.2">
      <c r="A760" s="821" t="s">
        <v>586</v>
      </c>
      <c r="B760" s="822" t="s">
        <v>6255</v>
      </c>
      <c r="C760" s="822" t="s">
        <v>5287</v>
      </c>
      <c r="D760" s="822" t="s">
        <v>5774</v>
      </c>
      <c r="E760" s="822" t="s">
        <v>5773</v>
      </c>
      <c r="F760" s="831"/>
      <c r="G760" s="831"/>
      <c r="H760" s="831"/>
      <c r="I760" s="831"/>
      <c r="J760" s="831">
        <v>59.4</v>
      </c>
      <c r="K760" s="831">
        <v>3500.4</v>
      </c>
      <c r="L760" s="831"/>
      <c r="M760" s="831">
        <v>58.929292929292934</v>
      </c>
      <c r="N760" s="831"/>
      <c r="O760" s="831"/>
      <c r="P760" s="827"/>
      <c r="Q760" s="832"/>
    </row>
    <row r="761" spans="1:17" ht="14.45" customHeight="1" x14ac:dyDescent="0.2">
      <c r="A761" s="821" t="s">
        <v>586</v>
      </c>
      <c r="B761" s="822" t="s">
        <v>6255</v>
      </c>
      <c r="C761" s="822" t="s">
        <v>5287</v>
      </c>
      <c r="D761" s="822" t="s">
        <v>5781</v>
      </c>
      <c r="E761" s="822" t="s">
        <v>5782</v>
      </c>
      <c r="F761" s="831"/>
      <c r="G761" s="831"/>
      <c r="H761" s="831"/>
      <c r="I761" s="831"/>
      <c r="J761" s="831">
        <v>3.8000000000000003</v>
      </c>
      <c r="K761" s="831">
        <v>223.78000000000003</v>
      </c>
      <c r="L761" s="831"/>
      <c r="M761" s="831">
        <v>58.889473684210529</v>
      </c>
      <c r="N761" s="831"/>
      <c r="O761" s="831"/>
      <c r="P761" s="827"/>
      <c r="Q761" s="832"/>
    </row>
    <row r="762" spans="1:17" ht="14.45" customHeight="1" x14ac:dyDescent="0.2">
      <c r="A762" s="821" t="s">
        <v>586</v>
      </c>
      <c r="B762" s="822" t="s">
        <v>6255</v>
      </c>
      <c r="C762" s="822" t="s">
        <v>5287</v>
      </c>
      <c r="D762" s="822" t="s">
        <v>5785</v>
      </c>
      <c r="E762" s="822" t="s">
        <v>5786</v>
      </c>
      <c r="F762" s="831"/>
      <c r="G762" s="831"/>
      <c r="H762" s="831"/>
      <c r="I762" s="831"/>
      <c r="J762" s="831">
        <v>0.55000000000000004</v>
      </c>
      <c r="K762" s="831">
        <v>390.94</v>
      </c>
      <c r="L762" s="831"/>
      <c r="M762" s="831">
        <v>710.8</v>
      </c>
      <c r="N762" s="831"/>
      <c r="O762" s="831"/>
      <c r="P762" s="827"/>
      <c r="Q762" s="832"/>
    </row>
    <row r="763" spans="1:17" ht="14.45" customHeight="1" x14ac:dyDescent="0.2">
      <c r="A763" s="821" t="s">
        <v>586</v>
      </c>
      <c r="B763" s="822" t="s">
        <v>6255</v>
      </c>
      <c r="C763" s="822" t="s">
        <v>5287</v>
      </c>
      <c r="D763" s="822" t="s">
        <v>5795</v>
      </c>
      <c r="E763" s="822" t="s">
        <v>2108</v>
      </c>
      <c r="F763" s="831"/>
      <c r="G763" s="831"/>
      <c r="H763" s="831"/>
      <c r="I763" s="831"/>
      <c r="J763" s="831">
        <v>6.5</v>
      </c>
      <c r="K763" s="831">
        <v>4376.1099999999997</v>
      </c>
      <c r="L763" s="831"/>
      <c r="M763" s="831">
        <v>673.2476923076922</v>
      </c>
      <c r="N763" s="831"/>
      <c r="O763" s="831"/>
      <c r="P763" s="827"/>
      <c r="Q763" s="832"/>
    </row>
    <row r="764" spans="1:17" ht="14.45" customHeight="1" x14ac:dyDescent="0.2">
      <c r="A764" s="821" t="s">
        <v>586</v>
      </c>
      <c r="B764" s="822" t="s">
        <v>6255</v>
      </c>
      <c r="C764" s="822" t="s">
        <v>5287</v>
      </c>
      <c r="D764" s="822" t="s">
        <v>5797</v>
      </c>
      <c r="E764" s="822" t="s">
        <v>2136</v>
      </c>
      <c r="F764" s="831">
        <v>26.1</v>
      </c>
      <c r="G764" s="831">
        <v>3875.85</v>
      </c>
      <c r="H764" s="831"/>
      <c r="I764" s="831">
        <v>148.5</v>
      </c>
      <c r="J764" s="831">
        <v>37.799999999999997</v>
      </c>
      <c r="K764" s="831">
        <v>12063.6</v>
      </c>
      <c r="L764" s="831"/>
      <c r="M764" s="831">
        <v>319.14285714285717</v>
      </c>
      <c r="N764" s="831"/>
      <c r="O764" s="831"/>
      <c r="P764" s="827"/>
      <c r="Q764" s="832"/>
    </row>
    <row r="765" spans="1:17" ht="14.45" customHeight="1" x14ac:dyDescent="0.2">
      <c r="A765" s="821" t="s">
        <v>586</v>
      </c>
      <c r="B765" s="822" t="s">
        <v>6255</v>
      </c>
      <c r="C765" s="822" t="s">
        <v>5287</v>
      </c>
      <c r="D765" s="822" t="s">
        <v>5798</v>
      </c>
      <c r="E765" s="822" t="s">
        <v>2117</v>
      </c>
      <c r="F765" s="831"/>
      <c r="G765" s="831"/>
      <c r="H765" s="831"/>
      <c r="I765" s="831"/>
      <c r="J765" s="831">
        <v>81</v>
      </c>
      <c r="K765" s="831">
        <v>4296.0300000000007</v>
      </c>
      <c r="L765" s="831"/>
      <c r="M765" s="831">
        <v>53.037407407407414</v>
      </c>
      <c r="N765" s="831"/>
      <c r="O765" s="831"/>
      <c r="P765" s="827"/>
      <c r="Q765" s="832"/>
    </row>
    <row r="766" spans="1:17" ht="14.45" customHeight="1" x14ac:dyDescent="0.2">
      <c r="A766" s="821" t="s">
        <v>586</v>
      </c>
      <c r="B766" s="822" t="s">
        <v>6255</v>
      </c>
      <c r="C766" s="822" t="s">
        <v>5287</v>
      </c>
      <c r="D766" s="822" t="s">
        <v>5800</v>
      </c>
      <c r="E766" s="822" t="s">
        <v>2152</v>
      </c>
      <c r="F766" s="831"/>
      <c r="G766" s="831"/>
      <c r="H766" s="831"/>
      <c r="I766" s="831"/>
      <c r="J766" s="831">
        <v>28</v>
      </c>
      <c r="K766" s="831">
        <v>101640</v>
      </c>
      <c r="L766" s="831"/>
      <c r="M766" s="831">
        <v>3630</v>
      </c>
      <c r="N766" s="831"/>
      <c r="O766" s="831"/>
      <c r="P766" s="827"/>
      <c r="Q766" s="832"/>
    </row>
    <row r="767" spans="1:17" ht="14.45" customHeight="1" x14ac:dyDescent="0.2">
      <c r="A767" s="821" t="s">
        <v>586</v>
      </c>
      <c r="B767" s="822" t="s">
        <v>6255</v>
      </c>
      <c r="C767" s="822" t="s">
        <v>5287</v>
      </c>
      <c r="D767" s="822" t="s">
        <v>5802</v>
      </c>
      <c r="E767" s="822" t="s">
        <v>2136</v>
      </c>
      <c r="F767" s="831"/>
      <c r="G767" s="831"/>
      <c r="H767" s="831"/>
      <c r="I767" s="831"/>
      <c r="J767" s="831">
        <v>1.2</v>
      </c>
      <c r="K767" s="831">
        <v>814.38</v>
      </c>
      <c r="L767" s="831"/>
      <c r="M767" s="831">
        <v>678.65</v>
      </c>
      <c r="N767" s="831"/>
      <c r="O767" s="831"/>
      <c r="P767" s="827"/>
      <c r="Q767" s="832"/>
    </row>
    <row r="768" spans="1:17" ht="14.45" customHeight="1" x14ac:dyDescent="0.2">
      <c r="A768" s="821" t="s">
        <v>586</v>
      </c>
      <c r="B768" s="822" t="s">
        <v>6255</v>
      </c>
      <c r="C768" s="822" t="s">
        <v>5287</v>
      </c>
      <c r="D768" s="822" t="s">
        <v>5804</v>
      </c>
      <c r="E768" s="822" t="s">
        <v>2069</v>
      </c>
      <c r="F768" s="831"/>
      <c r="G768" s="831"/>
      <c r="H768" s="831"/>
      <c r="I768" s="831"/>
      <c r="J768" s="831">
        <v>128.5</v>
      </c>
      <c r="K768" s="831">
        <v>56993.8</v>
      </c>
      <c r="L768" s="831"/>
      <c r="M768" s="831">
        <v>443.53151750972762</v>
      </c>
      <c r="N768" s="831"/>
      <c r="O768" s="831"/>
      <c r="P768" s="827"/>
      <c r="Q768" s="832"/>
    </row>
    <row r="769" spans="1:17" ht="14.45" customHeight="1" x14ac:dyDescent="0.2">
      <c r="A769" s="821" t="s">
        <v>586</v>
      </c>
      <c r="B769" s="822" t="s">
        <v>6255</v>
      </c>
      <c r="C769" s="822" t="s">
        <v>5287</v>
      </c>
      <c r="D769" s="822" t="s">
        <v>5811</v>
      </c>
      <c r="E769" s="822" t="s">
        <v>2077</v>
      </c>
      <c r="F769" s="831"/>
      <c r="G769" s="831"/>
      <c r="H769" s="831"/>
      <c r="I769" s="831"/>
      <c r="J769" s="831">
        <v>15.3</v>
      </c>
      <c r="K769" s="831">
        <v>25026.37</v>
      </c>
      <c r="L769" s="831"/>
      <c r="M769" s="831">
        <v>1635.7104575163398</v>
      </c>
      <c r="N769" s="831"/>
      <c r="O769" s="831"/>
      <c r="P769" s="827"/>
      <c r="Q769" s="832"/>
    </row>
    <row r="770" spans="1:17" ht="14.45" customHeight="1" x14ac:dyDescent="0.2">
      <c r="A770" s="821" t="s">
        <v>586</v>
      </c>
      <c r="B770" s="822" t="s">
        <v>6255</v>
      </c>
      <c r="C770" s="822" t="s">
        <v>5287</v>
      </c>
      <c r="D770" s="822" t="s">
        <v>5821</v>
      </c>
      <c r="E770" s="822" t="s">
        <v>2117</v>
      </c>
      <c r="F770" s="831"/>
      <c r="G770" s="831"/>
      <c r="H770" s="831"/>
      <c r="I770" s="831"/>
      <c r="J770" s="831">
        <v>25</v>
      </c>
      <c r="K770" s="831">
        <v>834.58</v>
      </c>
      <c r="L770" s="831"/>
      <c r="M770" s="831">
        <v>33.383200000000002</v>
      </c>
      <c r="N770" s="831"/>
      <c r="O770" s="831"/>
      <c r="P770" s="827"/>
      <c r="Q770" s="832"/>
    </row>
    <row r="771" spans="1:17" ht="14.45" customHeight="1" x14ac:dyDescent="0.2">
      <c r="A771" s="821" t="s">
        <v>586</v>
      </c>
      <c r="B771" s="822" t="s">
        <v>6255</v>
      </c>
      <c r="C771" s="822" t="s">
        <v>5287</v>
      </c>
      <c r="D771" s="822" t="s">
        <v>5824</v>
      </c>
      <c r="E771" s="822" t="s">
        <v>5825</v>
      </c>
      <c r="F771" s="831">
        <v>1.25</v>
      </c>
      <c r="G771" s="831">
        <v>701.88</v>
      </c>
      <c r="H771" s="831"/>
      <c r="I771" s="831">
        <v>561.50400000000002</v>
      </c>
      <c r="J771" s="831">
        <v>21.2</v>
      </c>
      <c r="K771" s="831">
        <v>12367.850000000002</v>
      </c>
      <c r="L771" s="831"/>
      <c r="M771" s="831">
        <v>583.38915094339632</v>
      </c>
      <c r="N771" s="831"/>
      <c r="O771" s="831"/>
      <c r="P771" s="827"/>
      <c r="Q771" s="832"/>
    </row>
    <row r="772" spans="1:17" ht="14.45" customHeight="1" x14ac:dyDescent="0.2">
      <c r="A772" s="821" t="s">
        <v>586</v>
      </c>
      <c r="B772" s="822" t="s">
        <v>6255</v>
      </c>
      <c r="C772" s="822" t="s">
        <v>5287</v>
      </c>
      <c r="D772" s="822" t="s">
        <v>5826</v>
      </c>
      <c r="E772" s="822" t="s">
        <v>5827</v>
      </c>
      <c r="F772" s="831">
        <v>5.0999999999999996</v>
      </c>
      <c r="G772" s="831">
        <v>6929.08</v>
      </c>
      <c r="H772" s="831"/>
      <c r="I772" s="831">
        <v>1358.6431372549021</v>
      </c>
      <c r="J772" s="831">
        <v>3.6</v>
      </c>
      <c r="K772" s="831">
        <v>6918.6</v>
      </c>
      <c r="L772" s="831"/>
      <c r="M772" s="831">
        <v>1921.8333333333335</v>
      </c>
      <c r="N772" s="831"/>
      <c r="O772" s="831"/>
      <c r="P772" s="827"/>
      <c r="Q772" s="832"/>
    </row>
    <row r="773" spans="1:17" ht="14.45" customHeight="1" x14ac:dyDescent="0.2">
      <c r="A773" s="821" t="s">
        <v>586</v>
      </c>
      <c r="B773" s="822" t="s">
        <v>6255</v>
      </c>
      <c r="C773" s="822" t="s">
        <v>5287</v>
      </c>
      <c r="D773" s="822" t="s">
        <v>5837</v>
      </c>
      <c r="E773" s="822" t="s">
        <v>5838</v>
      </c>
      <c r="F773" s="831"/>
      <c r="G773" s="831"/>
      <c r="H773" s="831"/>
      <c r="I773" s="831"/>
      <c r="J773" s="831">
        <v>52</v>
      </c>
      <c r="K773" s="831">
        <v>7446.4</v>
      </c>
      <c r="L773" s="831"/>
      <c r="M773" s="831">
        <v>143.19999999999999</v>
      </c>
      <c r="N773" s="831"/>
      <c r="O773" s="831"/>
      <c r="P773" s="827"/>
      <c r="Q773" s="832"/>
    </row>
    <row r="774" spans="1:17" ht="14.45" customHeight="1" x14ac:dyDescent="0.2">
      <c r="A774" s="821" t="s">
        <v>586</v>
      </c>
      <c r="B774" s="822" t="s">
        <v>6255</v>
      </c>
      <c r="C774" s="822" t="s">
        <v>5287</v>
      </c>
      <c r="D774" s="822" t="s">
        <v>5845</v>
      </c>
      <c r="E774" s="822" t="s">
        <v>1669</v>
      </c>
      <c r="F774" s="831"/>
      <c r="G774" s="831"/>
      <c r="H774" s="831"/>
      <c r="I774" s="831"/>
      <c r="J774" s="831">
        <v>1.8</v>
      </c>
      <c r="K774" s="831">
        <v>12184.65</v>
      </c>
      <c r="L774" s="831"/>
      <c r="M774" s="831">
        <v>6769.25</v>
      </c>
      <c r="N774" s="831"/>
      <c r="O774" s="831"/>
      <c r="P774" s="827"/>
      <c r="Q774" s="832"/>
    </row>
    <row r="775" spans="1:17" ht="14.45" customHeight="1" x14ac:dyDescent="0.2">
      <c r="A775" s="821" t="s">
        <v>586</v>
      </c>
      <c r="B775" s="822" t="s">
        <v>6255</v>
      </c>
      <c r="C775" s="822" t="s">
        <v>5287</v>
      </c>
      <c r="D775" s="822" t="s">
        <v>5849</v>
      </c>
      <c r="E775" s="822" t="s">
        <v>1600</v>
      </c>
      <c r="F775" s="831"/>
      <c r="G775" s="831"/>
      <c r="H775" s="831"/>
      <c r="I775" s="831"/>
      <c r="J775" s="831">
        <v>19</v>
      </c>
      <c r="K775" s="831">
        <v>24459.84</v>
      </c>
      <c r="L775" s="831"/>
      <c r="M775" s="831">
        <v>1287.3599999999999</v>
      </c>
      <c r="N775" s="831"/>
      <c r="O775" s="831"/>
      <c r="P775" s="827"/>
      <c r="Q775" s="832"/>
    </row>
    <row r="776" spans="1:17" ht="14.45" customHeight="1" x14ac:dyDescent="0.2">
      <c r="A776" s="821" t="s">
        <v>586</v>
      </c>
      <c r="B776" s="822" t="s">
        <v>6255</v>
      </c>
      <c r="C776" s="822" t="s">
        <v>5287</v>
      </c>
      <c r="D776" s="822" t="s">
        <v>5854</v>
      </c>
      <c r="E776" s="822" t="s">
        <v>2123</v>
      </c>
      <c r="F776" s="831"/>
      <c r="G776" s="831"/>
      <c r="H776" s="831"/>
      <c r="I776" s="831"/>
      <c r="J776" s="831">
        <v>7</v>
      </c>
      <c r="K776" s="831">
        <v>4793.09</v>
      </c>
      <c r="L776" s="831"/>
      <c r="M776" s="831">
        <v>684.72714285714289</v>
      </c>
      <c r="N776" s="831"/>
      <c r="O776" s="831"/>
      <c r="P776" s="827"/>
      <c r="Q776" s="832"/>
    </row>
    <row r="777" spans="1:17" ht="14.45" customHeight="1" x14ac:dyDescent="0.2">
      <c r="A777" s="821" t="s">
        <v>586</v>
      </c>
      <c r="B777" s="822" t="s">
        <v>6255</v>
      </c>
      <c r="C777" s="822" t="s">
        <v>5287</v>
      </c>
      <c r="D777" s="822" t="s">
        <v>5858</v>
      </c>
      <c r="E777" s="822" t="s">
        <v>1676</v>
      </c>
      <c r="F777" s="831"/>
      <c r="G777" s="831"/>
      <c r="H777" s="831"/>
      <c r="I777" s="831"/>
      <c r="J777" s="831">
        <v>7.6000000000000005</v>
      </c>
      <c r="K777" s="831">
        <v>2928.15</v>
      </c>
      <c r="L777" s="831"/>
      <c r="M777" s="831">
        <v>385.28289473684208</v>
      </c>
      <c r="N777" s="831"/>
      <c r="O777" s="831"/>
      <c r="P777" s="827"/>
      <c r="Q777" s="832"/>
    </row>
    <row r="778" spans="1:17" ht="14.45" customHeight="1" x14ac:dyDescent="0.2">
      <c r="A778" s="821" t="s">
        <v>586</v>
      </c>
      <c r="B778" s="822" t="s">
        <v>6255</v>
      </c>
      <c r="C778" s="822" t="s">
        <v>5287</v>
      </c>
      <c r="D778" s="822" t="s">
        <v>5859</v>
      </c>
      <c r="E778" s="822" t="s">
        <v>1675</v>
      </c>
      <c r="F778" s="831"/>
      <c r="G778" s="831"/>
      <c r="H778" s="831"/>
      <c r="I778" s="831"/>
      <c r="J778" s="831">
        <v>93.600000000000009</v>
      </c>
      <c r="K778" s="831">
        <v>77258.48000000001</v>
      </c>
      <c r="L778" s="831"/>
      <c r="M778" s="831">
        <v>825.41111111111115</v>
      </c>
      <c r="N778" s="831"/>
      <c r="O778" s="831"/>
      <c r="P778" s="827"/>
      <c r="Q778" s="832"/>
    </row>
    <row r="779" spans="1:17" ht="14.45" customHeight="1" x14ac:dyDescent="0.2">
      <c r="A779" s="821" t="s">
        <v>586</v>
      </c>
      <c r="B779" s="822" t="s">
        <v>6255</v>
      </c>
      <c r="C779" s="822" t="s">
        <v>5868</v>
      </c>
      <c r="D779" s="822" t="s">
        <v>5871</v>
      </c>
      <c r="E779" s="822" t="s">
        <v>5872</v>
      </c>
      <c r="F779" s="831"/>
      <c r="G779" s="831"/>
      <c r="H779" s="831"/>
      <c r="I779" s="831"/>
      <c r="J779" s="831">
        <v>18</v>
      </c>
      <c r="K779" s="831">
        <v>39919.14</v>
      </c>
      <c r="L779" s="831"/>
      <c r="M779" s="831">
        <v>2217.73</v>
      </c>
      <c r="N779" s="831"/>
      <c r="O779" s="831"/>
      <c r="P779" s="827"/>
      <c r="Q779" s="832"/>
    </row>
    <row r="780" spans="1:17" ht="14.45" customHeight="1" x14ac:dyDescent="0.2">
      <c r="A780" s="821" t="s">
        <v>586</v>
      </c>
      <c r="B780" s="822" t="s">
        <v>6255</v>
      </c>
      <c r="C780" s="822" t="s">
        <v>5868</v>
      </c>
      <c r="D780" s="822" t="s">
        <v>5873</v>
      </c>
      <c r="E780" s="822" t="s">
        <v>5874</v>
      </c>
      <c r="F780" s="831"/>
      <c r="G780" s="831"/>
      <c r="H780" s="831"/>
      <c r="I780" s="831"/>
      <c r="J780" s="831">
        <v>31</v>
      </c>
      <c r="K780" s="831">
        <v>83417.87</v>
      </c>
      <c r="L780" s="831"/>
      <c r="M780" s="831">
        <v>2690.8990322580644</v>
      </c>
      <c r="N780" s="831"/>
      <c r="O780" s="831"/>
      <c r="P780" s="827"/>
      <c r="Q780" s="832"/>
    </row>
    <row r="781" spans="1:17" ht="14.45" customHeight="1" x14ac:dyDescent="0.2">
      <c r="A781" s="821" t="s">
        <v>586</v>
      </c>
      <c r="B781" s="822" t="s">
        <v>6255</v>
      </c>
      <c r="C781" s="822" t="s">
        <v>5868</v>
      </c>
      <c r="D781" s="822" t="s">
        <v>5876</v>
      </c>
      <c r="E781" s="822" t="s">
        <v>5877</v>
      </c>
      <c r="F781" s="831"/>
      <c r="G781" s="831"/>
      <c r="H781" s="831"/>
      <c r="I781" s="831"/>
      <c r="J781" s="831">
        <v>2</v>
      </c>
      <c r="K781" s="831">
        <v>4435.46</v>
      </c>
      <c r="L781" s="831"/>
      <c r="M781" s="831">
        <v>2217.73</v>
      </c>
      <c r="N781" s="831"/>
      <c r="O781" s="831"/>
      <c r="P781" s="827"/>
      <c r="Q781" s="832"/>
    </row>
    <row r="782" spans="1:17" ht="14.45" customHeight="1" x14ac:dyDescent="0.2">
      <c r="A782" s="821" t="s">
        <v>586</v>
      </c>
      <c r="B782" s="822" t="s">
        <v>6255</v>
      </c>
      <c r="C782" s="822" t="s">
        <v>5868</v>
      </c>
      <c r="D782" s="822" t="s">
        <v>5882</v>
      </c>
      <c r="E782" s="822" t="s">
        <v>5883</v>
      </c>
      <c r="F782" s="831"/>
      <c r="G782" s="831"/>
      <c r="H782" s="831"/>
      <c r="I782" s="831"/>
      <c r="J782" s="831">
        <v>3</v>
      </c>
      <c r="K782" s="831">
        <v>3724.1099999999997</v>
      </c>
      <c r="L782" s="831"/>
      <c r="M782" s="831">
        <v>1241.3699999999999</v>
      </c>
      <c r="N782" s="831"/>
      <c r="O782" s="831"/>
      <c r="P782" s="827"/>
      <c r="Q782" s="832"/>
    </row>
    <row r="783" spans="1:17" ht="14.45" customHeight="1" x14ac:dyDescent="0.2">
      <c r="A783" s="821" t="s">
        <v>586</v>
      </c>
      <c r="B783" s="822" t="s">
        <v>6255</v>
      </c>
      <c r="C783" s="822" t="s">
        <v>5313</v>
      </c>
      <c r="D783" s="822" t="s">
        <v>6251</v>
      </c>
      <c r="E783" s="822" t="s">
        <v>6252</v>
      </c>
      <c r="F783" s="831"/>
      <c r="G783" s="831"/>
      <c r="H783" s="831"/>
      <c r="I783" s="831"/>
      <c r="J783" s="831">
        <v>7</v>
      </c>
      <c r="K783" s="831">
        <v>3695.79</v>
      </c>
      <c r="L783" s="831"/>
      <c r="M783" s="831">
        <v>527.97</v>
      </c>
      <c r="N783" s="831"/>
      <c r="O783" s="831"/>
      <c r="P783" s="827"/>
      <c r="Q783" s="832"/>
    </row>
    <row r="784" spans="1:17" ht="14.45" customHeight="1" x14ac:dyDescent="0.2">
      <c r="A784" s="821" t="s">
        <v>586</v>
      </c>
      <c r="B784" s="822" t="s">
        <v>6255</v>
      </c>
      <c r="C784" s="822" t="s">
        <v>5313</v>
      </c>
      <c r="D784" s="822" t="s">
        <v>5997</v>
      </c>
      <c r="E784" s="822" t="s">
        <v>5998</v>
      </c>
      <c r="F784" s="831"/>
      <c r="G784" s="831"/>
      <c r="H784" s="831"/>
      <c r="I784" s="831"/>
      <c r="J784" s="831">
        <v>4</v>
      </c>
      <c r="K784" s="831">
        <v>1936.1599999999999</v>
      </c>
      <c r="L784" s="831"/>
      <c r="M784" s="831">
        <v>484.03999999999996</v>
      </c>
      <c r="N784" s="831"/>
      <c r="O784" s="831"/>
      <c r="P784" s="827"/>
      <c r="Q784" s="832"/>
    </row>
    <row r="785" spans="1:17" ht="14.45" customHeight="1" x14ac:dyDescent="0.2">
      <c r="A785" s="821" t="s">
        <v>586</v>
      </c>
      <c r="B785" s="822" t="s">
        <v>6255</v>
      </c>
      <c r="C785" s="822" t="s">
        <v>5313</v>
      </c>
      <c r="D785" s="822" t="s">
        <v>6063</v>
      </c>
      <c r="E785" s="822" t="s">
        <v>6064</v>
      </c>
      <c r="F785" s="831"/>
      <c r="G785" s="831"/>
      <c r="H785" s="831"/>
      <c r="I785" s="831"/>
      <c r="J785" s="831">
        <v>2</v>
      </c>
      <c r="K785" s="831">
        <v>1231.94</v>
      </c>
      <c r="L785" s="831"/>
      <c r="M785" s="831">
        <v>615.97</v>
      </c>
      <c r="N785" s="831"/>
      <c r="O785" s="831"/>
      <c r="P785" s="827"/>
      <c r="Q785" s="832"/>
    </row>
    <row r="786" spans="1:17" ht="14.45" customHeight="1" x14ac:dyDescent="0.2">
      <c r="A786" s="821" t="s">
        <v>586</v>
      </c>
      <c r="B786" s="822" t="s">
        <v>6255</v>
      </c>
      <c r="C786" s="822" t="s">
        <v>5313</v>
      </c>
      <c r="D786" s="822" t="s">
        <v>6256</v>
      </c>
      <c r="E786" s="822" t="s">
        <v>5998</v>
      </c>
      <c r="F786" s="831"/>
      <c r="G786" s="831"/>
      <c r="H786" s="831"/>
      <c r="I786" s="831"/>
      <c r="J786" s="831">
        <v>0</v>
      </c>
      <c r="K786" s="831">
        <v>0</v>
      </c>
      <c r="L786" s="831"/>
      <c r="M786" s="831"/>
      <c r="N786" s="831"/>
      <c r="O786" s="831"/>
      <c r="P786" s="827"/>
      <c r="Q786" s="832"/>
    </row>
    <row r="787" spans="1:17" ht="14.45" customHeight="1" x14ac:dyDescent="0.2">
      <c r="A787" s="821" t="s">
        <v>586</v>
      </c>
      <c r="B787" s="822" t="s">
        <v>6255</v>
      </c>
      <c r="C787" s="822" t="s">
        <v>5283</v>
      </c>
      <c r="D787" s="822" t="s">
        <v>5372</v>
      </c>
      <c r="E787" s="822" t="s">
        <v>5373</v>
      </c>
      <c r="F787" s="831">
        <v>7</v>
      </c>
      <c r="G787" s="831">
        <v>1778</v>
      </c>
      <c r="H787" s="831"/>
      <c r="I787" s="831">
        <v>254</v>
      </c>
      <c r="J787" s="831">
        <v>23</v>
      </c>
      <c r="K787" s="831">
        <v>5865</v>
      </c>
      <c r="L787" s="831"/>
      <c r="M787" s="831">
        <v>255</v>
      </c>
      <c r="N787" s="831"/>
      <c r="O787" s="831"/>
      <c r="P787" s="827"/>
      <c r="Q787" s="832"/>
    </row>
    <row r="788" spans="1:17" ht="14.45" customHeight="1" x14ac:dyDescent="0.2">
      <c r="A788" s="821" t="s">
        <v>586</v>
      </c>
      <c r="B788" s="822" t="s">
        <v>6255</v>
      </c>
      <c r="C788" s="822" t="s">
        <v>5283</v>
      </c>
      <c r="D788" s="822" t="s">
        <v>6182</v>
      </c>
      <c r="E788" s="822" t="s">
        <v>6183</v>
      </c>
      <c r="F788" s="831">
        <v>0</v>
      </c>
      <c r="G788" s="831">
        <v>0</v>
      </c>
      <c r="H788" s="831"/>
      <c r="I788" s="831"/>
      <c r="J788" s="831">
        <v>0</v>
      </c>
      <c r="K788" s="831">
        <v>0</v>
      </c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586</v>
      </c>
      <c r="B789" s="822" t="s">
        <v>6255</v>
      </c>
      <c r="C789" s="822" t="s">
        <v>5283</v>
      </c>
      <c r="D789" s="822" t="s">
        <v>6184</v>
      </c>
      <c r="E789" s="822" t="s">
        <v>6185</v>
      </c>
      <c r="F789" s="831">
        <v>156</v>
      </c>
      <c r="G789" s="831">
        <v>0</v>
      </c>
      <c r="H789" s="831"/>
      <c r="I789" s="831">
        <v>0</v>
      </c>
      <c r="J789" s="831">
        <v>2233</v>
      </c>
      <c r="K789" s="831">
        <v>0</v>
      </c>
      <c r="L789" s="831"/>
      <c r="M789" s="831">
        <v>0</v>
      </c>
      <c r="N789" s="831"/>
      <c r="O789" s="831"/>
      <c r="P789" s="827"/>
      <c r="Q789" s="832"/>
    </row>
    <row r="790" spans="1:17" ht="14.45" customHeight="1" x14ac:dyDescent="0.2">
      <c r="A790" s="821" t="s">
        <v>586</v>
      </c>
      <c r="B790" s="822" t="s">
        <v>6255</v>
      </c>
      <c r="C790" s="822" t="s">
        <v>5283</v>
      </c>
      <c r="D790" s="822" t="s">
        <v>6257</v>
      </c>
      <c r="E790" s="822" t="s">
        <v>6258</v>
      </c>
      <c r="F790" s="831"/>
      <c r="G790" s="831"/>
      <c r="H790" s="831"/>
      <c r="I790" s="831"/>
      <c r="J790" s="831">
        <v>1</v>
      </c>
      <c r="K790" s="831">
        <v>156</v>
      </c>
      <c r="L790" s="831"/>
      <c r="M790" s="831">
        <v>156</v>
      </c>
      <c r="N790" s="831"/>
      <c r="O790" s="831"/>
      <c r="P790" s="827"/>
      <c r="Q790" s="832"/>
    </row>
    <row r="791" spans="1:17" ht="14.45" customHeight="1" x14ac:dyDescent="0.2">
      <c r="A791" s="821" t="s">
        <v>586</v>
      </c>
      <c r="B791" s="822" t="s">
        <v>6255</v>
      </c>
      <c r="C791" s="822" t="s">
        <v>5283</v>
      </c>
      <c r="D791" s="822" t="s">
        <v>6225</v>
      </c>
      <c r="E791" s="822" t="s">
        <v>6226</v>
      </c>
      <c r="F791" s="831">
        <v>1</v>
      </c>
      <c r="G791" s="831">
        <v>376</v>
      </c>
      <c r="H791" s="831"/>
      <c r="I791" s="831">
        <v>376</v>
      </c>
      <c r="J791" s="831">
        <v>8</v>
      </c>
      <c r="K791" s="831">
        <v>3029</v>
      </c>
      <c r="L791" s="831"/>
      <c r="M791" s="831">
        <v>378.625</v>
      </c>
      <c r="N791" s="831"/>
      <c r="O791" s="831"/>
      <c r="P791" s="827"/>
      <c r="Q791" s="832"/>
    </row>
    <row r="792" spans="1:17" ht="14.45" customHeight="1" x14ac:dyDescent="0.2">
      <c r="A792" s="821" t="s">
        <v>586</v>
      </c>
      <c r="B792" s="822" t="s">
        <v>6255</v>
      </c>
      <c r="C792" s="822" t="s">
        <v>5283</v>
      </c>
      <c r="D792" s="822" t="s">
        <v>6253</v>
      </c>
      <c r="E792" s="822" t="s">
        <v>6254</v>
      </c>
      <c r="F792" s="831">
        <v>21</v>
      </c>
      <c r="G792" s="831">
        <v>50169</v>
      </c>
      <c r="H792" s="831"/>
      <c r="I792" s="831">
        <v>2389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586</v>
      </c>
      <c r="B793" s="822" t="s">
        <v>6255</v>
      </c>
      <c r="C793" s="822" t="s">
        <v>5283</v>
      </c>
      <c r="D793" s="822" t="s">
        <v>6259</v>
      </c>
      <c r="E793" s="822" t="s">
        <v>6260</v>
      </c>
      <c r="F793" s="831">
        <v>110</v>
      </c>
      <c r="G793" s="831">
        <v>1050720</v>
      </c>
      <c r="H793" s="831"/>
      <c r="I793" s="831">
        <v>9552</v>
      </c>
      <c r="J793" s="831">
        <v>904</v>
      </c>
      <c r="K793" s="831">
        <v>8770812</v>
      </c>
      <c r="L793" s="831"/>
      <c r="M793" s="831">
        <v>9702.2256637168139</v>
      </c>
      <c r="N793" s="831"/>
      <c r="O793" s="831"/>
      <c r="P793" s="827"/>
      <c r="Q793" s="832"/>
    </row>
    <row r="794" spans="1:17" ht="14.45" customHeight="1" x14ac:dyDescent="0.2">
      <c r="A794" s="821" t="s">
        <v>586</v>
      </c>
      <c r="B794" s="822" t="s">
        <v>6255</v>
      </c>
      <c r="C794" s="822" t="s">
        <v>5283</v>
      </c>
      <c r="D794" s="822" t="s">
        <v>6261</v>
      </c>
      <c r="E794" s="822" t="s">
        <v>6262</v>
      </c>
      <c r="F794" s="831"/>
      <c r="G794" s="831"/>
      <c r="H794" s="831"/>
      <c r="I794" s="831"/>
      <c r="J794" s="831">
        <v>374</v>
      </c>
      <c r="K794" s="831">
        <v>2423278</v>
      </c>
      <c r="L794" s="831"/>
      <c r="M794" s="831">
        <v>6479.3529411764703</v>
      </c>
      <c r="N794" s="831"/>
      <c r="O794" s="831"/>
      <c r="P794" s="827"/>
      <c r="Q794" s="832"/>
    </row>
    <row r="795" spans="1:17" ht="14.45" customHeight="1" x14ac:dyDescent="0.2">
      <c r="A795" s="821" t="s">
        <v>6263</v>
      </c>
      <c r="B795" s="822" t="s">
        <v>5369</v>
      </c>
      <c r="C795" s="822" t="s">
        <v>5313</v>
      </c>
      <c r="D795" s="822" t="s">
        <v>5457</v>
      </c>
      <c r="E795" s="822" t="s">
        <v>5458</v>
      </c>
      <c r="F795" s="831">
        <v>2</v>
      </c>
      <c r="G795" s="831">
        <v>1809.5</v>
      </c>
      <c r="H795" s="831"/>
      <c r="I795" s="831">
        <v>904.75</v>
      </c>
      <c r="J795" s="831">
        <v>1</v>
      </c>
      <c r="K795" s="831">
        <v>904.75</v>
      </c>
      <c r="L795" s="831"/>
      <c r="M795" s="831">
        <v>904.75</v>
      </c>
      <c r="N795" s="831"/>
      <c r="O795" s="831"/>
      <c r="P795" s="827"/>
      <c r="Q795" s="832"/>
    </row>
    <row r="796" spans="1:17" ht="14.45" customHeight="1" x14ac:dyDescent="0.2">
      <c r="A796" s="821" t="s">
        <v>6263</v>
      </c>
      <c r="B796" s="822" t="s">
        <v>5369</v>
      </c>
      <c r="C796" s="822" t="s">
        <v>5283</v>
      </c>
      <c r="D796" s="822" t="s">
        <v>5433</v>
      </c>
      <c r="E796" s="822" t="s">
        <v>5434</v>
      </c>
      <c r="F796" s="831">
        <v>2</v>
      </c>
      <c r="G796" s="831">
        <v>398</v>
      </c>
      <c r="H796" s="831"/>
      <c r="I796" s="831">
        <v>199</v>
      </c>
      <c r="J796" s="831">
        <v>1</v>
      </c>
      <c r="K796" s="831">
        <v>201</v>
      </c>
      <c r="L796" s="831"/>
      <c r="M796" s="831">
        <v>201</v>
      </c>
      <c r="N796" s="831">
        <v>7</v>
      </c>
      <c r="O796" s="831">
        <v>1470</v>
      </c>
      <c r="P796" s="827"/>
      <c r="Q796" s="832">
        <v>210</v>
      </c>
    </row>
    <row r="797" spans="1:17" ht="14.45" customHeight="1" x14ac:dyDescent="0.2">
      <c r="A797" s="821" t="s">
        <v>6263</v>
      </c>
      <c r="B797" s="822" t="s">
        <v>5369</v>
      </c>
      <c r="C797" s="822" t="s">
        <v>5283</v>
      </c>
      <c r="D797" s="822" t="s">
        <v>5372</v>
      </c>
      <c r="E797" s="822" t="s">
        <v>5373</v>
      </c>
      <c r="F797" s="831">
        <v>1763</v>
      </c>
      <c r="G797" s="831">
        <v>447802</v>
      </c>
      <c r="H797" s="831"/>
      <c r="I797" s="831">
        <v>254</v>
      </c>
      <c r="J797" s="831">
        <v>1541</v>
      </c>
      <c r="K797" s="831">
        <v>392955</v>
      </c>
      <c r="L797" s="831"/>
      <c r="M797" s="831">
        <v>255</v>
      </c>
      <c r="N797" s="831">
        <v>1393</v>
      </c>
      <c r="O797" s="831">
        <v>383075</v>
      </c>
      <c r="P797" s="827"/>
      <c r="Q797" s="832">
        <v>275</v>
      </c>
    </row>
    <row r="798" spans="1:17" ht="14.45" customHeight="1" x14ac:dyDescent="0.2">
      <c r="A798" s="821" t="s">
        <v>6263</v>
      </c>
      <c r="B798" s="822" t="s">
        <v>5369</v>
      </c>
      <c r="C798" s="822" t="s">
        <v>5283</v>
      </c>
      <c r="D798" s="822" t="s">
        <v>5374</v>
      </c>
      <c r="E798" s="822" t="s">
        <v>5375</v>
      </c>
      <c r="F798" s="831">
        <v>1203</v>
      </c>
      <c r="G798" s="831">
        <v>151578</v>
      </c>
      <c r="H798" s="831"/>
      <c r="I798" s="831">
        <v>126</v>
      </c>
      <c r="J798" s="831">
        <v>1070</v>
      </c>
      <c r="K798" s="831">
        <v>135890</v>
      </c>
      <c r="L798" s="831"/>
      <c r="M798" s="831">
        <v>127</v>
      </c>
      <c r="N798" s="831">
        <v>1049</v>
      </c>
      <c r="O798" s="831">
        <v>143713</v>
      </c>
      <c r="P798" s="827"/>
      <c r="Q798" s="832">
        <v>137</v>
      </c>
    </row>
    <row r="799" spans="1:17" ht="14.45" customHeight="1" x14ac:dyDescent="0.2">
      <c r="A799" s="821" t="s">
        <v>6263</v>
      </c>
      <c r="B799" s="822" t="s">
        <v>5369</v>
      </c>
      <c r="C799" s="822" t="s">
        <v>5283</v>
      </c>
      <c r="D799" s="822" t="s">
        <v>5381</v>
      </c>
      <c r="E799" s="822" t="s">
        <v>5382</v>
      </c>
      <c r="F799" s="831">
        <v>5</v>
      </c>
      <c r="G799" s="831">
        <v>1670</v>
      </c>
      <c r="H799" s="831"/>
      <c r="I799" s="831">
        <v>334</v>
      </c>
      <c r="J799" s="831"/>
      <c r="K799" s="831"/>
      <c r="L799" s="831"/>
      <c r="M799" s="831"/>
      <c r="N799" s="831"/>
      <c r="O799" s="831"/>
      <c r="P799" s="827"/>
      <c r="Q799" s="832"/>
    </row>
    <row r="800" spans="1:17" ht="14.45" customHeight="1" x14ac:dyDescent="0.2">
      <c r="A800" s="821" t="s">
        <v>6263</v>
      </c>
      <c r="B800" s="822" t="s">
        <v>5369</v>
      </c>
      <c r="C800" s="822" t="s">
        <v>5283</v>
      </c>
      <c r="D800" s="822" t="s">
        <v>5383</v>
      </c>
      <c r="E800" s="822" t="s">
        <v>5384</v>
      </c>
      <c r="F800" s="831">
        <v>42</v>
      </c>
      <c r="G800" s="831">
        <v>20916</v>
      </c>
      <c r="H800" s="831"/>
      <c r="I800" s="831">
        <v>498</v>
      </c>
      <c r="J800" s="831">
        <v>17</v>
      </c>
      <c r="K800" s="831">
        <v>8483</v>
      </c>
      <c r="L800" s="831"/>
      <c r="M800" s="831">
        <v>499</v>
      </c>
      <c r="N800" s="831">
        <v>8</v>
      </c>
      <c r="O800" s="831">
        <v>4088</v>
      </c>
      <c r="P800" s="827"/>
      <c r="Q800" s="832">
        <v>511</v>
      </c>
    </row>
    <row r="801" spans="1:17" ht="14.45" customHeight="1" x14ac:dyDescent="0.2">
      <c r="A801" s="821" t="s">
        <v>6263</v>
      </c>
      <c r="B801" s="822" t="s">
        <v>5369</v>
      </c>
      <c r="C801" s="822" t="s">
        <v>5283</v>
      </c>
      <c r="D801" s="822" t="s">
        <v>5385</v>
      </c>
      <c r="E801" s="822" t="s">
        <v>5386</v>
      </c>
      <c r="F801" s="831">
        <v>89</v>
      </c>
      <c r="G801" s="831">
        <v>61499</v>
      </c>
      <c r="H801" s="831"/>
      <c r="I801" s="831">
        <v>691</v>
      </c>
      <c r="J801" s="831">
        <v>7</v>
      </c>
      <c r="K801" s="831">
        <v>4844</v>
      </c>
      <c r="L801" s="831"/>
      <c r="M801" s="831">
        <v>692</v>
      </c>
      <c r="N801" s="831">
        <v>13</v>
      </c>
      <c r="O801" s="831">
        <v>9152</v>
      </c>
      <c r="P801" s="827"/>
      <c r="Q801" s="832">
        <v>704</v>
      </c>
    </row>
    <row r="802" spans="1:17" ht="14.45" customHeight="1" x14ac:dyDescent="0.2">
      <c r="A802" s="821" t="s">
        <v>6263</v>
      </c>
      <c r="B802" s="822" t="s">
        <v>5369</v>
      </c>
      <c r="C802" s="822" t="s">
        <v>5283</v>
      </c>
      <c r="D802" s="822" t="s">
        <v>5461</v>
      </c>
      <c r="E802" s="822" t="s">
        <v>5462</v>
      </c>
      <c r="F802" s="831">
        <v>289</v>
      </c>
      <c r="G802" s="831">
        <v>220507</v>
      </c>
      <c r="H802" s="831"/>
      <c r="I802" s="831">
        <v>763</v>
      </c>
      <c r="J802" s="831">
        <v>273</v>
      </c>
      <c r="K802" s="831">
        <v>208572</v>
      </c>
      <c r="L802" s="831"/>
      <c r="M802" s="831">
        <v>764</v>
      </c>
      <c r="N802" s="831">
        <v>248</v>
      </c>
      <c r="O802" s="831">
        <v>192448</v>
      </c>
      <c r="P802" s="827"/>
      <c r="Q802" s="832">
        <v>776</v>
      </c>
    </row>
    <row r="803" spans="1:17" ht="14.45" customHeight="1" x14ac:dyDescent="0.2">
      <c r="A803" s="821" t="s">
        <v>6263</v>
      </c>
      <c r="B803" s="822" t="s">
        <v>5369</v>
      </c>
      <c r="C803" s="822" t="s">
        <v>5283</v>
      </c>
      <c r="D803" s="822" t="s">
        <v>5387</v>
      </c>
      <c r="E803" s="822" t="s">
        <v>5384</v>
      </c>
      <c r="F803" s="831">
        <v>120</v>
      </c>
      <c r="G803" s="831">
        <v>68760</v>
      </c>
      <c r="H803" s="831"/>
      <c r="I803" s="831">
        <v>573</v>
      </c>
      <c r="J803" s="831">
        <v>148</v>
      </c>
      <c r="K803" s="831">
        <v>85248</v>
      </c>
      <c r="L803" s="831"/>
      <c r="M803" s="831">
        <v>576</v>
      </c>
      <c r="N803" s="831">
        <v>123</v>
      </c>
      <c r="O803" s="831">
        <v>72447</v>
      </c>
      <c r="P803" s="827"/>
      <c r="Q803" s="832">
        <v>589</v>
      </c>
    </row>
    <row r="804" spans="1:17" ht="14.45" customHeight="1" x14ac:dyDescent="0.2">
      <c r="A804" s="821" t="s">
        <v>6263</v>
      </c>
      <c r="B804" s="822" t="s">
        <v>5369</v>
      </c>
      <c r="C804" s="822" t="s">
        <v>5283</v>
      </c>
      <c r="D804" s="822" t="s">
        <v>5388</v>
      </c>
      <c r="E804" s="822" t="s">
        <v>5386</v>
      </c>
      <c r="F804" s="831">
        <v>110</v>
      </c>
      <c r="G804" s="831">
        <v>84260</v>
      </c>
      <c r="H804" s="831"/>
      <c r="I804" s="831">
        <v>766</v>
      </c>
      <c r="J804" s="831">
        <v>133</v>
      </c>
      <c r="K804" s="831">
        <v>102277</v>
      </c>
      <c r="L804" s="831"/>
      <c r="M804" s="831">
        <v>769</v>
      </c>
      <c r="N804" s="831">
        <v>218</v>
      </c>
      <c r="O804" s="831">
        <v>170476</v>
      </c>
      <c r="P804" s="827"/>
      <c r="Q804" s="832">
        <v>782</v>
      </c>
    </row>
    <row r="805" spans="1:17" ht="14.45" customHeight="1" x14ac:dyDescent="0.2">
      <c r="A805" s="821" t="s">
        <v>6263</v>
      </c>
      <c r="B805" s="822" t="s">
        <v>5369</v>
      </c>
      <c r="C805" s="822" t="s">
        <v>5283</v>
      </c>
      <c r="D805" s="822" t="s">
        <v>5435</v>
      </c>
      <c r="E805" s="822" t="s">
        <v>5436</v>
      </c>
      <c r="F805" s="831">
        <v>1315</v>
      </c>
      <c r="G805" s="831">
        <v>1082245</v>
      </c>
      <c r="H805" s="831"/>
      <c r="I805" s="831">
        <v>823</v>
      </c>
      <c r="J805" s="831">
        <v>1103</v>
      </c>
      <c r="K805" s="831">
        <v>911078</v>
      </c>
      <c r="L805" s="831"/>
      <c r="M805" s="831">
        <v>826</v>
      </c>
      <c r="N805" s="831">
        <v>1025</v>
      </c>
      <c r="O805" s="831">
        <v>859975</v>
      </c>
      <c r="P805" s="827"/>
      <c r="Q805" s="832">
        <v>839</v>
      </c>
    </row>
    <row r="806" spans="1:17" ht="14.45" customHeight="1" x14ac:dyDescent="0.2">
      <c r="A806" s="821" t="s">
        <v>6263</v>
      </c>
      <c r="B806" s="822" t="s">
        <v>5369</v>
      </c>
      <c r="C806" s="822" t="s">
        <v>5283</v>
      </c>
      <c r="D806" s="822" t="s">
        <v>5376</v>
      </c>
      <c r="E806" s="822" t="s">
        <v>5353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492</v>
      </c>
      <c r="P806" s="827"/>
      <c r="Q806" s="832">
        <v>492</v>
      </c>
    </row>
    <row r="807" spans="1:17" ht="14.45" customHeight="1" x14ac:dyDescent="0.2">
      <c r="A807" s="821" t="s">
        <v>6263</v>
      </c>
      <c r="B807" s="822" t="s">
        <v>5369</v>
      </c>
      <c r="C807" s="822" t="s">
        <v>5283</v>
      </c>
      <c r="D807" s="822" t="s">
        <v>5448</v>
      </c>
      <c r="E807" s="822" t="s">
        <v>5351</v>
      </c>
      <c r="F807" s="831">
        <v>134</v>
      </c>
      <c r="G807" s="831">
        <v>98490</v>
      </c>
      <c r="H807" s="831"/>
      <c r="I807" s="831">
        <v>735</v>
      </c>
      <c r="J807" s="831">
        <v>154</v>
      </c>
      <c r="K807" s="831">
        <v>113960</v>
      </c>
      <c r="L807" s="831"/>
      <c r="M807" s="831">
        <v>740</v>
      </c>
      <c r="N807" s="831">
        <v>180</v>
      </c>
      <c r="O807" s="831">
        <v>136620</v>
      </c>
      <c r="P807" s="827"/>
      <c r="Q807" s="832">
        <v>759</v>
      </c>
    </row>
    <row r="808" spans="1:17" ht="14.45" customHeight="1" x14ac:dyDescent="0.2">
      <c r="A808" s="821" t="s">
        <v>6263</v>
      </c>
      <c r="B808" s="822" t="s">
        <v>5369</v>
      </c>
      <c r="C808" s="822" t="s">
        <v>5283</v>
      </c>
      <c r="D808" s="822" t="s">
        <v>5463</v>
      </c>
      <c r="E808" s="822" t="s">
        <v>5462</v>
      </c>
      <c r="F808" s="831">
        <v>3</v>
      </c>
      <c r="G808" s="831">
        <v>2514</v>
      </c>
      <c r="H808" s="831"/>
      <c r="I808" s="831">
        <v>838</v>
      </c>
      <c r="J808" s="831">
        <v>2</v>
      </c>
      <c r="K808" s="831">
        <v>1682</v>
      </c>
      <c r="L808" s="831"/>
      <c r="M808" s="831">
        <v>841</v>
      </c>
      <c r="N808" s="831">
        <v>1</v>
      </c>
      <c r="O808" s="831">
        <v>854</v>
      </c>
      <c r="P808" s="827"/>
      <c r="Q808" s="832">
        <v>854</v>
      </c>
    </row>
    <row r="809" spans="1:17" ht="14.45" customHeight="1" x14ac:dyDescent="0.2">
      <c r="A809" s="821" t="s">
        <v>6263</v>
      </c>
      <c r="B809" s="822" t="s">
        <v>5369</v>
      </c>
      <c r="C809" s="822" t="s">
        <v>5283</v>
      </c>
      <c r="D809" s="822" t="s">
        <v>5389</v>
      </c>
      <c r="E809" s="822" t="s">
        <v>5390</v>
      </c>
      <c r="F809" s="831">
        <v>585</v>
      </c>
      <c r="G809" s="831">
        <v>126945</v>
      </c>
      <c r="H809" s="831"/>
      <c r="I809" s="831">
        <v>217</v>
      </c>
      <c r="J809" s="831">
        <v>487</v>
      </c>
      <c r="K809" s="831">
        <v>106653</v>
      </c>
      <c r="L809" s="831"/>
      <c r="M809" s="831">
        <v>219</v>
      </c>
      <c r="N809" s="831">
        <v>468</v>
      </c>
      <c r="O809" s="831">
        <v>105300</v>
      </c>
      <c r="P809" s="827"/>
      <c r="Q809" s="832">
        <v>225</v>
      </c>
    </row>
    <row r="810" spans="1:17" ht="14.45" customHeight="1" x14ac:dyDescent="0.2">
      <c r="A810" s="821" t="s">
        <v>6263</v>
      </c>
      <c r="B810" s="822" t="s">
        <v>5369</v>
      </c>
      <c r="C810" s="822" t="s">
        <v>5283</v>
      </c>
      <c r="D810" s="822" t="s">
        <v>5336</v>
      </c>
      <c r="E810" s="822" t="s">
        <v>5337</v>
      </c>
      <c r="F810" s="831">
        <v>2</v>
      </c>
      <c r="G810" s="831">
        <v>716</v>
      </c>
      <c r="H810" s="831"/>
      <c r="I810" s="831">
        <v>358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6263</v>
      </c>
      <c r="B811" s="822" t="s">
        <v>5369</v>
      </c>
      <c r="C811" s="822" t="s">
        <v>5283</v>
      </c>
      <c r="D811" s="822" t="s">
        <v>5391</v>
      </c>
      <c r="E811" s="822" t="s">
        <v>5392</v>
      </c>
      <c r="F811" s="831">
        <v>3067</v>
      </c>
      <c r="G811" s="831">
        <v>269896</v>
      </c>
      <c r="H811" s="831"/>
      <c r="I811" s="831">
        <v>88</v>
      </c>
      <c r="J811" s="831">
        <v>2767</v>
      </c>
      <c r="K811" s="831">
        <v>246263</v>
      </c>
      <c r="L811" s="831"/>
      <c r="M811" s="831">
        <v>89</v>
      </c>
      <c r="N811" s="831">
        <v>2877</v>
      </c>
      <c r="O811" s="831">
        <v>264684</v>
      </c>
      <c r="P811" s="827"/>
      <c r="Q811" s="832">
        <v>92</v>
      </c>
    </row>
    <row r="812" spans="1:17" ht="14.45" customHeight="1" x14ac:dyDescent="0.2">
      <c r="A812" s="821" t="s">
        <v>6263</v>
      </c>
      <c r="B812" s="822" t="s">
        <v>5369</v>
      </c>
      <c r="C812" s="822" t="s">
        <v>5283</v>
      </c>
      <c r="D812" s="822" t="s">
        <v>5377</v>
      </c>
      <c r="E812" s="822" t="s">
        <v>5378</v>
      </c>
      <c r="F812" s="831">
        <v>6</v>
      </c>
      <c r="G812" s="831">
        <v>4338</v>
      </c>
      <c r="H812" s="831"/>
      <c r="I812" s="831">
        <v>723</v>
      </c>
      <c r="J812" s="831">
        <v>5</v>
      </c>
      <c r="K812" s="831">
        <v>3625</v>
      </c>
      <c r="L812" s="831"/>
      <c r="M812" s="831">
        <v>725</v>
      </c>
      <c r="N812" s="831">
        <v>2</v>
      </c>
      <c r="O812" s="831">
        <v>1480</v>
      </c>
      <c r="P812" s="827"/>
      <c r="Q812" s="832">
        <v>740</v>
      </c>
    </row>
    <row r="813" spans="1:17" ht="14.45" customHeight="1" x14ac:dyDescent="0.2">
      <c r="A813" s="821" t="s">
        <v>6263</v>
      </c>
      <c r="B813" s="822" t="s">
        <v>5369</v>
      </c>
      <c r="C813" s="822" t="s">
        <v>5283</v>
      </c>
      <c r="D813" s="822" t="s">
        <v>5437</v>
      </c>
      <c r="E813" s="822" t="s">
        <v>5436</v>
      </c>
      <c r="F813" s="831">
        <v>1585</v>
      </c>
      <c r="G813" s="831">
        <v>1515260</v>
      </c>
      <c r="H813" s="831"/>
      <c r="I813" s="831">
        <v>956</v>
      </c>
      <c r="J813" s="831">
        <v>1490</v>
      </c>
      <c r="K813" s="831">
        <v>1428910</v>
      </c>
      <c r="L813" s="831"/>
      <c r="M813" s="831">
        <v>959</v>
      </c>
      <c r="N813" s="831">
        <v>1534</v>
      </c>
      <c r="O813" s="831">
        <v>1503320</v>
      </c>
      <c r="P813" s="827"/>
      <c r="Q813" s="832">
        <v>980</v>
      </c>
    </row>
    <row r="814" spans="1:17" ht="14.45" customHeight="1" x14ac:dyDescent="0.2">
      <c r="A814" s="821" t="s">
        <v>6263</v>
      </c>
      <c r="B814" s="822" t="s">
        <v>5369</v>
      </c>
      <c r="C814" s="822" t="s">
        <v>5283</v>
      </c>
      <c r="D814" s="822" t="s">
        <v>5438</v>
      </c>
      <c r="E814" s="822" t="s">
        <v>5436</v>
      </c>
      <c r="F814" s="831">
        <v>17</v>
      </c>
      <c r="G814" s="831">
        <v>12716</v>
      </c>
      <c r="H814" s="831"/>
      <c r="I814" s="831">
        <v>748</v>
      </c>
      <c r="J814" s="831">
        <v>6</v>
      </c>
      <c r="K814" s="831">
        <v>4494</v>
      </c>
      <c r="L814" s="831"/>
      <c r="M814" s="831">
        <v>749</v>
      </c>
      <c r="N814" s="831">
        <v>24</v>
      </c>
      <c r="O814" s="831">
        <v>18264</v>
      </c>
      <c r="P814" s="827"/>
      <c r="Q814" s="832">
        <v>761</v>
      </c>
    </row>
    <row r="815" spans="1:17" ht="14.45" customHeight="1" x14ac:dyDescent="0.2">
      <c r="A815" s="821" t="s">
        <v>6263</v>
      </c>
      <c r="B815" s="822" t="s">
        <v>5369</v>
      </c>
      <c r="C815" s="822" t="s">
        <v>5283</v>
      </c>
      <c r="D815" s="822" t="s">
        <v>5464</v>
      </c>
      <c r="E815" s="822" t="s">
        <v>5465</v>
      </c>
      <c r="F815" s="831">
        <v>1</v>
      </c>
      <c r="G815" s="831">
        <v>59</v>
      </c>
      <c r="H815" s="831"/>
      <c r="I815" s="831">
        <v>59</v>
      </c>
      <c r="J815" s="831"/>
      <c r="K815" s="831"/>
      <c r="L815" s="831"/>
      <c r="M815" s="831"/>
      <c r="N815" s="831">
        <v>2</v>
      </c>
      <c r="O815" s="831">
        <v>120</v>
      </c>
      <c r="P815" s="827"/>
      <c r="Q815" s="832">
        <v>60</v>
      </c>
    </row>
    <row r="816" spans="1:17" ht="14.45" customHeight="1" x14ac:dyDescent="0.2">
      <c r="A816" s="821" t="s">
        <v>6263</v>
      </c>
      <c r="B816" s="822" t="s">
        <v>5369</v>
      </c>
      <c r="C816" s="822" t="s">
        <v>5283</v>
      </c>
      <c r="D816" s="822" t="s">
        <v>5439</v>
      </c>
      <c r="E816" s="822" t="s">
        <v>5440</v>
      </c>
      <c r="F816" s="831">
        <v>5</v>
      </c>
      <c r="G816" s="831">
        <v>2730</v>
      </c>
      <c r="H816" s="831"/>
      <c r="I816" s="831">
        <v>546</v>
      </c>
      <c r="J816" s="831">
        <v>1</v>
      </c>
      <c r="K816" s="831">
        <v>547</v>
      </c>
      <c r="L816" s="831"/>
      <c r="M816" s="831">
        <v>547</v>
      </c>
      <c r="N816" s="831">
        <v>5</v>
      </c>
      <c r="O816" s="831">
        <v>2835</v>
      </c>
      <c r="P816" s="827"/>
      <c r="Q816" s="832">
        <v>567</v>
      </c>
    </row>
    <row r="817" spans="1:17" ht="14.45" customHeight="1" x14ac:dyDescent="0.2">
      <c r="A817" s="821" t="s">
        <v>6263</v>
      </c>
      <c r="B817" s="822" t="s">
        <v>5369</v>
      </c>
      <c r="C817" s="822" t="s">
        <v>5283</v>
      </c>
      <c r="D817" s="822" t="s">
        <v>5393</v>
      </c>
      <c r="E817" s="822" t="s">
        <v>5394</v>
      </c>
      <c r="F817" s="831">
        <v>109</v>
      </c>
      <c r="G817" s="831">
        <v>33790</v>
      </c>
      <c r="H817" s="831"/>
      <c r="I817" s="831">
        <v>310</v>
      </c>
      <c r="J817" s="831">
        <v>28</v>
      </c>
      <c r="K817" s="831">
        <v>8708</v>
      </c>
      <c r="L817" s="831"/>
      <c r="M817" s="831">
        <v>311</v>
      </c>
      <c r="N817" s="831">
        <v>2</v>
      </c>
      <c r="O817" s="831">
        <v>646</v>
      </c>
      <c r="P817" s="827"/>
      <c r="Q817" s="832">
        <v>323</v>
      </c>
    </row>
    <row r="818" spans="1:17" ht="14.45" customHeight="1" x14ac:dyDescent="0.2">
      <c r="A818" s="821" t="s">
        <v>6263</v>
      </c>
      <c r="B818" s="822" t="s">
        <v>5369</v>
      </c>
      <c r="C818" s="822" t="s">
        <v>5283</v>
      </c>
      <c r="D818" s="822" t="s">
        <v>5395</v>
      </c>
      <c r="E818" s="822" t="s">
        <v>5390</v>
      </c>
      <c r="F818" s="831">
        <v>13</v>
      </c>
      <c r="G818" s="831">
        <v>2327</v>
      </c>
      <c r="H818" s="831"/>
      <c r="I818" s="831">
        <v>179</v>
      </c>
      <c r="J818" s="831">
        <v>8</v>
      </c>
      <c r="K818" s="831">
        <v>1440</v>
      </c>
      <c r="L818" s="831"/>
      <c r="M818" s="831">
        <v>180</v>
      </c>
      <c r="N818" s="831">
        <v>10</v>
      </c>
      <c r="O818" s="831">
        <v>1850</v>
      </c>
      <c r="P818" s="827"/>
      <c r="Q818" s="832">
        <v>185</v>
      </c>
    </row>
    <row r="819" spans="1:17" ht="14.45" customHeight="1" x14ac:dyDescent="0.2">
      <c r="A819" s="821" t="s">
        <v>6263</v>
      </c>
      <c r="B819" s="822" t="s">
        <v>5369</v>
      </c>
      <c r="C819" s="822" t="s">
        <v>5283</v>
      </c>
      <c r="D819" s="822" t="s">
        <v>5396</v>
      </c>
      <c r="E819" s="822" t="s">
        <v>5394</v>
      </c>
      <c r="F819" s="831">
        <v>76</v>
      </c>
      <c r="G819" s="831">
        <v>29260</v>
      </c>
      <c r="H819" s="831"/>
      <c r="I819" s="831">
        <v>385</v>
      </c>
      <c r="J819" s="831">
        <v>131</v>
      </c>
      <c r="K819" s="831">
        <v>50828</v>
      </c>
      <c r="L819" s="831"/>
      <c r="M819" s="831">
        <v>388</v>
      </c>
      <c r="N819" s="831">
        <v>118</v>
      </c>
      <c r="O819" s="831">
        <v>47318</v>
      </c>
      <c r="P819" s="827"/>
      <c r="Q819" s="832">
        <v>401</v>
      </c>
    </row>
    <row r="820" spans="1:17" ht="14.45" customHeight="1" x14ac:dyDescent="0.2">
      <c r="A820" s="821" t="s">
        <v>6263</v>
      </c>
      <c r="B820" s="822" t="s">
        <v>5369</v>
      </c>
      <c r="C820" s="822" t="s">
        <v>5283</v>
      </c>
      <c r="D820" s="822" t="s">
        <v>5350</v>
      </c>
      <c r="E820" s="822" t="s">
        <v>5351</v>
      </c>
      <c r="F820" s="831">
        <v>288</v>
      </c>
      <c r="G820" s="831">
        <v>179136</v>
      </c>
      <c r="H820" s="831"/>
      <c r="I820" s="831">
        <v>622</v>
      </c>
      <c r="J820" s="831">
        <v>279</v>
      </c>
      <c r="K820" s="831">
        <v>174375</v>
      </c>
      <c r="L820" s="831"/>
      <c r="M820" s="831">
        <v>625</v>
      </c>
      <c r="N820" s="831">
        <v>255</v>
      </c>
      <c r="O820" s="831">
        <v>163455</v>
      </c>
      <c r="P820" s="827"/>
      <c r="Q820" s="832">
        <v>641</v>
      </c>
    </row>
    <row r="821" spans="1:17" ht="14.45" customHeight="1" x14ac:dyDescent="0.2">
      <c r="A821" s="821" t="s">
        <v>6263</v>
      </c>
      <c r="B821" s="822" t="s">
        <v>5369</v>
      </c>
      <c r="C821" s="822" t="s">
        <v>5283</v>
      </c>
      <c r="D821" s="822" t="s">
        <v>5441</v>
      </c>
      <c r="E821" s="822" t="s">
        <v>5442</v>
      </c>
      <c r="F821" s="831">
        <v>7</v>
      </c>
      <c r="G821" s="831">
        <v>700</v>
      </c>
      <c r="H821" s="831"/>
      <c r="I821" s="831">
        <v>100</v>
      </c>
      <c r="J821" s="831">
        <v>11</v>
      </c>
      <c r="K821" s="831">
        <v>1100</v>
      </c>
      <c r="L821" s="831"/>
      <c r="M821" s="831">
        <v>100</v>
      </c>
      <c r="N821" s="831">
        <v>5</v>
      </c>
      <c r="O821" s="831">
        <v>500</v>
      </c>
      <c r="P821" s="827"/>
      <c r="Q821" s="832">
        <v>100</v>
      </c>
    </row>
    <row r="822" spans="1:17" ht="14.45" customHeight="1" x14ac:dyDescent="0.2">
      <c r="A822" s="821" t="s">
        <v>6263</v>
      </c>
      <c r="B822" s="822" t="s">
        <v>5369</v>
      </c>
      <c r="C822" s="822" t="s">
        <v>5283</v>
      </c>
      <c r="D822" s="822" t="s">
        <v>5443</v>
      </c>
      <c r="E822" s="822" t="s">
        <v>5436</v>
      </c>
      <c r="F822" s="831">
        <v>20</v>
      </c>
      <c r="G822" s="831">
        <v>20800</v>
      </c>
      <c r="H822" s="831"/>
      <c r="I822" s="831">
        <v>1040</v>
      </c>
      <c r="J822" s="831">
        <v>25</v>
      </c>
      <c r="K822" s="831">
        <v>26075</v>
      </c>
      <c r="L822" s="831"/>
      <c r="M822" s="831">
        <v>1043</v>
      </c>
      <c r="N822" s="831">
        <v>51</v>
      </c>
      <c r="O822" s="831">
        <v>54264</v>
      </c>
      <c r="P822" s="827"/>
      <c r="Q822" s="832">
        <v>1064</v>
      </c>
    </row>
    <row r="823" spans="1:17" ht="14.45" customHeight="1" x14ac:dyDescent="0.2">
      <c r="A823" s="821" t="s">
        <v>6263</v>
      </c>
      <c r="B823" s="822" t="s">
        <v>5369</v>
      </c>
      <c r="C823" s="822" t="s">
        <v>5283</v>
      </c>
      <c r="D823" s="822" t="s">
        <v>5466</v>
      </c>
      <c r="E823" s="822" t="s">
        <v>5436</v>
      </c>
      <c r="F823" s="831">
        <v>4</v>
      </c>
      <c r="G823" s="831">
        <v>3524</v>
      </c>
      <c r="H823" s="831"/>
      <c r="I823" s="831">
        <v>881</v>
      </c>
      <c r="J823" s="831">
        <v>6</v>
      </c>
      <c r="K823" s="831">
        <v>5292</v>
      </c>
      <c r="L823" s="831"/>
      <c r="M823" s="831">
        <v>882</v>
      </c>
      <c r="N823" s="831"/>
      <c r="O823" s="831"/>
      <c r="P823" s="827"/>
      <c r="Q823" s="832"/>
    </row>
    <row r="824" spans="1:17" ht="14.45" customHeight="1" x14ac:dyDescent="0.2">
      <c r="A824" s="821" t="s">
        <v>6263</v>
      </c>
      <c r="B824" s="822" t="s">
        <v>5369</v>
      </c>
      <c r="C824" s="822" t="s">
        <v>5283</v>
      </c>
      <c r="D824" s="822" t="s">
        <v>5467</v>
      </c>
      <c r="E824" s="822" t="s">
        <v>5403</v>
      </c>
      <c r="F824" s="831">
        <v>1981</v>
      </c>
      <c r="G824" s="831">
        <v>1057854</v>
      </c>
      <c r="H824" s="831"/>
      <c r="I824" s="831">
        <v>534</v>
      </c>
      <c r="J824" s="831">
        <v>1917</v>
      </c>
      <c r="K824" s="831">
        <v>1025595</v>
      </c>
      <c r="L824" s="831"/>
      <c r="M824" s="831">
        <v>535</v>
      </c>
      <c r="N824" s="831">
        <v>1645</v>
      </c>
      <c r="O824" s="831">
        <v>899815</v>
      </c>
      <c r="P824" s="827"/>
      <c r="Q824" s="832">
        <v>547</v>
      </c>
    </row>
    <row r="825" spans="1:17" ht="14.45" customHeight="1" x14ac:dyDescent="0.2">
      <c r="A825" s="821" t="s">
        <v>6263</v>
      </c>
      <c r="B825" s="822" t="s">
        <v>5369</v>
      </c>
      <c r="C825" s="822" t="s">
        <v>5283</v>
      </c>
      <c r="D825" s="822" t="s">
        <v>5402</v>
      </c>
      <c r="E825" s="822" t="s">
        <v>5403</v>
      </c>
      <c r="F825" s="831">
        <v>24</v>
      </c>
      <c r="G825" s="831">
        <v>19872</v>
      </c>
      <c r="H825" s="831"/>
      <c r="I825" s="831">
        <v>828</v>
      </c>
      <c r="J825" s="831">
        <v>59</v>
      </c>
      <c r="K825" s="831">
        <v>49029</v>
      </c>
      <c r="L825" s="831"/>
      <c r="M825" s="831">
        <v>831</v>
      </c>
      <c r="N825" s="831">
        <v>31</v>
      </c>
      <c r="O825" s="831">
        <v>26412</v>
      </c>
      <c r="P825" s="827"/>
      <c r="Q825" s="832">
        <v>852</v>
      </c>
    </row>
    <row r="826" spans="1:17" ht="14.45" customHeight="1" x14ac:dyDescent="0.2">
      <c r="A826" s="821" t="s">
        <v>6263</v>
      </c>
      <c r="B826" s="822" t="s">
        <v>5369</v>
      </c>
      <c r="C826" s="822" t="s">
        <v>5283</v>
      </c>
      <c r="D826" s="822" t="s">
        <v>5449</v>
      </c>
      <c r="E826" s="822" t="s">
        <v>5403</v>
      </c>
      <c r="F826" s="831">
        <v>403</v>
      </c>
      <c r="G826" s="831">
        <v>245427</v>
      </c>
      <c r="H826" s="831"/>
      <c r="I826" s="831">
        <v>609</v>
      </c>
      <c r="J826" s="831">
        <v>441</v>
      </c>
      <c r="K826" s="831">
        <v>269892</v>
      </c>
      <c r="L826" s="831"/>
      <c r="M826" s="831">
        <v>612</v>
      </c>
      <c r="N826" s="831">
        <v>592</v>
      </c>
      <c r="O826" s="831">
        <v>370000</v>
      </c>
      <c r="P826" s="827"/>
      <c r="Q826" s="832">
        <v>625</v>
      </c>
    </row>
    <row r="827" spans="1:17" ht="14.45" customHeight="1" x14ac:dyDescent="0.2">
      <c r="A827" s="821" t="s">
        <v>6263</v>
      </c>
      <c r="B827" s="822" t="s">
        <v>5369</v>
      </c>
      <c r="C827" s="822" t="s">
        <v>5283</v>
      </c>
      <c r="D827" s="822" t="s">
        <v>5399</v>
      </c>
      <c r="E827" s="822" t="s">
        <v>5382</v>
      </c>
      <c r="F827" s="831">
        <v>5</v>
      </c>
      <c r="G827" s="831">
        <v>2045</v>
      </c>
      <c r="H827" s="831"/>
      <c r="I827" s="831">
        <v>409</v>
      </c>
      <c r="J827" s="831">
        <v>3</v>
      </c>
      <c r="K827" s="831">
        <v>1236</v>
      </c>
      <c r="L827" s="831"/>
      <c r="M827" s="831">
        <v>412</v>
      </c>
      <c r="N827" s="831">
        <v>3</v>
      </c>
      <c r="O827" s="831">
        <v>1275</v>
      </c>
      <c r="P827" s="827"/>
      <c r="Q827" s="832">
        <v>425</v>
      </c>
    </row>
    <row r="828" spans="1:17" ht="14.45" customHeight="1" x14ac:dyDescent="0.2">
      <c r="A828" s="821" t="s">
        <v>6263</v>
      </c>
      <c r="B828" s="822" t="s">
        <v>5369</v>
      </c>
      <c r="C828" s="822" t="s">
        <v>5283</v>
      </c>
      <c r="D828" s="822" t="s">
        <v>6264</v>
      </c>
      <c r="E828" s="822" t="s">
        <v>5403</v>
      </c>
      <c r="F828" s="831">
        <v>2</v>
      </c>
      <c r="G828" s="831">
        <v>1506</v>
      </c>
      <c r="H828" s="831"/>
      <c r="I828" s="831">
        <v>753</v>
      </c>
      <c r="J828" s="831"/>
      <c r="K828" s="831"/>
      <c r="L828" s="831"/>
      <c r="M828" s="831"/>
      <c r="N828" s="831">
        <v>2</v>
      </c>
      <c r="O828" s="831">
        <v>1548</v>
      </c>
      <c r="P828" s="827"/>
      <c r="Q828" s="832">
        <v>774</v>
      </c>
    </row>
    <row r="829" spans="1:17" ht="14.45" customHeight="1" x14ac:dyDescent="0.2">
      <c r="A829" s="821" t="s">
        <v>6263</v>
      </c>
      <c r="B829" s="822" t="s">
        <v>5369</v>
      </c>
      <c r="C829" s="822" t="s">
        <v>5283</v>
      </c>
      <c r="D829" s="822" t="s">
        <v>5470</v>
      </c>
      <c r="E829" s="822" t="s">
        <v>5471</v>
      </c>
      <c r="F829" s="831">
        <v>1</v>
      </c>
      <c r="G829" s="831">
        <v>361</v>
      </c>
      <c r="H829" s="831"/>
      <c r="I829" s="831">
        <v>361</v>
      </c>
      <c r="J829" s="831">
        <v>1</v>
      </c>
      <c r="K829" s="831">
        <v>364</v>
      </c>
      <c r="L829" s="831"/>
      <c r="M829" s="831">
        <v>364</v>
      </c>
      <c r="N829" s="831"/>
      <c r="O829" s="831"/>
      <c r="P829" s="827"/>
      <c r="Q829" s="832"/>
    </row>
    <row r="830" spans="1:17" ht="14.45" customHeight="1" x14ac:dyDescent="0.2">
      <c r="A830" s="821" t="s">
        <v>6263</v>
      </c>
      <c r="B830" s="822" t="s">
        <v>5286</v>
      </c>
      <c r="C830" s="822" t="s">
        <v>5283</v>
      </c>
      <c r="D830" s="822" t="s">
        <v>5336</v>
      </c>
      <c r="E830" s="822" t="s">
        <v>5337</v>
      </c>
      <c r="F830" s="831"/>
      <c r="G830" s="831"/>
      <c r="H830" s="831"/>
      <c r="I830" s="831"/>
      <c r="J830" s="831">
        <v>1</v>
      </c>
      <c r="K830" s="831">
        <v>360</v>
      </c>
      <c r="L830" s="831"/>
      <c r="M830" s="831">
        <v>360</v>
      </c>
      <c r="N830" s="831"/>
      <c r="O830" s="831"/>
      <c r="P830" s="827"/>
      <c r="Q830" s="832"/>
    </row>
    <row r="831" spans="1:17" ht="14.45" customHeight="1" x14ac:dyDescent="0.2">
      <c r="A831" s="821" t="s">
        <v>6265</v>
      </c>
      <c r="B831" s="822" t="s">
        <v>5369</v>
      </c>
      <c r="C831" s="822" t="s">
        <v>5283</v>
      </c>
      <c r="D831" s="822" t="s">
        <v>5372</v>
      </c>
      <c r="E831" s="822" t="s">
        <v>5373</v>
      </c>
      <c r="F831" s="831">
        <v>25</v>
      </c>
      <c r="G831" s="831">
        <v>6350</v>
      </c>
      <c r="H831" s="831"/>
      <c r="I831" s="831">
        <v>254</v>
      </c>
      <c r="J831" s="831">
        <v>14</v>
      </c>
      <c r="K831" s="831">
        <v>3570</v>
      </c>
      <c r="L831" s="831"/>
      <c r="M831" s="831">
        <v>255</v>
      </c>
      <c r="N831" s="831">
        <v>39</v>
      </c>
      <c r="O831" s="831">
        <v>10725</v>
      </c>
      <c r="P831" s="827"/>
      <c r="Q831" s="832">
        <v>275</v>
      </c>
    </row>
    <row r="832" spans="1:17" ht="14.45" customHeight="1" x14ac:dyDescent="0.2">
      <c r="A832" s="821" t="s">
        <v>6265</v>
      </c>
      <c r="B832" s="822" t="s">
        <v>5369</v>
      </c>
      <c r="C832" s="822" t="s">
        <v>5283</v>
      </c>
      <c r="D832" s="822" t="s">
        <v>5374</v>
      </c>
      <c r="E832" s="822" t="s">
        <v>5375</v>
      </c>
      <c r="F832" s="831">
        <v>4</v>
      </c>
      <c r="G832" s="831">
        <v>504</v>
      </c>
      <c r="H832" s="831"/>
      <c r="I832" s="831">
        <v>126</v>
      </c>
      <c r="J832" s="831">
        <v>1</v>
      </c>
      <c r="K832" s="831">
        <v>127</v>
      </c>
      <c r="L832" s="831"/>
      <c r="M832" s="831">
        <v>127</v>
      </c>
      <c r="N832" s="831">
        <v>7</v>
      </c>
      <c r="O832" s="831">
        <v>959</v>
      </c>
      <c r="P832" s="827"/>
      <c r="Q832" s="832">
        <v>137</v>
      </c>
    </row>
    <row r="833" spans="1:17" ht="14.45" customHeight="1" x14ac:dyDescent="0.2">
      <c r="A833" s="821" t="s">
        <v>6265</v>
      </c>
      <c r="B833" s="822" t="s">
        <v>5369</v>
      </c>
      <c r="C833" s="822" t="s">
        <v>5283</v>
      </c>
      <c r="D833" s="822" t="s">
        <v>5381</v>
      </c>
      <c r="E833" s="822" t="s">
        <v>5382</v>
      </c>
      <c r="F833" s="831">
        <v>5</v>
      </c>
      <c r="G833" s="831">
        <v>1670</v>
      </c>
      <c r="H833" s="831"/>
      <c r="I833" s="831">
        <v>334</v>
      </c>
      <c r="J833" s="831">
        <v>2</v>
      </c>
      <c r="K833" s="831">
        <v>670</v>
      </c>
      <c r="L833" s="831"/>
      <c r="M833" s="831">
        <v>335</v>
      </c>
      <c r="N833" s="831">
        <v>1</v>
      </c>
      <c r="O833" s="831">
        <v>347</v>
      </c>
      <c r="P833" s="827"/>
      <c r="Q833" s="832">
        <v>347</v>
      </c>
    </row>
    <row r="834" spans="1:17" ht="14.45" customHeight="1" x14ac:dyDescent="0.2">
      <c r="A834" s="821" t="s">
        <v>6265</v>
      </c>
      <c r="B834" s="822" t="s">
        <v>5369</v>
      </c>
      <c r="C834" s="822" t="s">
        <v>5283</v>
      </c>
      <c r="D834" s="822" t="s">
        <v>5383</v>
      </c>
      <c r="E834" s="822" t="s">
        <v>5384</v>
      </c>
      <c r="F834" s="831">
        <v>2</v>
      </c>
      <c r="G834" s="831">
        <v>996</v>
      </c>
      <c r="H834" s="831"/>
      <c r="I834" s="831">
        <v>498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6265</v>
      </c>
      <c r="B835" s="822" t="s">
        <v>5369</v>
      </c>
      <c r="C835" s="822" t="s">
        <v>5283</v>
      </c>
      <c r="D835" s="822" t="s">
        <v>5387</v>
      </c>
      <c r="E835" s="822" t="s">
        <v>5384</v>
      </c>
      <c r="F835" s="831">
        <v>3</v>
      </c>
      <c r="G835" s="831">
        <v>1719</v>
      </c>
      <c r="H835" s="831"/>
      <c r="I835" s="831">
        <v>573</v>
      </c>
      <c r="J835" s="831"/>
      <c r="K835" s="831"/>
      <c r="L835" s="831"/>
      <c r="M835" s="831"/>
      <c r="N835" s="831">
        <v>14</v>
      </c>
      <c r="O835" s="831">
        <v>8246</v>
      </c>
      <c r="P835" s="827"/>
      <c r="Q835" s="832">
        <v>589</v>
      </c>
    </row>
    <row r="836" spans="1:17" ht="14.45" customHeight="1" x14ac:dyDescent="0.2">
      <c r="A836" s="821" t="s">
        <v>6265</v>
      </c>
      <c r="B836" s="822" t="s">
        <v>5369</v>
      </c>
      <c r="C836" s="822" t="s">
        <v>5283</v>
      </c>
      <c r="D836" s="822" t="s">
        <v>5435</v>
      </c>
      <c r="E836" s="822" t="s">
        <v>5436</v>
      </c>
      <c r="F836" s="831">
        <v>5</v>
      </c>
      <c r="G836" s="831">
        <v>4115</v>
      </c>
      <c r="H836" s="831"/>
      <c r="I836" s="831">
        <v>823</v>
      </c>
      <c r="J836" s="831"/>
      <c r="K836" s="831"/>
      <c r="L836" s="831"/>
      <c r="M836" s="831"/>
      <c r="N836" s="831">
        <v>21</v>
      </c>
      <c r="O836" s="831">
        <v>17619</v>
      </c>
      <c r="P836" s="827"/>
      <c r="Q836" s="832">
        <v>839</v>
      </c>
    </row>
    <row r="837" spans="1:17" ht="14.45" customHeight="1" x14ac:dyDescent="0.2">
      <c r="A837" s="821" t="s">
        <v>6265</v>
      </c>
      <c r="B837" s="822" t="s">
        <v>5369</v>
      </c>
      <c r="C837" s="822" t="s">
        <v>5283</v>
      </c>
      <c r="D837" s="822" t="s">
        <v>5448</v>
      </c>
      <c r="E837" s="822" t="s">
        <v>5351</v>
      </c>
      <c r="F837" s="831">
        <v>1</v>
      </c>
      <c r="G837" s="831">
        <v>735</v>
      </c>
      <c r="H837" s="831"/>
      <c r="I837" s="831">
        <v>735</v>
      </c>
      <c r="J837" s="831">
        <v>1</v>
      </c>
      <c r="K837" s="831">
        <v>740</v>
      </c>
      <c r="L837" s="831"/>
      <c r="M837" s="831">
        <v>740</v>
      </c>
      <c r="N837" s="831">
        <v>3</v>
      </c>
      <c r="O837" s="831">
        <v>2277</v>
      </c>
      <c r="P837" s="827"/>
      <c r="Q837" s="832">
        <v>759</v>
      </c>
    </row>
    <row r="838" spans="1:17" ht="14.45" customHeight="1" x14ac:dyDescent="0.2">
      <c r="A838" s="821" t="s">
        <v>6265</v>
      </c>
      <c r="B838" s="822" t="s">
        <v>5369</v>
      </c>
      <c r="C838" s="822" t="s">
        <v>5283</v>
      </c>
      <c r="D838" s="822" t="s">
        <v>5463</v>
      </c>
      <c r="E838" s="822" t="s">
        <v>5462</v>
      </c>
      <c r="F838" s="831">
        <v>1</v>
      </c>
      <c r="G838" s="831">
        <v>838</v>
      </c>
      <c r="H838" s="831"/>
      <c r="I838" s="831">
        <v>838</v>
      </c>
      <c r="J838" s="831">
        <v>1</v>
      </c>
      <c r="K838" s="831">
        <v>841</v>
      </c>
      <c r="L838" s="831"/>
      <c r="M838" s="831">
        <v>841</v>
      </c>
      <c r="N838" s="831">
        <v>1</v>
      </c>
      <c r="O838" s="831">
        <v>854</v>
      </c>
      <c r="P838" s="827"/>
      <c r="Q838" s="832">
        <v>854</v>
      </c>
    </row>
    <row r="839" spans="1:17" ht="14.45" customHeight="1" x14ac:dyDescent="0.2">
      <c r="A839" s="821" t="s">
        <v>6265</v>
      </c>
      <c r="B839" s="822" t="s">
        <v>5369</v>
      </c>
      <c r="C839" s="822" t="s">
        <v>5283</v>
      </c>
      <c r="D839" s="822" t="s">
        <v>5389</v>
      </c>
      <c r="E839" s="822" t="s">
        <v>5390</v>
      </c>
      <c r="F839" s="831">
        <v>4</v>
      </c>
      <c r="G839" s="831">
        <v>868</v>
      </c>
      <c r="H839" s="831"/>
      <c r="I839" s="831">
        <v>217</v>
      </c>
      <c r="J839" s="831">
        <v>1</v>
      </c>
      <c r="K839" s="831">
        <v>219</v>
      </c>
      <c r="L839" s="831"/>
      <c r="M839" s="831">
        <v>219</v>
      </c>
      <c r="N839" s="831">
        <v>4</v>
      </c>
      <c r="O839" s="831">
        <v>900</v>
      </c>
      <c r="P839" s="827"/>
      <c r="Q839" s="832">
        <v>225</v>
      </c>
    </row>
    <row r="840" spans="1:17" ht="14.45" customHeight="1" x14ac:dyDescent="0.2">
      <c r="A840" s="821" t="s">
        <v>6265</v>
      </c>
      <c r="B840" s="822" t="s">
        <v>5369</v>
      </c>
      <c r="C840" s="822" t="s">
        <v>5283</v>
      </c>
      <c r="D840" s="822" t="s">
        <v>5391</v>
      </c>
      <c r="E840" s="822" t="s">
        <v>5392</v>
      </c>
      <c r="F840" s="831">
        <v>33</v>
      </c>
      <c r="G840" s="831">
        <v>2904</v>
      </c>
      <c r="H840" s="831"/>
      <c r="I840" s="831">
        <v>88</v>
      </c>
      <c r="J840" s="831">
        <v>15</v>
      </c>
      <c r="K840" s="831">
        <v>1335</v>
      </c>
      <c r="L840" s="831"/>
      <c r="M840" s="831">
        <v>89</v>
      </c>
      <c r="N840" s="831">
        <v>51</v>
      </c>
      <c r="O840" s="831">
        <v>4692</v>
      </c>
      <c r="P840" s="827"/>
      <c r="Q840" s="832">
        <v>92</v>
      </c>
    </row>
    <row r="841" spans="1:17" ht="14.45" customHeight="1" x14ac:dyDescent="0.2">
      <c r="A841" s="821" t="s">
        <v>6265</v>
      </c>
      <c r="B841" s="822" t="s">
        <v>5369</v>
      </c>
      <c r="C841" s="822" t="s">
        <v>5283</v>
      </c>
      <c r="D841" s="822" t="s">
        <v>5437</v>
      </c>
      <c r="E841" s="822" t="s">
        <v>5436</v>
      </c>
      <c r="F841" s="831">
        <v>25</v>
      </c>
      <c r="G841" s="831">
        <v>23900</v>
      </c>
      <c r="H841" s="831"/>
      <c r="I841" s="831">
        <v>956</v>
      </c>
      <c r="J841" s="831">
        <v>13</v>
      </c>
      <c r="K841" s="831">
        <v>12467</v>
      </c>
      <c r="L841" s="831"/>
      <c r="M841" s="831">
        <v>959</v>
      </c>
      <c r="N841" s="831">
        <v>24</v>
      </c>
      <c r="O841" s="831">
        <v>23520</v>
      </c>
      <c r="P841" s="827"/>
      <c r="Q841" s="832">
        <v>980</v>
      </c>
    </row>
    <row r="842" spans="1:17" ht="14.45" customHeight="1" x14ac:dyDescent="0.2">
      <c r="A842" s="821" t="s">
        <v>6265</v>
      </c>
      <c r="B842" s="822" t="s">
        <v>5369</v>
      </c>
      <c r="C842" s="822" t="s">
        <v>5283</v>
      </c>
      <c r="D842" s="822" t="s">
        <v>5340</v>
      </c>
      <c r="E842" s="822" t="s">
        <v>5341</v>
      </c>
      <c r="F842" s="831">
        <v>3</v>
      </c>
      <c r="G842" s="831">
        <v>366</v>
      </c>
      <c r="H842" s="831"/>
      <c r="I842" s="831">
        <v>122</v>
      </c>
      <c r="J842" s="831"/>
      <c r="K842" s="831"/>
      <c r="L842" s="831"/>
      <c r="M842" s="831"/>
      <c r="N842" s="831"/>
      <c r="O842" s="831"/>
      <c r="P842" s="827"/>
      <c r="Q842" s="832"/>
    </row>
    <row r="843" spans="1:17" ht="14.45" customHeight="1" x14ac:dyDescent="0.2">
      <c r="A843" s="821" t="s">
        <v>6265</v>
      </c>
      <c r="B843" s="822" t="s">
        <v>5369</v>
      </c>
      <c r="C843" s="822" t="s">
        <v>5283</v>
      </c>
      <c r="D843" s="822" t="s">
        <v>5439</v>
      </c>
      <c r="E843" s="822" t="s">
        <v>5440</v>
      </c>
      <c r="F843" s="831">
        <v>6</v>
      </c>
      <c r="G843" s="831">
        <v>3276</v>
      </c>
      <c r="H843" s="831"/>
      <c r="I843" s="831">
        <v>546</v>
      </c>
      <c r="J843" s="831"/>
      <c r="K843" s="831"/>
      <c r="L843" s="831"/>
      <c r="M843" s="831"/>
      <c r="N843" s="831">
        <v>28</v>
      </c>
      <c r="O843" s="831">
        <v>15876</v>
      </c>
      <c r="P843" s="827"/>
      <c r="Q843" s="832">
        <v>567</v>
      </c>
    </row>
    <row r="844" spans="1:17" ht="14.45" customHeight="1" x14ac:dyDescent="0.2">
      <c r="A844" s="821" t="s">
        <v>6265</v>
      </c>
      <c r="B844" s="822" t="s">
        <v>5369</v>
      </c>
      <c r="C844" s="822" t="s">
        <v>5283</v>
      </c>
      <c r="D844" s="822" t="s">
        <v>5396</v>
      </c>
      <c r="E844" s="822" t="s">
        <v>5394</v>
      </c>
      <c r="F844" s="831"/>
      <c r="G844" s="831"/>
      <c r="H844" s="831"/>
      <c r="I844" s="831"/>
      <c r="J844" s="831"/>
      <c r="K844" s="831"/>
      <c r="L844" s="831"/>
      <c r="M844" s="831"/>
      <c r="N844" s="831">
        <v>3</v>
      </c>
      <c r="O844" s="831">
        <v>1203</v>
      </c>
      <c r="P844" s="827"/>
      <c r="Q844" s="832">
        <v>401</v>
      </c>
    </row>
    <row r="845" spans="1:17" ht="14.45" customHeight="1" x14ac:dyDescent="0.2">
      <c r="A845" s="821" t="s">
        <v>6265</v>
      </c>
      <c r="B845" s="822" t="s">
        <v>5369</v>
      </c>
      <c r="C845" s="822" t="s">
        <v>5283</v>
      </c>
      <c r="D845" s="822" t="s">
        <v>5397</v>
      </c>
      <c r="E845" s="822" t="s">
        <v>5398</v>
      </c>
      <c r="F845" s="831">
        <v>13</v>
      </c>
      <c r="G845" s="831">
        <v>3575</v>
      </c>
      <c r="H845" s="831"/>
      <c r="I845" s="831">
        <v>275</v>
      </c>
      <c r="J845" s="831">
        <v>6</v>
      </c>
      <c r="K845" s="831">
        <v>1656</v>
      </c>
      <c r="L845" s="831"/>
      <c r="M845" s="831">
        <v>276</v>
      </c>
      <c r="N845" s="831">
        <v>16</v>
      </c>
      <c r="O845" s="831">
        <v>4464</v>
      </c>
      <c r="P845" s="827"/>
      <c r="Q845" s="832">
        <v>279</v>
      </c>
    </row>
    <row r="846" spans="1:17" ht="14.45" customHeight="1" x14ac:dyDescent="0.2">
      <c r="A846" s="821" t="s">
        <v>6265</v>
      </c>
      <c r="B846" s="822" t="s">
        <v>5369</v>
      </c>
      <c r="C846" s="822" t="s">
        <v>5283</v>
      </c>
      <c r="D846" s="822" t="s">
        <v>5441</v>
      </c>
      <c r="E846" s="822" t="s">
        <v>5442</v>
      </c>
      <c r="F846" s="831"/>
      <c r="G846" s="831"/>
      <c r="H846" s="831"/>
      <c r="I846" s="831"/>
      <c r="J846" s="831">
        <v>1</v>
      </c>
      <c r="K846" s="831">
        <v>100</v>
      </c>
      <c r="L846" s="831"/>
      <c r="M846" s="831">
        <v>100</v>
      </c>
      <c r="N846" s="831">
        <v>1</v>
      </c>
      <c r="O846" s="831">
        <v>100</v>
      </c>
      <c r="P846" s="827"/>
      <c r="Q846" s="832">
        <v>100</v>
      </c>
    </row>
    <row r="847" spans="1:17" ht="14.45" customHeight="1" x14ac:dyDescent="0.2">
      <c r="A847" s="821" t="s">
        <v>6265</v>
      </c>
      <c r="B847" s="822" t="s">
        <v>5369</v>
      </c>
      <c r="C847" s="822" t="s">
        <v>5283</v>
      </c>
      <c r="D847" s="822" t="s">
        <v>5399</v>
      </c>
      <c r="E847" s="822" t="s">
        <v>5382</v>
      </c>
      <c r="F847" s="831">
        <v>5</v>
      </c>
      <c r="G847" s="831">
        <v>2045</v>
      </c>
      <c r="H847" s="831"/>
      <c r="I847" s="831">
        <v>409</v>
      </c>
      <c r="J847" s="831">
        <v>7</v>
      </c>
      <c r="K847" s="831">
        <v>2884</v>
      </c>
      <c r="L847" s="831"/>
      <c r="M847" s="831">
        <v>412</v>
      </c>
      <c r="N847" s="831">
        <v>18</v>
      </c>
      <c r="O847" s="831">
        <v>7650</v>
      </c>
      <c r="P847" s="827"/>
      <c r="Q847" s="832">
        <v>425</v>
      </c>
    </row>
    <row r="848" spans="1:17" ht="14.45" customHeight="1" x14ac:dyDescent="0.2">
      <c r="A848" s="821" t="s">
        <v>6265</v>
      </c>
      <c r="B848" s="822" t="s">
        <v>5369</v>
      </c>
      <c r="C848" s="822" t="s">
        <v>5283</v>
      </c>
      <c r="D848" s="822" t="s">
        <v>5470</v>
      </c>
      <c r="E848" s="822" t="s">
        <v>5471</v>
      </c>
      <c r="F848" s="831">
        <v>1</v>
      </c>
      <c r="G848" s="831">
        <v>361</v>
      </c>
      <c r="H848" s="831"/>
      <c r="I848" s="831">
        <v>361</v>
      </c>
      <c r="J848" s="831">
        <v>1</v>
      </c>
      <c r="K848" s="831">
        <v>364</v>
      </c>
      <c r="L848" s="831"/>
      <c r="M848" s="831">
        <v>364</v>
      </c>
      <c r="N848" s="831"/>
      <c r="O848" s="831"/>
      <c r="P848" s="827"/>
      <c r="Q848" s="832"/>
    </row>
    <row r="849" spans="1:17" ht="14.45" customHeight="1" x14ac:dyDescent="0.2">
      <c r="A849" s="821" t="s">
        <v>6266</v>
      </c>
      <c r="B849" s="822" t="s">
        <v>5369</v>
      </c>
      <c r="C849" s="822" t="s">
        <v>5313</v>
      </c>
      <c r="D849" s="822" t="s">
        <v>5453</v>
      </c>
      <c r="E849" s="822" t="s">
        <v>5454</v>
      </c>
      <c r="F849" s="831">
        <v>1</v>
      </c>
      <c r="G849" s="831">
        <v>2310</v>
      </c>
      <c r="H849" s="831"/>
      <c r="I849" s="831">
        <v>2310</v>
      </c>
      <c r="J849" s="831"/>
      <c r="K849" s="831"/>
      <c r="L849" s="831"/>
      <c r="M849" s="831"/>
      <c r="N849" s="831"/>
      <c r="O849" s="831"/>
      <c r="P849" s="827"/>
      <c r="Q849" s="832"/>
    </row>
    <row r="850" spans="1:17" ht="14.45" customHeight="1" x14ac:dyDescent="0.2">
      <c r="A850" s="821" t="s">
        <v>6266</v>
      </c>
      <c r="B850" s="822" t="s">
        <v>5369</v>
      </c>
      <c r="C850" s="822" t="s">
        <v>5313</v>
      </c>
      <c r="D850" s="822" t="s">
        <v>5457</v>
      </c>
      <c r="E850" s="822" t="s">
        <v>5458</v>
      </c>
      <c r="F850" s="831"/>
      <c r="G850" s="831"/>
      <c r="H850" s="831"/>
      <c r="I850" s="831"/>
      <c r="J850" s="831"/>
      <c r="K850" s="831"/>
      <c r="L850" s="831"/>
      <c r="M850" s="831"/>
      <c r="N850" s="831">
        <v>1</v>
      </c>
      <c r="O850" s="831">
        <v>904.75</v>
      </c>
      <c r="P850" s="827"/>
      <c r="Q850" s="832">
        <v>904.75</v>
      </c>
    </row>
    <row r="851" spans="1:17" ht="14.45" customHeight="1" x14ac:dyDescent="0.2">
      <c r="A851" s="821" t="s">
        <v>6266</v>
      </c>
      <c r="B851" s="822" t="s">
        <v>5369</v>
      </c>
      <c r="C851" s="822" t="s">
        <v>5283</v>
      </c>
      <c r="D851" s="822" t="s">
        <v>5433</v>
      </c>
      <c r="E851" s="822" t="s">
        <v>5434</v>
      </c>
      <c r="F851" s="831">
        <v>1</v>
      </c>
      <c r="G851" s="831">
        <v>199</v>
      </c>
      <c r="H851" s="831"/>
      <c r="I851" s="831">
        <v>199</v>
      </c>
      <c r="J851" s="831">
        <v>4</v>
      </c>
      <c r="K851" s="831">
        <v>804</v>
      </c>
      <c r="L851" s="831"/>
      <c r="M851" s="831">
        <v>201</v>
      </c>
      <c r="N851" s="831">
        <v>2</v>
      </c>
      <c r="O851" s="831">
        <v>420</v>
      </c>
      <c r="P851" s="827"/>
      <c r="Q851" s="832">
        <v>210</v>
      </c>
    </row>
    <row r="852" spans="1:17" ht="14.45" customHeight="1" x14ac:dyDescent="0.2">
      <c r="A852" s="821" t="s">
        <v>6266</v>
      </c>
      <c r="B852" s="822" t="s">
        <v>5369</v>
      </c>
      <c r="C852" s="822" t="s">
        <v>5283</v>
      </c>
      <c r="D852" s="822" t="s">
        <v>5372</v>
      </c>
      <c r="E852" s="822" t="s">
        <v>5373</v>
      </c>
      <c r="F852" s="831">
        <v>2190</v>
      </c>
      <c r="G852" s="831">
        <v>556260</v>
      </c>
      <c r="H852" s="831"/>
      <c r="I852" s="831">
        <v>254</v>
      </c>
      <c r="J852" s="831">
        <v>1712</v>
      </c>
      <c r="K852" s="831">
        <v>436560</v>
      </c>
      <c r="L852" s="831"/>
      <c r="M852" s="831">
        <v>255</v>
      </c>
      <c r="N852" s="831">
        <v>1327</v>
      </c>
      <c r="O852" s="831">
        <v>364925</v>
      </c>
      <c r="P852" s="827"/>
      <c r="Q852" s="832">
        <v>275</v>
      </c>
    </row>
    <row r="853" spans="1:17" ht="14.45" customHeight="1" x14ac:dyDescent="0.2">
      <c r="A853" s="821" t="s">
        <v>6266</v>
      </c>
      <c r="B853" s="822" t="s">
        <v>5369</v>
      </c>
      <c r="C853" s="822" t="s">
        <v>5283</v>
      </c>
      <c r="D853" s="822" t="s">
        <v>5374</v>
      </c>
      <c r="E853" s="822" t="s">
        <v>5375</v>
      </c>
      <c r="F853" s="831">
        <v>3762</v>
      </c>
      <c r="G853" s="831">
        <v>474012</v>
      </c>
      <c r="H853" s="831"/>
      <c r="I853" s="831">
        <v>126</v>
      </c>
      <c r="J853" s="831">
        <v>2369</v>
      </c>
      <c r="K853" s="831">
        <v>300863</v>
      </c>
      <c r="L853" s="831"/>
      <c r="M853" s="831">
        <v>127</v>
      </c>
      <c r="N853" s="831">
        <v>1920</v>
      </c>
      <c r="O853" s="831">
        <v>263040</v>
      </c>
      <c r="P853" s="827"/>
      <c r="Q853" s="832">
        <v>137</v>
      </c>
    </row>
    <row r="854" spans="1:17" ht="14.45" customHeight="1" x14ac:dyDescent="0.2">
      <c r="A854" s="821" t="s">
        <v>6266</v>
      </c>
      <c r="B854" s="822" t="s">
        <v>5369</v>
      </c>
      <c r="C854" s="822" t="s">
        <v>5283</v>
      </c>
      <c r="D854" s="822" t="s">
        <v>5381</v>
      </c>
      <c r="E854" s="822" t="s">
        <v>5382</v>
      </c>
      <c r="F854" s="831">
        <v>11</v>
      </c>
      <c r="G854" s="831">
        <v>3674</v>
      </c>
      <c r="H854" s="831"/>
      <c r="I854" s="831">
        <v>334</v>
      </c>
      <c r="J854" s="831">
        <v>22</v>
      </c>
      <c r="K854" s="831">
        <v>7370</v>
      </c>
      <c r="L854" s="831"/>
      <c r="M854" s="831">
        <v>335</v>
      </c>
      <c r="N854" s="831">
        <v>8</v>
      </c>
      <c r="O854" s="831">
        <v>2776</v>
      </c>
      <c r="P854" s="827"/>
      <c r="Q854" s="832">
        <v>347</v>
      </c>
    </row>
    <row r="855" spans="1:17" ht="14.45" customHeight="1" x14ac:dyDescent="0.2">
      <c r="A855" s="821" t="s">
        <v>6266</v>
      </c>
      <c r="B855" s="822" t="s">
        <v>5369</v>
      </c>
      <c r="C855" s="822" t="s">
        <v>5283</v>
      </c>
      <c r="D855" s="822" t="s">
        <v>5383</v>
      </c>
      <c r="E855" s="822" t="s">
        <v>5384</v>
      </c>
      <c r="F855" s="831">
        <v>187</v>
      </c>
      <c r="G855" s="831">
        <v>93126</v>
      </c>
      <c r="H855" s="831"/>
      <c r="I855" s="831">
        <v>498</v>
      </c>
      <c r="J855" s="831">
        <v>78</v>
      </c>
      <c r="K855" s="831">
        <v>38922</v>
      </c>
      <c r="L855" s="831"/>
      <c r="M855" s="831">
        <v>499</v>
      </c>
      <c r="N855" s="831">
        <v>30</v>
      </c>
      <c r="O855" s="831">
        <v>15330</v>
      </c>
      <c r="P855" s="827"/>
      <c r="Q855" s="832">
        <v>511</v>
      </c>
    </row>
    <row r="856" spans="1:17" ht="14.45" customHeight="1" x14ac:dyDescent="0.2">
      <c r="A856" s="821" t="s">
        <v>6266</v>
      </c>
      <c r="B856" s="822" t="s">
        <v>5369</v>
      </c>
      <c r="C856" s="822" t="s">
        <v>5283</v>
      </c>
      <c r="D856" s="822" t="s">
        <v>5385</v>
      </c>
      <c r="E856" s="822" t="s">
        <v>5386</v>
      </c>
      <c r="F856" s="831">
        <v>92</v>
      </c>
      <c r="G856" s="831">
        <v>63572</v>
      </c>
      <c r="H856" s="831"/>
      <c r="I856" s="831">
        <v>691</v>
      </c>
      <c r="J856" s="831">
        <v>22</v>
      </c>
      <c r="K856" s="831">
        <v>15224</v>
      </c>
      <c r="L856" s="831"/>
      <c r="M856" s="831">
        <v>692</v>
      </c>
      <c r="N856" s="831">
        <v>16</v>
      </c>
      <c r="O856" s="831">
        <v>11264</v>
      </c>
      <c r="P856" s="827"/>
      <c r="Q856" s="832">
        <v>704</v>
      </c>
    </row>
    <row r="857" spans="1:17" ht="14.45" customHeight="1" x14ac:dyDescent="0.2">
      <c r="A857" s="821" t="s">
        <v>6266</v>
      </c>
      <c r="B857" s="822" t="s">
        <v>5369</v>
      </c>
      <c r="C857" s="822" t="s">
        <v>5283</v>
      </c>
      <c r="D857" s="822" t="s">
        <v>5387</v>
      </c>
      <c r="E857" s="822" t="s">
        <v>5384</v>
      </c>
      <c r="F857" s="831">
        <v>449</v>
      </c>
      <c r="G857" s="831">
        <v>257277</v>
      </c>
      <c r="H857" s="831"/>
      <c r="I857" s="831">
        <v>573</v>
      </c>
      <c r="J857" s="831">
        <v>332</v>
      </c>
      <c r="K857" s="831">
        <v>191232</v>
      </c>
      <c r="L857" s="831"/>
      <c r="M857" s="831">
        <v>576</v>
      </c>
      <c r="N857" s="831">
        <v>415</v>
      </c>
      <c r="O857" s="831">
        <v>244435</v>
      </c>
      <c r="P857" s="827"/>
      <c r="Q857" s="832">
        <v>589</v>
      </c>
    </row>
    <row r="858" spans="1:17" ht="14.45" customHeight="1" x14ac:dyDescent="0.2">
      <c r="A858" s="821" t="s">
        <v>6266</v>
      </c>
      <c r="B858" s="822" t="s">
        <v>5369</v>
      </c>
      <c r="C858" s="822" t="s">
        <v>5283</v>
      </c>
      <c r="D858" s="822" t="s">
        <v>5388</v>
      </c>
      <c r="E858" s="822" t="s">
        <v>5386</v>
      </c>
      <c r="F858" s="831">
        <v>153</v>
      </c>
      <c r="G858" s="831">
        <v>117198</v>
      </c>
      <c r="H858" s="831"/>
      <c r="I858" s="831">
        <v>766</v>
      </c>
      <c r="J858" s="831">
        <v>235</v>
      </c>
      <c r="K858" s="831">
        <v>180715</v>
      </c>
      <c r="L858" s="831"/>
      <c r="M858" s="831">
        <v>769</v>
      </c>
      <c r="N858" s="831">
        <v>124</v>
      </c>
      <c r="O858" s="831">
        <v>96968</v>
      </c>
      <c r="P858" s="827"/>
      <c r="Q858" s="832">
        <v>782</v>
      </c>
    </row>
    <row r="859" spans="1:17" ht="14.45" customHeight="1" x14ac:dyDescent="0.2">
      <c r="A859" s="821" t="s">
        <v>6266</v>
      </c>
      <c r="B859" s="822" t="s">
        <v>5369</v>
      </c>
      <c r="C859" s="822" t="s">
        <v>5283</v>
      </c>
      <c r="D859" s="822" t="s">
        <v>5435</v>
      </c>
      <c r="E859" s="822" t="s">
        <v>5436</v>
      </c>
      <c r="F859" s="831">
        <v>2575</v>
      </c>
      <c r="G859" s="831">
        <v>2119225</v>
      </c>
      <c r="H859" s="831"/>
      <c r="I859" s="831">
        <v>823</v>
      </c>
      <c r="J859" s="831">
        <v>2118</v>
      </c>
      <c r="K859" s="831">
        <v>1749468</v>
      </c>
      <c r="L859" s="831"/>
      <c r="M859" s="831">
        <v>826</v>
      </c>
      <c r="N859" s="831">
        <v>1744</v>
      </c>
      <c r="O859" s="831">
        <v>1463216</v>
      </c>
      <c r="P859" s="827"/>
      <c r="Q859" s="832">
        <v>839</v>
      </c>
    </row>
    <row r="860" spans="1:17" ht="14.45" customHeight="1" x14ac:dyDescent="0.2">
      <c r="A860" s="821" t="s">
        <v>6266</v>
      </c>
      <c r="B860" s="822" t="s">
        <v>5369</v>
      </c>
      <c r="C860" s="822" t="s">
        <v>5283</v>
      </c>
      <c r="D860" s="822" t="s">
        <v>5376</v>
      </c>
      <c r="E860" s="822" t="s">
        <v>5353</v>
      </c>
      <c r="F860" s="831">
        <v>5</v>
      </c>
      <c r="G860" s="831">
        <v>2340</v>
      </c>
      <c r="H860" s="831"/>
      <c r="I860" s="831">
        <v>468</v>
      </c>
      <c r="J860" s="831">
        <v>2</v>
      </c>
      <c r="K860" s="831">
        <v>946</v>
      </c>
      <c r="L860" s="831"/>
      <c r="M860" s="831">
        <v>473</v>
      </c>
      <c r="N860" s="831">
        <v>3</v>
      </c>
      <c r="O860" s="831">
        <v>1476</v>
      </c>
      <c r="P860" s="827"/>
      <c r="Q860" s="832">
        <v>492</v>
      </c>
    </row>
    <row r="861" spans="1:17" ht="14.45" customHeight="1" x14ac:dyDescent="0.2">
      <c r="A861" s="821" t="s">
        <v>6266</v>
      </c>
      <c r="B861" s="822" t="s">
        <v>5369</v>
      </c>
      <c r="C861" s="822" t="s">
        <v>5283</v>
      </c>
      <c r="D861" s="822" t="s">
        <v>5451</v>
      </c>
      <c r="E861" s="822" t="s">
        <v>5355</v>
      </c>
      <c r="F861" s="831"/>
      <c r="G861" s="831"/>
      <c r="H861" s="831"/>
      <c r="I861" s="831"/>
      <c r="J861" s="831"/>
      <c r="K861" s="831"/>
      <c r="L861" s="831"/>
      <c r="M861" s="831"/>
      <c r="N861" s="831">
        <v>1</v>
      </c>
      <c r="O861" s="831">
        <v>467</v>
      </c>
      <c r="P861" s="827"/>
      <c r="Q861" s="832">
        <v>467</v>
      </c>
    </row>
    <row r="862" spans="1:17" ht="14.45" customHeight="1" x14ac:dyDescent="0.2">
      <c r="A862" s="821" t="s">
        <v>6266</v>
      </c>
      <c r="B862" s="822" t="s">
        <v>5369</v>
      </c>
      <c r="C862" s="822" t="s">
        <v>5283</v>
      </c>
      <c r="D862" s="822" t="s">
        <v>5448</v>
      </c>
      <c r="E862" s="822" t="s">
        <v>5351</v>
      </c>
      <c r="F862" s="831">
        <v>251</v>
      </c>
      <c r="G862" s="831">
        <v>184485</v>
      </c>
      <c r="H862" s="831"/>
      <c r="I862" s="831">
        <v>735</v>
      </c>
      <c r="J862" s="831">
        <v>206</v>
      </c>
      <c r="K862" s="831">
        <v>152440</v>
      </c>
      <c r="L862" s="831"/>
      <c r="M862" s="831">
        <v>740</v>
      </c>
      <c r="N862" s="831">
        <v>148</v>
      </c>
      <c r="O862" s="831">
        <v>112332</v>
      </c>
      <c r="P862" s="827"/>
      <c r="Q862" s="832">
        <v>759</v>
      </c>
    </row>
    <row r="863" spans="1:17" ht="14.45" customHeight="1" x14ac:dyDescent="0.2">
      <c r="A863" s="821" t="s">
        <v>6266</v>
      </c>
      <c r="B863" s="822" t="s">
        <v>5369</v>
      </c>
      <c r="C863" s="822" t="s">
        <v>5283</v>
      </c>
      <c r="D863" s="822" t="s">
        <v>5463</v>
      </c>
      <c r="E863" s="822" t="s">
        <v>5462</v>
      </c>
      <c r="F863" s="831">
        <v>15</v>
      </c>
      <c r="G863" s="831">
        <v>12570</v>
      </c>
      <c r="H863" s="831"/>
      <c r="I863" s="831">
        <v>838</v>
      </c>
      <c r="J863" s="831">
        <v>10</v>
      </c>
      <c r="K863" s="831">
        <v>8410</v>
      </c>
      <c r="L863" s="831"/>
      <c r="M863" s="831">
        <v>841</v>
      </c>
      <c r="N863" s="831">
        <v>7</v>
      </c>
      <c r="O863" s="831">
        <v>5978</v>
      </c>
      <c r="P863" s="827"/>
      <c r="Q863" s="832">
        <v>854</v>
      </c>
    </row>
    <row r="864" spans="1:17" ht="14.45" customHeight="1" x14ac:dyDescent="0.2">
      <c r="A864" s="821" t="s">
        <v>6266</v>
      </c>
      <c r="B864" s="822" t="s">
        <v>5369</v>
      </c>
      <c r="C864" s="822" t="s">
        <v>5283</v>
      </c>
      <c r="D864" s="822" t="s">
        <v>5389</v>
      </c>
      <c r="E864" s="822" t="s">
        <v>5390</v>
      </c>
      <c r="F864" s="831">
        <v>747</v>
      </c>
      <c r="G864" s="831">
        <v>162099</v>
      </c>
      <c r="H864" s="831"/>
      <c r="I864" s="831">
        <v>217</v>
      </c>
      <c r="J864" s="831">
        <v>625</v>
      </c>
      <c r="K864" s="831">
        <v>136875</v>
      </c>
      <c r="L864" s="831"/>
      <c r="M864" s="831">
        <v>219</v>
      </c>
      <c r="N864" s="831">
        <v>458</v>
      </c>
      <c r="O864" s="831">
        <v>103050</v>
      </c>
      <c r="P864" s="827"/>
      <c r="Q864" s="832">
        <v>225</v>
      </c>
    </row>
    <row r="865" spans="1:17" ht="14.45" customHeight="1" x14ac:dyDescent="0.2">
      <c r="A865" s="821" t="s">
        <v>6266</v>
      </c>
      <c r="B865" s="822" t="s">
        <v>5369</v>
      </c>
      <c r="C865" s="822" t="s">
        <v>5283</v>
      </c>
      <c r="D865" s="822" t="s">
        <v>5391</v>
      </c>
      <c r="E865" s="822" t="s">
        <v>5392</v>
      </c>
      <c r="F865" s="831">
        <v>3713</v>
      </c>
      <c r="G865" s="831">
        <v>326744</v>
      </c>
      <c r="H865" s="831"/>
      <c r="I865" s="831">
        <v>88</v>
      </c>
      <c r="J865" s="831">
        <v>2881</v>
      </c>
      <c r="K865" s="831">
        <v>256409</v>
      </c>
      <c r="L865" s="831"/>
      <c r="M865" s="831">
        <v>89</v>
      </c>
      <c r="N865" s="831">
        <v>2345</v>
      </c>
      <c r="O865" s="831">
        <v>215740</v>
      </c>
      <c r="P865" s="827"/>
      <c r="Q865" s="832">
        <v>92</v>
      </c>
    </row>
    <row r="866" spans="1:17" ht="14.45" customHeight="1" x14ac:dyDescent="0.2">
      <c r="A866" s="821" t="s">
        <v>6266</v>
      </c>
      <c r="B866" s="822" t="s">
        <v>5369</v>
      </c>
      <c r="C866" s="822" t="s">
        <v>5283</v>
      </c>
      <c r="D866" s="822" t="s">
        <v>5377</v>
      </c>
      <c r="E866" s="822" t="s">
        <v>5378</v>
      </c>
      <c r="F866" s="831">
        <v>3</v>
      </c>
      <c r="G866" s="831">
        <v>2169</v>
      </c>
      <c r="H866" s="831"/>
      <c r="I866" s="831">
        <v>723</v>
      </c>
      <c r="J866" s="831">
        <v>2</v>
      </c>
      <c r="K866" s="831">
        <v>1450</v>
      </c>
      <c r="L866" s="831"/>
      <c r="M866" s="831">
        <v>725</v>
      </c>
      <c r="N866" s="831">
        <v>2</v>
      </c>
      <c r="O866" s="831">
        <v>1480</v>
      </c>
      <c r="P866" s="827"/>
      <c r="Q866" s="832">
        <v>740</v>
      </c>
    </row>
    <row r="867" spans="1:17" ht="14.45" customHeight="1" x14ac:dyDescent="0.2">
      <c r="A867" s="821" t="s">
        <v>6266</v>
      </c>
      <c r="B867" s="822" t="s">
        <v>5369</v>
      </c>
      <c r="C867" s="822" t="s">
        <v>5283</v>
      </c>
      <c r="D867" s="822" t="s">
        <v>5437</v>
      </c>
      <c r="E867" s="822" t="s">
        <v>5436</v>
      </c>
      <c r="F867" s="831">
        <v>579</v>
      </c>
      <c r="G867" s="831">
        <v>553524</v>
      </c>
      <c r="H867" s="831"/>
      <c r="I867" s="831">
        <v>956</v>
      </c>
      <c r="J867" s="831">
        <v>411</v>
      </c>
      <c r="K867" s="831">
        <v>394149</v>
      </c>
      <c r="L867" s="831"/>
      <c r="M867" s="831">
        <v>959</v>
      </c>
      <c r="N867" s="831">
        <v>283</v>
      </c>
      <c r="O867" s="831">
        <v>277340</v>
      </c>
      <c r="P867" s="827"/>
      <c r="Q867" s="832">
        <v>980</v>
      </c>
    </row>
    <row r="868" spans="1:17" ht="14.45" customHeight="1" x14ac:dyDescent="0.2">
      <c r="A868" s="821" t="s">
        <v>6266</v>
      </c>
      <c r="B868" s="822" t="s">
        <v>5369</v>
      </c>
      <c r="C868" s="822" t="s">
        <v>5283</v>
      </c>
      <c r="D868" s="822" t="s">
        <v>5340</v>
      </c>
      <c r="E868" s="822" t="s">
        <v>5341</v>
      </c>
      <c r="F868" s="831">
        <v>12</v>
      </c>
      <c r="G868" s="831">
        <v>1464</v>
      </c>
      <c r="H868" s="831"/>
      <c r="I868" s="831">
        <v>122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6266</v>
      </c>
      <c r="B869" s="822" t="s">
        <v>5369</v>
      </c>
      <c r="C869" s="822" t="s">
        <v>5283</v>
      </c>
      <c r="D869" s="822" t="s">
        <v>5438</v>
      </c>
      <c r="E869" s="822" t="s">
        <v>5436</v>
      </c>
      <c r="F869" s="831">
        <v>298</v>
      </c>
      <c r="G869" s="831">
        <v>222904</v>
      </c>
      <c r="H869" s="831"/>
      <c r="I869" s="831">
        <v>748</v>
      </c>
      <c r="J869" s="831">
        <v>131</v>
      </c>
      <c r="K869" s="831">
        <v>98119</v>
      </c>
      <c r="L869" s="831"/>
      <c r="M869" s="831">
        <v>749</v>
      </c>
      <c r="N869" s="831">
        <v>133</v>
      </c>
      <c r="O869" s="831">
        <v>101213</v>
      </c>
      <c r="P869" s="827"/>
      <c r="Q869" s="832">
        <v>761</v>
      </c>
    </row>
    <row r="870" spans="1:17" ht="14.45" customHeight="1" x14ac:dyDescent="0.2">
      <c r="A870" s="821" t="s">
        <v>6266</v>
      </c>
      <c r="B870" s="822" t="s">
        <v>5369</v>
      </c>
      <c r="C870" s="822" t="s">
        <v>5283</v>
      </c>
      <c r="D870" s="822" t="s">
        <v>5464</v>
      </c>
      <c r="E870" s="822" t="s">
        <v>5465</v>
      </c>
      <c r="F870" s="831">
        <v>1</v>
      </c>
      <c r="G870" s="831">
        <v>59</v>
      </c>
      <c r="H870" s="831"/>
      <c r="I870" s="831">
        <v>59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6266</v>
      </c>
      <c r="B871" s="822" t="s">
        <v>5369</v>
      </c>
      <c r="C871" s="822" t="s">
        <v>5283</v>
      </c>
      <c r="D871" s="822" t="s">
        <v>5439</v>
      </c>
      <c r="E871" s="822" t="s">
        <v>5440</v>
      </c>
      <c r="F871" s="831">
        <v>52</v>
      </c>
      <c r="G871" s="831">
        <v>28392</v>
      </c>
      <c r="H871" s="831"/>
      <c r="I871" s="831">
        <v>546</v>
      </c>
      <c r="J871" s="831">
        <v>32</v>
      </c>
      <c r="K871" s="831">
        <v>17504</v>
      </c>
      <c r="L871" s="831"/>
      <c r="M871" s="831">
        <v>547</v>
      </c>
      <c r="N871" s="831">
        <v>52</v>
      </c>
      <c r="O871" s="831">
        <v>29484</v>
      </c>
      <c r="P871" s="827"/>
      <c r="Q871" s="832">
        <v>567</v>
      </c>
    </row>
    <row r="872" spans="1:17" ht="14.45" customHeight="1" x14ac:dyDescent="0.2">
      <c r="A872" s="821" t="s">
        <v>6266</v>
      </c>
      <c r="B872" s="822" t="s">
        <v>5369</v>
      </c>
      <c r="C872" s="822" t="s">
        <v>5283</v>
      </c>
      <c r="D872" s="822" t="s">
        <v>5393</v>
      </c>
      <c r="E872" s="822" t="s">
        <v>5394</v>
      </c>
      <c r="F872" s="831">
        <v>10</v>
      </c>
      <c r="G872" s="831">
        <v>3100</v>
      </c>
      <c r="H872" s="831"/>
      <c r="I872" s="831">
        <v>310</v>
      </c>
      <c r="J872" s="831">
        <v>10</v>
      </c>
      <c r="K872" s="831">
        <v>3110</v>
      </c>
      <c r="L872" s="831"/>
      <c r="M872" s="831">
        <v>311</v>
      </c>
      <c r="N872" s="831">
        <v>6</v>
      </c>
      <c r="O872" s="831">
        <v>1938</v>
      </c>
      <c r="P872" s="827"/>
      <c r="Q872" s="832">
        <v>323</v>
      </c>
    </row>
    <row r="873" spans="1:17" ht="14.45" customHeight="1" x14ac:dyDescent="0.2">
      <c r="A873" s="821" t="s">
        <v>6266</v>
      </c>
      <c r="B873" s="822" t="s">
        <v>5369</v>
      </c>
      <c r="C873" s="822" t="s">
        <v>5283</v>
      </c>
      <c r="D873" s="822" t="s">
        <v>5395</v>
      </c>
      <c r="E873" s="822" t="s">
        <v>5390</v>
      </c>
      <c r="F873" s="831">
        <v>85</v>
      </c>
      <c r="G873" s="831">
        <v>15215</v>
      </c>
      <c r="H873" s="831"/>
      <c r="I873" s="831">
        <v>179</v>
      </c>
      <c r="J873" s="831">
        <v>41</v>
      </c>
      <c r="K873" s="831">
        <v>7380</v>
      </c>
      <c r="L873" s="831"/>
      <c r="M873" s="831">
        <v>180</v>
      </c>
      <c r="N873" s="831">
        <v>35</v>
      </c>
      <c r="O873" s="831">
        <v>6475</v>
      </c>
      <c r="P873" s="827"/>
      <c r="Q873" s="832">
        <v>185</v>
      </c>
    </row>
    <row r="874" spans="1:17" ht="14.45" customHeight="1" x14ac:dyDescent="0.2">
      <c r="A874" s="821" t="s">
        <v>6266</v>
      </c>
      <c r="B874" s="822" t="s">
        <v>5369</v>
      </c>
      <c r="C874" s="822" t="s">
        <v>5283</v>
      </c>
      <c r="D874" s="822" t="s">
        <v>5396</v>
      </c>
      <c r="E874" s="822" t="s">
        <v>5394</v>
      </c>
      <c r="F874" s="831">
        <v>233</v>
      </c>
      <c r="G874" s="831">
        <v>89705</v>
      </c>
      <c r="H874" s="831"/>
      <c r="I874" s="831">
        <v>385</v>
      </c>
      <c r="J874" s="831">
        <v>152</v>
      </c>
      <c r="K874" s="831">
        <v>58976</v>
      </c>
      <c r="L874" s="831"/>
      <c r="M874" s="831">
        <v>388</v>
      </c>
      <c r="N874" s="831">
        <v>217</v>
      </c>
      <c r="O874" s="831">
        <v>87017</v>
      </c>
      <c r="P874" s="827"/>
      <c r="Q874" s="832">
        <v>401</v>
      </c>
    </row>
    <row r="875" spans="1:17" ht="14.45" customHeight="1" x14ac:dyDescent="0.2">
      <c r="A875" s="821" t="s">
        <v>6266</v>
      </c>
      <c r="B875" s="822" t="s">
        <v>5369</v>
      </c>
      <c r="C875" s="822" t="s">
        <v>5283</v>
      </c>
      <c r="D875" s="822" t="s">
        <v>5350</v>
      </c>
      <c r="E875" s="822" t="s">
        <v>5351</v>
      </c>
      <c r="F875" s="831">
        <v>50</v>
      </c>
      <c r="G875" s="831">
        <v>31100</v>
      </c>
      <c r="H875" s="831"/>
      <c r="I875" s="831">
        <v>622</v>
      </c>
      <c r="J875" s="831">
        <v>13</v>
      </c>
      <c r="K875" s="831">
        <v>8125</v>
      </c>
      <c r="L875" s="831"/>
      <c r="M875" s="831">
        <v>625</v>
      </c>
      <c r="N875" s="831">
        <v>4</v>
      </c>
      <c r="O875" s="831">
        <v>2564</v>
      </c>
      <c r="P875" s="827"/>
      <c r="Q875" s="832">
        <v>641</v>
      </c>
    </row>
    <row r="876" spans="1:17" ht="14.45" customHeight="1" x14ac:dyDescent="0.2">
      <c r="A876" s="821" t="s">
        <v>6266</v>
      </c>
      <c r="B876" s="822" t="s">
        <v>5369</v>
      </c>
      <c r="C876" s="822" t="s">
        <v>5283</v>
      </c>
      <c r="D876" s="822" t="s">
        <v>5397</v>
      </c>
      <c r="E876" s="822" t="s">
        <v>5398</v>
      </c>
      <c r="F876" s="831">
        <v>244</v>
      </c>
      <c r="G876" s="831">
        <v>67100</v>
      </c>
      <c r="H876" s="831"/>
      <c r="I876" s="831">
        <v>275</v>
      </c>
      <c r="J876" s="831">
        <v>201</v>
      </c>
      <c r="K876" s="831">
        <v>55476</v>
      </c>
      <c r="L876" s="831"/>
      <c r="M876" s="831">
        <v>276</v>
      </c>
      <c r="N876" s="831">
        <v>176</v>
      </c>
      <c r="O876" s="831">
        <v>49104</v>
      </c>
      <c r="P876" s="827"/>
      <c r="Q876" s="832">
        <v>279</v>
      </c>
    </row>
    <row r="877" spans="1:17" ht="14.45" customHeight="1" x14ac:dyDescent="0.2">
      <c r="A877" s="821" t="s">
        <v>6266</v>
      </c>
      <c r="B877" s="822" t="s">
        <v>5369</v>
      </c>
      <c r="C877" s="822" t="s">
        <v>5283</v>
      </c>
      <c r="D877" s="822" t="s">
        <v>5441</v>
      </c>
      <c r="E877" s="822" t="s">
        <v>5442</v>
      </c>
      <c r="F877" s="831">
        <v>12</v>
      </c>
      <c r="G877" s="831">
        <v>1200</v>
      </c>
      <c r="H877" s="831"/>
      <c r="I877" s="831">
        <v>100</v>
      </c>
      <c r="J877" s="831">
        <v>8</v>
      </c>
      <c r="K877" s="831">
        <v>800</v>
      </c>
      <c r="L877" s="831"/>
      <c r="M877" s="831">
        <v>100</v>
      </c>
      <c r="N877" s="831">
        <v>11</v>
      </c>
      <c r="O877" s="831">
        <v>1100</v>
      </c>
      <c r="P877" s="827"/>
      <c r="Q877" s="832">
        <v>100</v>
      </c>
    </row>
    <row r="878" spans="1:17" ht="14.45" customHeight="1" x14ac:dyDescent="0.2">
      <c r="A878" s="821" t="s">
        <v>6266</v>
      </c>
      <c r="B878" s="822" t="s">
        <v>5369</v>
      </c>
      <c r="C878" s="822" t="s">
        <v>5283</v>
      </c>
      <c r="D878" s="822" t="s">
        <v>5443</v>
      </c>
      <c r="E878" s="822" t="s">
        <v>5436</v>
      </c>
      <c r="F878" s="831">
        <v>5</v>
      </c>
      <c r="G878" s="831">
        <v>5200</v>
      </c>
      <c r="H878" s="831"/>
      <c r="I878" s="831">
        <v>1040</v>
      </c>
      <c r="J878" s="831">
        <v>3</v>
      </c>
      <c r="K878" s="831">
        <v>3129</v>
      </c>
      <c r="L878" s="831"/>
      <c r="M878" s="831">
        <v>1043</v>
      </c>
      <c r="N878" s="831">
        <v>17</v>
      </c>
      <c r="O878" s="831">
        <v>18088</v>
      </c>
      <c r="P878" s="827"/>
      <c r="Q878" s="832">
        <v>1064</v>
      </c>
    </row>
    <row r="879" spans="1:17" ht="14.45" customHeight="1" x14ac:dyDescent="0.2">
      <c r="A879" s="821" t="s">
        <v>6266</v>
      </c>
      <c r="B879" s="822" t="s">
        <v>5369</v>
      </c>
      <c r="C879" s="822" t="s">
        <v>5283</v>
      </c>
      <c r="D879" s="822" t="s">
        <v>5466</v>
      </c>
      <c r="E879" s="822" t="s">
        <v>5436</v>
      </c>
      <c r="F879" s="831"/>
      <c r="G879" s="831"/>
      <c r="H879" s="831"/>
      <c r="I879" s="831"/>
      <c r="J879" s="831">
        <v>6</v>
      </c>
      <c r="K879" s="831">
        <v>5292</v>
      </c>
      <c r="L879" s="831"/>
      <c r="M879" s="831">
        <v>882</v>
      </c>
      <c r="N879" s="831">
        <v>4</v>
      </c>
      <c r="O879" s="831">
        <v>3608</v>
      </c>
      <c r="P879" s="827"/>
      <c r="Q879" s="832">
        <v>902</v>
      </c>
    </row>
    <row r="880" spans="1:17" ht="14.45" customHeight="1" x14ac:dyDescent="0.2">
      <c r="A880" s="821" t="s">
        <v>6266</v>
      </c>
      <c r="B880" s="822" t="s">
        <v>5369</v>
      </c>
      <c r="C880" s="822" t="s">
        <v>5283</v>
      </c>
      <c r="D880" s="822" t="s">
        <v>5467</v>
      </c>
      <c r="E880" s="822" t="s">
        <v>5403</v>
      </c>
      <c r="F880" s="831">
        <v>1</v>
      </c>
      <c r="G880" s="831">
        <v>534</v>
      </c>
      <c r="H880" s="831"/>
      <c r="I880" s="831">
        <v>534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6266</v>
      </c>
      <c r="B881" s="822" t="s">
        <v>5369</v>
      </c>
      <c r="C881" s="822" t="s">
        <v>5283</v>
      </c>
      <c r="D881" s="822" t="s">
        <v>5402</v>
      </c>
      <c r="E881" s="822" t="s">
        <v>5403</v>
      </c>
      <c r="F881" s="831">
        <v>1</v>
      </c>
      <c r="G881" s="831">
        <v>828</v>
      </c>
      <c r="H881" s="831"/>
      <c r="I881" s="831">
        <v>828</v>
      </c>
      <c r="J881" s="831">
        <v>1</v>
      </c>
      <c r="K881" s="831">
        <v>831</v>
      </c>
      <c r="L881" s="831"/>
      <c r="M881" s="831">
        <v>831</v>
      </c>
      <c r="N881" s="831"/>
      <c r="O881" s="831"/>
      <c r="P881" s="827"/>
      <c r="Q881" s="832"/>
    </row>
    <row r="882" spans="1:17" ht="14.45" customHeight="1" x14ac:dyDescent="0.2">
      <c r="A882" s="821" t="s">
        <v>6266</v>
      </c>
      <c r="B882" s="822" t="s">
        <v>5369</v>
      </c>
      <c r="C882" s="822" t="s">
        <v>5283</v>
      </c>
      <c r="D882" s="822" t="s">
        <v>5449</v>
      </c>
      <c r="E882" s="822" t="s">
        <v>5403</v>
      </c>
      <c r="F882" s="831">
        <v>3</v>
      </c>
      <c r="G882" s="831">
        <v>1827</v>
      </c>
      <c r="H882" s="831"/>
      <c r="I882" s="831">
        <v>609</v>
      </c>
      <c r="J882" s="831">
        <v>4</v>
      </c>
      <c r="K882" s="831">
        <v>2448</v>
      </c>
      <c r="L882" s="831"/>
      <c r="M882" s="831">
        <v>612</v>
      </c>
      <c r="N882" s="831">
        <v>1</v>
      </c>
      <c r="O882" s="831">
        <v>625</v>
      </c>
      <c r="P882" s="827"/>
      <c r="Q882" s="832">
        <v>625</v>
      </c>
    </row>
    <row r="883" spans="1:17" ht="14.45" customHeight="1" x14ac:dyDescent="0.2">
      <c r="A883" s="821" t="s">
        <v>6266</v>
      </c>
      <c r="B883" s="822" t="s">
        <v>5369</v>
      </c>
      <c r="C883" s="822" t="s">
        <v>5283</v>
      </c>
      <c r="D883" s="822" t="s">
        <v>5468</v>
      </c>
      <c r="E883" s="822" t="s">
        <v>5436</v>
      </c>
      <c r="F883" s="831"/>
      <c r="G883" s="831"/>
      <c r="H883" s="831"/>
      <c r="I883" s="831"/>
      <c r="J883" s="831">
        <v>3</v>
      </c>
      <c r="K883" s="831">
        <v>2898</v>
      </c>
      <c r="L883" s="831"/>
      <c r="M883" s="831">
        <v>966</v>
      </c>
      <c r="N883" s="831"/>
      <c r="O883" s="831"/>
      <c r="P883" s="827"/>
      <c r="Q883" s="832"/>
    </row>
    <row r="884" spans="1:17" ht="14.45" customHeight="1" x14ac:dyDescent="0.2">
      <c r="A884" s="821" t="s">
        <v>6266</v>
      </c>
      <c r="B884" s="822" t="s">
        <v>5369</v>
      </c>
      <c r="C884" s="822" t="s">
        <v>5283</v>
      </c>
      <c r="D884" s="822" t="s">
        <v>5399</v>
      </c>
      <c r="E884" s="822" t="s">
        <v>5382</v>
      </c>
      <c r="F884" s="831">
        <v>31</v>
      </c>
      <c r="G884" s="831">
        <v>12679</v>
      </c>
      <c r="H884" s="831"/>
      <c r="I884" s="831">
        <v>409</v>
      </c>
      <c r="J884" s="831">
        <v>32</v>
      </c>
      <c r="K884" s="831">
        <v>13184</v>
      </c>
      <c r="L884" s="831"/>
      <c r="M884" s="831">
        <v>412</v>
      </c>
      <c r="N884" s="831">
        <v>52</v>
      </c>
      <c r="O884" s="831">
        <v>22100</v>
      </c>
      <c r="P884" s="827"/>
      <c r="Q884" s="832">
        <v>425</v>
      </c>
    </row>
    <row r="885" spans="1:17" ht="14.45" customHeight="1" x14ac:dyDescent="0.2">
      <c r="A885" s="821" t="s">
        <v>6266</v>
      </c>
      <c r="B885" s="822" t="s">
        <v>5369</v>
      </c>
      <c r="C885" s="822" t="s">
        <v>5283</v>
      </c>
      <c r="D885" s="822" t="s">
        <v>6264</v>
      </c>
      <c r="E885" s="822" t="s">
        <v>5403</v>
      </c>
      <c r="F885" s="831">
        <v>0</v>
      </c>
      <c r="G885" s="831">
        <v>0</v>
      </c>
      <c r="H885" s="831"/>
      <c r="I885" s="831"/>
      <c r="J885" s="831">
        <v>1</v>
      </c>
      <c r="K885" s="831">
        <v>754</v>
      </c>
      <c r="L885" s="831"/>
      <c r="M885" s="831">
        <v>754</v>
      </c>
      <c r="N885" s="831"/>
      <c r="O885" s="831"/>
      <c r="P885" s="827"/>
      <c r="Q885" s="832"/>
    </row>
    <row r="886" spans="1:17" ht="14.45" customHeight="1" x14ac:dyDescent="0.2">
      <c r="A886" s="821" t="s">
        <v>6266</v>
      </c>
      <c r="B886" s="822" t="s">
        <v>5369</v>
      </c>
      <c r="C886" s="822" t="s">
        <v>5283</v>
      </c>
      <c r="D886" s="822" t="s">
        <v>5446</v>
      </c>
      <c r="E886" s="822" t="s">
        <v>5445</v>
      </c>
      <c r="F886" s="831">
        <v>1</v>
      </c>
      <c r="G886" s="831">
        <v>541</v>
      </c>
      <c r="H886" s="831"/>
      <c r="I886" s="831">
        <v>541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6266</v>
      </c>
      <c r="B887" s="822" t="s">
        <v>5369</v>
      </c>
      <c r="C887" s="822" t="s">
        <v>5283</v>
      </c>
      <c r="D887" s="822" t="s">
        <v>5470</v>
      </c>
      <c r="E887" s="822" t="s">
        <v>5471</v>
      </c>
      <c r="F887" s="831">
        <v>10</v>
      </c>
      <c r="G887" s="831">
        <v>3610</v>
      </c>
      <c r="H887" s="831"/>
      <c r="I887" s="831">
        <v>361</v>
      </c>
      <c r="J887" s="831">
        <v>2</v>
      </c>
      <c r="K887" s="831">
        <v>728</v>
      </c>
      <c r="L887" s="831"/>
      <c r="M887" s="831">
        <v>364</v>
      </c>
      <c r="N887" s="831">
        <v>5</v>
      </c>
      <c r="O887" s="831">
        <v>1900</v>
      </c>
      <c r="P887" s="827"/>
      <c r="Q887" s="832">
        <v>380</v>
      </c>
    </row>
    <row r="888" spans="1:17" ht="14.45" customHeight="1" x14ac:dyDescent="0.2">
      <c r="A888" s="821" t="s">
        <v>6266</v>
      </c>
      <c r="B888" s="822" t="s">
        <v>5369</v>
      </c>
      <c r="C888" s="822" t="s">
        <v>5283</v>
      </c>
      <c r="D888" s="822" t="s">
        <v>6267</v>
      </c>
      <c r="E888" s="822" t="s">
        <v>6268</v>
      </c>
      <c r="F888" s="831"/>
      <c r="G888" s="831"/>
      <c r="H888" s="831"/>
      <c r="I888" s="831"/>
      <c r="J888" s="831">
        <v>0</v>
      </c>
      <c r="K888" s="831">
        <v>0</v>
      </c>
      <c r="L888" s="831"/>
      <c r="M888" s="831"/>
      <c r="N888" s="831">
        <v>3</v>
      </c>
      <c r="O888" s="831">
        <v>6870</v>
      </c>
      <c r="P888" s="827"/>
      <c r="Q888" s="832">
        <v>2290</v>
      </c>
    </row>
    <row r="889" spans="1:17" ht="14.45" customHeight="1" x14ac:dyDescent="0.2">
      <c r="A889" s="821" t="s">
        <v>6266</v>
      </c>
      <c r="B889" s="822" t="s">
        <v>5369</v>
      </c>
      <c r="C889" s="822" t="s">
        <v>5283</v>
      </c>
      <c r="D889" s="822" t="s">
        <v>6269</v>
      </c>
      <c r="E889" s="822" t="s">
        <v>6270</v>
      </c>
      <c r="F889" s="831"/>
      <c r="G889" s="831"/>
      <c r="H889" s="831"/>
      <c r="I889" s="831"/>
      <c r="J889" s="831">
        <v>0</v>
      </c>
      <c r="K889" s="831">
        <v>0</v>
      </c>
      <c r="L889" s="831"/>
      <c r="M889" s="831"/>
      <c r="N889" s="831">
        <v>3</v>
      </c>
      <c r="O889" s="831">
        <v>4736.67</v>
      </c>
      <c r="P889" s="827"/>
      <c r="Q889" s="832">
        <v>1578.89</v>
      </c>
    </row>
    <row r="890" spans="1:17" ht="14.45" customHeight="1" x14ac:dyDescent="0.2">
      <c r="A890" s="821" t="s">
        <v>6271</v>
      </c>
      <c r="B890" s="822" t="s">
        <v>5369</v>
      </c>
      <c r="C890" s="822" t="s">
        <v>5313</v>
      </c>
      <c r="D890" s="822" t="s">
        <v>5457</v>
      </c>
      <c r="E890" s="822" t="s">
        <v>5458</v>
      </c>
      <c r="F890" s="831">
        <v>2</v>
      </c>
      <c r="G890" s="831">
        <v>1809.5</v>
      </c>
      <c r="H890" s="831"/>
      <c r="I890" s="831">
        <v>904.75</v>
      </c>
      <c r="J890" s="831">
        <v>1</v>
      </c>
      <c r="K890" s="831">
        <v>904.75</v>
      </c>
      <c r="L890" s="831"/>
      <c r="M890" s="831">
        <v>904.75</v>
      </c>
      <c r="N890" s="831"/>
      <c r="O890" s="831"/>
      <c r="P890" s="827"/>
      <c r="Q890" s="832"/>
    </row>
    <row r="891" spans="1:17" ht="14.45" customHeight="1" x14ac:dyDescent="0.2">
      <c r="A891" s="821" t="s">
        <v>6271</v>
      </c>
      <c r="B891" s="822" t="s">
        <v>5369</v>
      </c>
      <c r="C891" s="822" t="s">
        <v>5313</v>
      </c>
      <c r="D891" s="822" t="s">
        <v>5314</v>
      </c>
      <c r="E891" s="822" t="s">
        <v>5315</v>
      </c>
      <c r="F891" s="831">
        <v>1</v>
      </c>
      <c r="G891" s="831">
        <v>242.64</v>
      </c>
      <c r="H891" s="831"/>
      <c r="I891" s="831">
        <v>242.64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6271</v>
      </c>
      <c r="B892" s="822" t="s">
        <v>5369</v>
      </c>
      <c r="C892" s="822" t="s">
        <v>5313</v>
      </c>
      <c r="D892" s="822" t="s">
        <v>5316</v>
      </c>
      <c r="E892" s="822" t="s">
        <v>5317</v>
      </c>
      <c r="F892" s="831">
        <v>131</v>
      </c>
      <c r="G892" s="831">
        <v>31785.839999999982</v>
      </c>
      <c r="H892" s="831"/>
      <c r="I892" s="831">
        <v>242.63999999999987</v>
      </c>
      <c r="J892" s="831">
        <v>47</v>
      </c>
      <c r="K892" s="831">
        <v>8729.48</v>
      </c>
      <c r="L892" s="831"/>
      <c r="M892" s="831">
        <v>185.73361702127659</v>
      </c>
      <c r="N892" s="831">
        <v>22</v>
      </c>
      <c r="O892" s="831">
        <v>3969.68</v>
      </c>
      <c r="P892" s="827"/>
      <c r="Q892" s="832">
        <v>180.44</v>
      </c>
    </row>
    <row r="893" spans="1:17" ht="14.45" customHeight="1" x14ac:dyDescent="0.2">
      <c r="A893" s="821" t="s">
        <v>6271</v>
      </c>
      <c r="B893" s="822" t="s">
        <v>5369</v>
      </c>
      <c r="C893" s="822" t="s">
        <v>5313</v>
      </c>
      <c r="D893" s="822" t="s">
        <v>5318</v>
      </c>
      <c r="E893" s="822" t="s">
        <v>5319</v>
      </c>
      <c r="F893" s="831">
        <v>1</v>
      </c>
      <c r="G893" s="831">
        <v>242.64</v>
      </c>
      <c r="H893" s="831"/>
      <c r="I893" s="831">
        <v>242.64</v>
      </c>
      <c r="J893" s="831">
        <v>7</v>
      </c>
      <c r="K893" s="831">
        <v>1263.08</v>
      </c>
      <c r="L893" s="831"/>
      <c r="M893" s="831">
        <v>180.44</v>
      </c>
      <c r="N893" s="831"/>
      <c r="O893" s="831"/>
      <c r="P893" s="827"/>
      <c r="Q893" s="832"/>
    </row>
    <row r="894" spans="1:17" ht="14.45" customHeight="1" x14ac:dyDescent="0.2">
      <c r="A894" s="821" t="s">
        <v>6271</v>
      </c>
      <c r="B894" s="822" t="s">
        <v>5369</v>
      </c>
      <c r="C894" s="822" t="s">
        <v>5283</v>
      </c>
      <c r="D894" s="822" t="s">
        <v>5433</v>
      </c>
      <c r="E894" s="822" t="s">
        <v>5434</v>
      </c>
      <c r="F894" s="831">
        <v>2</v>
      </c>
      <c r="G894" s="831">
        <v>398</v>
      </c>
      <c r="H894" s="831"/>
      <c r="I894" s="831">
        <v>199</v>
      </c>
      <c r="J894" s="831">
        <v>4</v>
      </c>
      <c r="K894" s="831">
        <v>804</v>
      </c>
      <c r="L894" s="831"/>
      <c r="M894" s="831">
        <v>201</v>
      </c>
      <c r="N894" s="831">
        <v>4</v>
      </c>
      <c r="O894" s="831">
        <v>840</v>
      </c>
      <c r="P894" s="827"/>
      <c r="Q894" s="832">
        <v>210</v>
      </c>
    </row>
    <row r="895" spans="1:17" ht="14.45" customHeight="1" x14ac:dyDescent="0.2">
      <c r="A895" s="821" t="s">
        <v>6271</v>
      </c>
      <c r="B895" s="822" t="s">
        <v>5369</v>
      </c>
      <c r="C895" s="822" t="s">
        <v>5283</v>
      </c>
      <c r="D895" s="822" t="s">
        <v>5330</v>
      </c>
      <c r="E895" s="822" t="s">
        <v>5331</v>
      </c>
      <c r="F895" s="831">
        <v>1</v>
      </c>
      <c r="G895" s="831">
        <v>38</v>
      </c>
      <c r="H895" s="831"/>
      <c r="I895" s="831">
        <v>38</v>
      </c>
      <c r="J895" s="831">
        <v>1</v>
      </c>
      <c r="K895" s="831">
        <v>38</v>
      </c>
      <c r="L895" s="831"/>
      <c r="M895" s="831">
        <v>38</v>
      </c>
      <c r="N895" s="831"/>
      <c r="O895" s="831"/>
      <c r="P895" s="827"/>
      <c r="Q895" s="832"/>
    </row>
    <row r="896" spans="1:17" ht="14.45" customHeight="1" x14ac:dyDescent="0.2">
      <c r="A896" s="821" t="s">
        <v>6271</v>
      </c>
      <c r="B896" s="822" t="s">
        <v>5369</v>
      </c>
      <c r="C896" s="822" t="s">
        <v>5283</v>
      </c>
      <c r="D896" s="822" t="s">
        <v>5372</v>
      </c>
      <c r="E896" s="822" t="s">
        <v>5373</v>
      </c>
      <c r="F896" s="831">
        <v>2288</v>
      </c>
      <c r="G896" s="831">
        <v>581152</v>
      </c>
      <c r="H896" s="831"/>
      <c r="I896" s="831">
        <v>254</v>
      </c>
      <c r="J896" s="831">
        <v>1631</v>
      </c>
      <c r="K896" s="831">
        <v>415905</v>
      </c>
      <c r="L896" s="831"/>
      <c r="M896" s="831">
        <v>255</v>
      </c>
      <c r="N896" s="831">
        <v>1153</v>
      </c>
      <c r="O896" s="831">
        <v>317075</v>
      </c>
      <c r="P896" s="827"/>
      <c r="Q896" s="832">
        <v>275</v>
      </c>
    </row>
    <row r="897" spans="1:17" ht="14.45" customHeight="1" x14ac:dyDescent="0.2">
      <c r="A897" s="821" t="s">
        <v>6271</v>
      </c>
      <c r="B897" s="822" t="s">
        <v>5369</v>
      </c>
      <c r="C897" s="822" t="s">
        <v>5283</v>
      </c>
      <c r="D897" s="822" t="s">
        <v>5374</v>
      </c>
      <c r="E897" s="822" t="s">
        <v>5375</v>
      </c>
      <c r="F897" s="831">
        <v>953</v>
      </c>
      <c r="G897" s="831">
        <v>120078</v>
      </c>
      <c r="H897" s="831"/>
      <c r="I897" s="831">
        <v>126</v>
      </c>
      <c r="J897" s="831">
        <v>695</v>
      </c>
      <c r="K897" s="831">
        <v>88265</v>
      </c>
      <c r="L897" s="831"/>
      <c r="M897" s="831">
        <v>127</v>
      </c>
      <c r="N897" s="831">
        <v>479</v>
      </c>
      <c r="O897" s="831">
        <v>65623</v>
      </c>
      <c r="P897" s="827"/>
      <c r="Q897" s="832">
        <v>137</v>
      </c>
    </row>
    <row r="898" spans="1:17" ht="14.45" customHeight="1" x14ac:dyDescent="0.2">
      <c r="A898" s="821" t="s">
        <v>6271</v>
      </c>
      <c r="B898" s="822" t="s">
        <v>5369</v>
      </c>
      <c r="C898" s="822" t="s">
        <v>5283</v>
      </c>
      <c r="D898" s="822" t="s">
        <v>5383</v>
      </c>
      <c r="E898" s="822" t="s">
        <v>5384</v>
      </c>
      <c r="F898" s="831">
        <v>2</v>
      </c>
      <c r="G898" s="831">
        <v>996</v>
      </c>
      <c r="H898" s="831"/>
      <c r="I898" s="831">
        <v>498</v>
      </c>
      <c r="J898" s="831">
        <v>2</v>
      </c>
      <c r="K898" s="831">
        <v>998</v>
      </c>
      <c r="L898" s="831"/>
      <c r="M898" s="831">
        <v>499</v>
      </c>
      <c r="N898" s="831"/>
      <c r="O898" s="831"/>
      <c r="P898" s="827"/>
      <c r="Q898" s="832"/>
    </row>
    <row r="899" spans="1:17" ht="14.45" customHeight="1" x14ac:dyDescent="0.2">
      <c r="A899" s="821" t="s">
        <v>6271</v>
      </c>
      <c r="B899" s="822" t="s">
        <v>5369</v>
      </c>
      <c r="C899" s="822" t="s">
        <v>5283</v>
      </c>
      <c r="D899" s="822" t="s">
        <v>5385</v>
      </c>
      <c r="E899" s="822" t="s">
        <v>5386</v>
      </c>
      <c r="F899" s="831">
        <v>21</v>
      </c>
      <c r="G899" s="831">
        <v>14511</v>
      </c>
      <c r="H899" s="831"/>
      <c r="I899" s="831">
        <v>691</v>
      </c>
      <c r="J899" s="831">
        <v>51</v>
      </c>
      <c r="K899" s="831">
        <v>35292</v>
      </c>
      <c r="L899" s="831"/>
      <c r="M899" s="831">
        <v>692</v>
      </c>
      <c r="N899" s="831">
        <v>15</v>
      </c>
      <c r="O899" s="831">
        <v>10560</v>
      </c>
      <c r="P899" s="827"/>
      <c r="Q899" s="832">
        <v>704</v>
      </c>
    </row>
    <row r="900" spans="1:17" ht="14.45" customHeight="1" x14ac:dyDescent="0.2">
      <c r="A900" s="821" t="s">
        <v>6271</v>
      </c>
      <c r="B900" s="822" t="s">
        <v>5369</v>
      </c>
      <c r="C900" s="822" t="s">
        <v>5283</v>
      </c>
      <c r="D900" s="822" t="s">
        <v>5387</v>
      </c>
      <c r="E900" s="822" t="s">
        <v>5384</v>
      </c>
      <c r="F900" s="831">
        <v>28</v>
      </c>
      <c r="G900" s="831">
        <v>16044</v>
      </c>
      <c r="H900" s="831"/>
      <c r="I900" s="831">
        <v>573</v>
      </c>
      <c r="J900" s="831">
        <v>28</v>
      </c>
      <c r="K900" s="831">
        <v>16128</v>
      </c>
      <c r="L900" s="831"/>
      <c r="M900" s="831">
        <v>576</v>
      </c>
      <c r="N900" s="831">
        <v>7</v>
      </c>
      <c r="O900" s="831">
        <v>4123</v>
      </c>
      <c r="P900" s="827"/>
      <c r="Q900" s="832">
        <v>589</v>
      </c>
    </row>
    <row r="901" spans="1:17" ht="14.45" customHeight="1" x14ac:dyDescent="0.2">
      <c r="A901" s="821" t="s">
        <v>6271</v>
      </c>
      <c r="B901" s="822" t="s">
        <v>5369</v>
      </c>
      <c r="C901" s="822" t="s">
        <v>5283</v>
      </c>
      <c r="D901" s="822" t="s">
        <v>5388</v>
      </c>
      <c r="E901" s="822" t="s">
        <v>5386</v>
      </c>
      <c r="F901" s="831">
        <v>502</v>
      </c>
      <c r="G901" s="831">
        <v>384532</v>
      </c>
      <c r="H901" s="831"/>
      <c r="I901" s="831">
        <v>766</v>
      </c>
      <c r="J901" s="831">
        <v>482</v>
      </c>
      <c r="K901" s="831">
        <v>370658</v>
      </c>
      <c r="L901" s="831"/>
      <c r="M901" s="831">
        <v>769</v>
      </c>
      <c r="N901" s="831">
        <v>188</v>
      </c>
      <c r="O901" s="831">
        <v>147016</v>
      </c>
      <c r="P901" s="827"/>
      <c r="Q901" s="832">
        <v>782</v>
      </c>
    </row>
    <row r="902" spans="1:17" ht="14.45" customHeight="1" x14ac:dyDescent="0.2">
      <c r="A902" s="821" t="s">
        <v>6271</v>
      </c>
      <c r="B902" s="822" t="s">
        <v>5369</v>
      </c>
      <c r="C902" s="822" t="s">
        <v>5283</v>
      </c>
      <c r="D902" s="822" t="s">
        <v>5435</v>
      </c>
      <c r="E902" s="822" t="s">
        <v>5436</v>
      </c>
      <c r="F902" s="831">
        <v>2340</v>
      </c>
      <c r="G902" s="831">
        <v>1925820</v>
      </c>
      <c r="H902" s="831"/>
      <c r="I902" s="831">
        <v>823</v>
      </c>
      <c r="J902" s="831">
        <v>1619</v>
      </c>
      <c r="K902" s="831">
        <v>1337294</v>
      </c>
      <c r="L902" s="831"/>
      <c r="M902" s="831">
        <v>826</v>
      </c>
      <c r="N902" s="831">
        <v>832</v>
      </c>
      <c r="O902" s="831">
        <v>698048</v>
      </c>
      <c r="P902" s="827"/>
      <c r="Q902" s="832">
        <v>839</v>
      </c>
    </row>
    <row r="903" spans="1:17" ht="14.45" customHeight="1" x14ac:dyDescent="0.2">
      <c r="A903" s="821" t="s">
        <v>6271</v>
      </c>
      <c r="B903" s="822" t="s">
        <v>5369</v>
      </c>
      <c r="C903" s="822" t="s">
        <v>5283</v>
      </c>
      <c r="D903" s="822" t="s">
        <v>5376</v>
      </c>
      <c r="E903" s="822" t="s">
        <v>5353</v>
      </c>
      <c r="F903" s="831"/>
      <c r="G903" s="831"/>
      <c r="H903" s="831"/>
      <c r="I903" s="831"/>
      <c r="J903" s="831"/>
      <c r="K903" s="831"/>
      <c r="L903" s="831"/>
      <c r="M903" s="831"/>
      <c r="N903" s="831">
        <v>3</v>
      </c>
      <c r="O903" s="831">
        <v>1476</v>
      </c>
      <c r="P903" s="827"/>
      <c r="Q903" s="832">
        <v>492</v>
      </c>
    </row>
    <row r="904" spans="1:17" ht="14.45" customHeight="1" x14ac:dyDescent="0.2">
      <c r="A904" s="821" t="s">
        <v>6271</v>
      </c>
      <c r="B904" s="822" t="s">
        <v>5369</v>
      </c>
      <c r="C904" s="822" t="s">
        <v>5283</v>
      </c>
      <c r="D904" s="822" t="s">
        <v>5451</v>
      </c>
      <c r="E904" s="822" t="s">
        <v>5355</v>
      </c>
      <c r="F904" s="831"/>
      <c r="G904" s="831"/>
      <c r="H904" s="831"/>
      <c r="I904" s="831"/>
      <c r="J904" s="831">
        <v>6</v>
      </c>
      <c r="K904" s="831">
        <v>2724</v>
      </c>
      <c r="L904" s="831"/>
      <c r="M904" s="831">
        <v>454</v>
      </c>
      <c r="N904" s="831">
        <v>3</v>
      </c>
      <c r="O904" s="831">
        <v>1401</v>
      </c>
      <c r="P904" s="827"/>
      <c r="Q904" s="832">
        <v>467</v>
      </c>
    </row>
    <row r="905" spans="1:17" ht="14.45" customHeight="1" x14ac:dyDescent="0.2">
      <c r="A905" s="821" t="s">
        <v>6271</v>
      </c>
      <c r="B905" s="822" t="s">
        <v>5369</v>
      </c>
      <c r="C905" s="822" t="s">
        <v>5283</v>
      </c>
      <c r="D905" s="822" t="s">
        <v>5448</v>
      </c>
      <c r="E905" s="822" t="s">
        <v>5351</v>
      </c>
      <c r="F905" s="831">
        <v>192</v>
      </c>
      <c r="G905" s="831">
        <v>141120</v>
      </c>
      <c r="H905" s="831"/>
      <c r="I905" s="831">
        <v>735</v>
      </c>
      <c r="J905" s="831">
        <v>126</v>
      </c>
      <c r="K905" s="831">
        <v>93240</v>
      </c>
      <c r="L905" s="831"/>
      <c r="M905" s="831">
        <v>740</v>
      </c>
      <c r="N905" s="831">
        <v>81</v>
      </c>
      <c r="O905" s="831">
        <v>61479</v>
      </c>
      <c r="P905" s="827"/>
      <c r="Q905" s="832">
        <v>759</v>
      </c>
    </row>
    <row r="906" spans="1:17" ht="14.45" customHeight="1" x14ac:dyDescent="0.2">
      <c r="A906" s="821" t="s">
        <v>6271</v>
      </c>
      <c r="B906" s="822" t="s">
        <v>5369</v>
      </c>
      <c r="C906" s="822" t="s">
        <v>5283</v>
      </c>
      <c r="D906" s="822" t="s">
        <v>5463</v>
      </c>
      <c r="E906" s="822" t="s">
        <v>5462</v>
      </c>
      <c r="F906" s="831">
        <v>4</v>
      </c>
      <c r="G906" s="831">
        <v>3352</v>
      </c>
      <c r="H906" s="831"/>
      <c r="I906" s="831">
        <v>838</v>
      </c>
      <c r="J906" s="831">
        <v>7</v>
      </c>
      <c r="K906" s="831">
        <v>5887</v>
      </c>
      <c r="L906" s="831"/>
      <c r="M906" s="831">
        <v>841</v>
      </c>
      <c r="N906" s="831"/>
      <c r="O906" s="831"/>
      <c r="P906" s="827"/>
      <c r="Q906" s="832"/>
    </row>
    <row r="907" spans="1:17" ht="14.45" customHeight="1" x14ac:dyDescent="0.2">
      <c r="A907" s="821" t="s">
        <v>6271</v>
      </c>
      <c r="B907" s="822" t="s">
        <v>5369</v>
      </c>
      <c r="C907" s="822" t="s">
        <v>5283</v>
      </c>
      <c r="D907" s="822" t="s">
        <v>5389</v>
      </c>
      <c r="E907" s="822" t="s">
        <v>5390</v>
      </c>
      <c r="F907" s="831">
        <v>831</v>
      </c>
      <c r="G907" s="831">
        <v>180327</v>
      </c>
      <c r="H907" s="831"/>
      <c r="I907" s="831">
        <v>217</v>
      </c>
      <c r="J907" s="831">
        <v>521</v>
      </c>
      <c r="K907" s="831">
        <v>114099</v>
      </c>
      <c r="L907" s="831"/>
      <c r="M907" s="831">
        <v>219</v>
      </c>
      <c r="N907" s="831">
        <v>267</v>
      </c>
      <c r="O907" s="831">
        <v>60075</v>
      </c>
      <c r="P907" s="827"/>
      <c r="Q907" s="832">
        <v>225</v>
      </c>
    </row>
    <row r="908" spans="1:17" ht="14.45" customHeight="1" x14ac:dyDescent="0.2">
      <c r="A908" s="821" t="s">
        <v>6271</v>
      </c>
      <c r="B908" s="822" t="s">
        <v>5369</v>
      </c>
      <c r="C908" s="822" t="s">
        <v>5283</v>
      </c>
      <c r="D908" s="822" t="s">
        <v>5336</v>
      </c>
      <c r="E908" s="822" t="s">
        <v>5337</v>
      </c>
      <c r="F908" s="831">
        <v>1</v>
      </c>
      <c r="G908" s="831">
        <v>358</v>
      </c>
      <c r="H908" s="831"/>
      <c r="I908" s="831">
        <v>358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6271</v>
      </c>
      <c r="B909" s="822" t="s">
        <v>5369</v>
      </c>
      <c r="C909" s="822" t="s">
        <v>5283</v>
      </c>
      <c r="D909" s="822" t="s">
        <v>5391</v>
      </c>
      <c r="E909" s="822" t="s">
        <v>5392</v>
      </c>
      <c r="F909" s="831">
        <v>4556</v>
      </c>
      <c r="G909" s="831">
        <v>400928</v>
      </c>
      <c r="H909" s="831"/>
      <c r="I909" s="831">
        <v>88</v>
      </c>
      <c r="J909" s="831">
        <v>3272</v>
      </c>
      <c r="K909" s="831">
        <v>291208</v>
      </c>
      <c r="L909" s="831"/>
      <c r="M909" s="831">
        <v>89</v>
      </c>
      <c r="N909" s="831">
        <v>2251</v>
      </c>
      <c r="O909" s="831">
        <v>207092</v>
      </c>
      <c r="P909" s="827"/>
      <c r="Q909" s="832">
        <v>92</v>
      </c>
    </row>
    <row r="910" spans="1:17" ht="14.45" customHeight="1" x14ac:dyDescent="0.2">
      <c r="A910" s="821" t="s">
        <v>6271</v>
      </c>
      <c r="B910" s="822" t="s">
        <v>5369</v>
      </c>
      <c r="C910" s="822" t="s">
        <v>5283</v>
      </c>
      <c r="D910" s="822" t="s">
        <v>5377</v>
      </c>
      <c r="E910" s="822" t="s">
        <v>5378</v>
      </c>
      <c r="F910" s="831">
        <v>16</v>
      </c>
      <c r="G910" s="831">
        <v>11568</v>
      </c>
      <c r="H910" s="831"/>
      <c r="I910" s="831">
        <v>723</v>
      </c>
      <c r="J910" s="831">
        <v>5</v>
      </c>
      <c r="K910" s="831">
        <v>3625</v>
      </c>
      <c r="L910" s="831"/>
      <c r="M910" s="831">
        <v>725</v>
      </c>
      <c r="N910" s="831">
        <v>2</v>
      </c>
      <c r="O910" s="831">
        <v>1480</v>
      </c>
      <c r="P910" s="827"/>
      <c r="Q910" s="832">
        <v>740</v>
      </c>
    </row>
    <row r="911" spans="1:17" ht="14.45" customHeight="1" x14ac:dyDescent="0.2">
      <c r="A911" s="821" t="s">
        <v>6271</v>
      </c>
      <c r="B911" s="822" t="s">
        <v>5369</v>
      </c>
      <c r="C911" s="822" t="s">
        <v>5283</v>
      </c>
      <c r="D911" s="822" t="s">
        <v>5437</v>
      </c>
      <c r="E911" s="822" t="s">
        <v>5436</v>
      </c>
      <c r="F911" s="831">
        <v>1461</v>
      </c>
      <c r="G911" s="831">
        <v>1396716</v>
      </c>
      <c r="H911" s="831"/>
      <c r="I911" s="831">
        <v>956</v>
      </c>
      <c r="J911" s="831">
        <v>943</v>
      </c>
      <c r="K911" s="831">
        <v>904337</v>
      </c>
      <c r="L911" s="831"/>
      <c r="M911" s="831">
        <v>959</v>
      </c>
      <c r="N911" s="831">
        <v>801</v>
      </c>
      <c r="O911" s="831">
        <v>784980</v>
      </c>
      <c r="P911" s="827"/>
      <c r="Q911" s="832">
        <v>980</v>
      </c>
    </row>
    <row r="912" spans="1:17" ht="14.45" customHeight="1" x14ac:dyDescent="0.2">
      <c r="A912" s="821" t="s">
        <v>6271</v>
      </c>
      <c r="B912" s="822" t="s">
        <v>5369</v>
      </c>
      <c r="C912" s="822" t="s">
        <v>5283</v>
      </c>
      <c r="D912" s="822" t="s">
        <v>5438</v>
      </c>
      <c r="E912" s="822" t="s">
        <v>5436</v>
      </c>
      <c r="F912" s="831">
        <v>256</v>
      </c>
      <c r="G912" s="831">
        <v>191488</v>
      </c>
      <c r="H912" s="831"/>
      <c r="I912" s="831">
        <v>748</v>
      </c>
      <c r="J912" s="831">
        <v>179</v>
      </c>
      <c r="K912" s="831">
        <v>134071</v>
      </c>
      <c r="L912" s="831"/>
      <c r="M912" s="831">
        <v>749</v>
      </c>
      <c r="N912" s="831">
        <v>404</v>
      </c>
      <c r="O912" s="831">
        <v>307444</v>
      </c>
      <c r="P912" s="827"/>
      <c r="Q912" s="832">
        <v>761</v>
      </c>
    </row>
    <row r="913" spans="1:17" ht="14.45" customHeight="1" x14ac:dyDescent="0.2">
      <c r="A913" s="821" t="s">
        <v>6271</v>
      </c>
      <c r="B913" s="822" t="s">
        <v>5369</v>
      </c>
      <c r="C913" s="822" t="s">
        <v>5283</v>
      </c>
      <c r="D913" s="822" t="s">
        <v>5439</v>
      </c>
      <c r="E913" s="822" t="s">
        <v>5440</v>
      </c>
      <c r="F913" s="831">
        <v>20</v>
      </c>
      <c r="G913" s="831">
        <v>10920</v>
      </c>
      <c r="H913" s="831"/>
      <c r="I913" s="831">
        <v>546</v>
      </c>
      <c r="J913" s="831">
        <v>11</v>
      </c>
      <c r="K913" s="831">
        <v>6017</v>
      </c>
      <c r="L913" s="831"/>
      <c r="M913" s="831">
        <v>547</v>
      </c>
      <c r="N913" s="831">
        <v>12</v>
      </c>
      <c r="O913" s="831">
        <v>6804</v>
      </c>
      <c r="P913" s="827"/>
      <c r="Q913" s="832">
        <v>567</v>
      </c>
    </row>
    <row r="914" spans="1:17" ht="14.45" customHeight="1" x14ac:dyDescent="0.2">
      <c r="A914" s="821" t="s">
        <v>6271</v>
      </c>
      <c r="B914" s="822" t="s">
        <v>5369</v>
      </c>
      <c r="C914" s="822" t="s">
        <v>5283</v>
      </c>
      <c r="D914" s="822" t="s">
        <v>5393</v>
      </c>
      <c r="E914" s="822" t="s">
        <v>5394</v>
      </c>
      <c r="F914" s="831">
        <v>11</v>
      </c>
      <c r="G914" s="831">
        <v>3410</v>
      </c>
      <c r="H914" s="831"/>
      <c r="I914" s="831">
        <v>310</v>
      </c>
      <c r="J914" s="831">
        <v>3</v>
      </c>
      <c r="K914" s="831">
        <v>933</v>
      </c>
      <c r="L914" s="831"/>
      <c r="M914" s="831">
        <v>311</v>
      </c>
      <c r="N914" s="831">
        <v>2</v>
      </c>
      <c r="O914" s="831">
        <v>646</v>
      </c>
      <c r="P914" s="827"/>
      <c r="Q914" s="832">
        <v>323</v>
      </c>
    </row>
    <row r="915" spans="1:17" ht="14.45" customHeight="1" x14ac:dyDescent="0.2">
      <c r="A915" s="821" t="s">
        <v>6271</v>
      </c>
      <c r="B915" s="822" t="s">
        <v>5369</v>
      </c>
      <c r="C915" s="822" t="s">
        <v>5283</v>
      </c>
      <c r="D915" s="822" t="s">
        <v>5395</v>
      </c>
      <c r="E915" s="822" t="s">
        <v>5390</v>
      </c>
      <c r="F915" s="831">
        <v>103</v>
      </c>
      <c r="G915" s="831">
        <v>18437</v>
      </c>
      <c r="H915" s="831"/>
      <c r="I915" s="831">
        <v>179</v>
      </c>
      <c r="J915" s="831">
        <v>68</v>
      </c>
      <c r="K915" s="831">
        <v>12240</v>
      </c>
      <c r="L915" s="831"/>
      <c r="M915" s="831">
        <v>180</v>
      </c>
      <c r="N915" s="831">
        <v>137</v>
      </c>
      <c r="O915" s="831">
        <v>25345</v>
      </c>
      <c r="P915" s="827"/>
      <c r="Q915" s="832">
        <v>185</v>
      </c>
    </row>
    <row r="916" spans="1:17" ht="14.45" customHeight="1" x14ac:dyDescent="0.2">
      <c r="A916" s="821" t="s">
        <v>6271</v>
      </c>
      <c r="B916" s="822" t="s">
        <v>5369</v>
      </c>
      <c r="C916" s="822" t="s">
        <v>5283</v>
      </c>
      <c r="D916" s="822" t="s">
        <v>5396</v>
      </c>
      <c r="E916" s="822" t="s">
        <v>5394</v>
      </c>
      <c r="F916" s="831">
        <v>7</v>
      </c>
      <c r="G916" s="831">
        <v>2695</v>
      </c>
      <c r="H916" s="831"/>
      <c r="I916" s="831">
        <v>385</v>
      </c>
      <c r="J916" s="831">
        <v>10</v>
      </c>
      <c r="K916" s="831">
        <v>3880</v>
      </c>
      <c r="L916" s="831"/>
      <c r="M916" s="831">
        <v>388</v>
      </c>
      <c r="N916" s="831">
        <v>14</v>
      </c>
      <c r="O916" s="831">
        <v>5614</v>
      </c>
      <c r="P916" s="827"/>
      <c r="Q916" s="832">
        <v>401</v>
      </c>
    </row>
    <row r="917" spans="1:17" ht="14.45" customHeight="1" x14ac:dyDescent="0.2">
      <c r="A917" s="821" t="s">
        <v>6271</v>
      </c>
      <c r="B917" s="822" t="s">
        <v>5369</v>
      </c>
      <c r="C917" s="822" t="s">
        <v>5283</v>
      </c>
      <c r="D917" s="822" t="s">
        <v>5350</v>
      </c>
      <c r="E917" s="822" t="s">
        <v>5351</v>
      </c>
      <c r="F917" s="831">
        <v>5</v>
      </c>
      <c r="G917" s="831">
        <v>3110</v>
      </c>
      <c r="H917" s="831"/>
      <c r="I917" s="831">
        <v>622</v>
      </c>
      <c r="J917" s="831">
        <v>3</v>
      </c>
      <c r="K917" s="831">
        <v>1875</v>
      </c>
      <c r="L917" s="831"/>
      <c r="M917" s="831">
        <v>625</v>
      </c>
      <c r="N917" s="831">
        <v>1</v>
      </c>
      <c r="O917" s="831">
        <v>641</v>
      </c>
      <c r="P917" s="827"/>
      <c r="Q917" s="832">
        <v>641</v>
      </c>
    </row>
    <row r="918" spans="1:17" ht="14.45" customHeight="1" x14ac:dyDescent="0.2">
      <c r="A918" s="821" t="s">
        <v>6271</v>
      </c>
      <c r="B918" s="822" t="s">
        <v>5369</v>
      </c>
      <c r="C918" s="822" t="s">
        <v>5283</v>
      </c>
      <c r="D918" s="822" t="s">
        <v>5441</v>
      </c>
      <c r="E918" s="822" t="s">
        <v>5442</v>
      </c>
      <c r="F918" s="831">
        <v>3</v>
      </c>
      <c r="G918" s="831">
        <v>300</v>
      </c>
      <c r="H918" s="831"/>
      <c r="I918" s="831">
        <v>100</v>
      </c>
      <c r="J918" s="831">
        <v>1</v>
      </c>
      <c r="K918" s="831">
        <v>100</v>
      </c>
      <c r="L918" s="831"/>
      <c r="M918" s="831">
        <v>100</v>
      </c>
      <c r="N918" s="831">
        <v>2</v>
      </c>
      <c r="O918" s="831">
        <v>200</v>
      </c>
      <c r="P918" s="827"/>
      <c r="Q918" s="832">
        <v>100</v>
      </c>
    </row>
    <row r="919" spans="1:17" ht="14.45" customHeight="1" x14ac:dyDescent="0.2">
      <c r="A919" s="821" t="s">
        <v>6271</v>
      </c>
      <c r="B919" s="822" t="s">
        <v>5369</v>
      </c>
      <c r="C919" s="822" t="s">
        <v>5283</v>
      </c>
      <c r="D919" s="822" t="s">
        <v>5352</v>
      </c>
      <c r="E919" s="822" t="s">
        <v>5353</v>
      </c>
      <c r="F919" s="831"/>
      <c r="G919" s="831"/>
      <c r="H919" s="831"/>
      <c r="I919" s="831"/>
      <c r="J919" s="831">
        <v>2</v>
      </c>
      <c r="K919" s="831">
        <v>716</v>
      </c>
      <c r="L919" s="831"/>
      <c r="M919" s="831">
        <v>358</v>
      </c>
      <c r="N919" s="831"/>
      <c r="O919" s="831"/>
      <c r="P919" s="827"/>
      <c r="Q919" s="832"/>
    </row>
    <row r="920" spans="1:17" ht="14.45" customHeight="1" x14ac:dyDescent="0.2">
      <c r="A920" s="821" t="s">
        <v>6271</v>
      </c>
      <c r="B920" s="822" t="s">
        <v>5369</v>
      </c>
      <c r="C920" s="822" t="s">
        <v>5283</v>
      </c>
      <c r="D920" s="822" t="s">
        <v>5354</v>
      </c>
      <c r="E920" s="822" t="s">
        <v>5355</v>
      </c>
      <c r="F920" s="831"/>
      <c r="G920" s="831"/>
      <c r="H920" s="831"/>
      <c r="I920" s="831"/>
      <c r="J920" s="831">
        <v>3</v>
      </c>
      <c r="K920" s="831">
        <v>1131</v>
      </c>
      <c r="L920" s="831"/>
      <c r="M920" s="831">
        <v>377</v>
      </c>
      <c r="N920" s="831"/>
      <c r="O920" s="831"/>
      <c r="P920" s="827"/>
      <c r="Q920" s="832"/>
    </row>
    <row r="921" spans="1:17" ht="14.45" customHeight="1" x14ac:dyDescent="0.2">
      <c r="A921" s="821" t="s">
        <v>6271</v>
      </c>
      <c r="B921" s="822" t="s">
        <v>5369</v>
      </c>
      <c r="C921" s="822" t="s">
        <v>5283</v>
      </c>
      <c r="D921" s="822" t="s">
        <v>5466</v>
      </c>
      <c r="E921" s="822" t="s">
        <v>5436</v>
      </c>
      <c r="F921" s="831">
        <v>16</v>
      </c>
      <c r="G921" s="831">
        <v>14096</v>
      </c>
      <c r="H921" s="831"/>
      <c r="I921" s="831">
        <v>881</v>
      </c>
      <c r="J921" s="831">
        <v>8</v>
      </c>
      <c r="K921" s="831">
        <v>7056</v>
      </c>
      <c r="L921" s="831"/>
      <c r="M921" s="831">
        <v>882</v>
      </c>
      <c r="N921" s="831">
        <v>6</v>
      </c>
      <c r="O921" s="831">
        <v>5412</v>
      </c>
      <c r="P921" s="827"/>
      <c r="Q921" s="832">
        <v>902</v>
      </c>
    </row>
    <row r="922" spans="1:17" ht="14.45" customHeight="1" x14ac:dyDescent="0.2">
      <c r="A922" s="821" t="s">
        <v>6271</v>
      </c>
      <c r="B922" s="822" t="s">
        <v>5369</v>
      </c>
      <c r="C922" s="822" t="s">
        <v>5283</v>
      </c>
      <c r="D922" s="822" t="s">
        <v>5467</v>
      </c>
      <c r="E922" s="822" t="s">
        <v>5403</v>
      </c>
      <c r="F922" s="831">
        <v>17</v>
      </c>
      <c r="G922" s="831">
        <v>9078</v>
      </c>
      <c r="H922" s="831"/>
      <c r="I922" s="831">
        <v>534</v>
      </c>
      <c r="J922" s="831">
        <v>7</v>
      </c>
      <c r="K922" s="831">
        <v>3745</v>
      </c>
      <c r="L922" s="831"/>
      <c r="M922" s="831">
        <v>535</v>
      </c>
      <c r="N922" s="831">
        <v>1</v>
      </c>
      <c r="O922" s="831">
        <v>547</v>
      </c>
      <c r="P922" s="827"/>
      <c r="Q922" s="832">
        <v>547</v>
      </c>
    </row>
    <row r="923" spans="1:17" ht="14.45" customHeight="1" x14ac:dyDescent="0.2">
      <c r="A923" s="821" t="s">
        <v>6271</v>
      </c>
      <c r="B923" s="822" t="s">
        <v>5369</v>
      </c>
      <c r="C923" s="822" t="s">
        <v>5283</v>
      </c>
      <c r="D923" s="822" t="s">
        <v>5402</v>
      </c>
      <c r="E923" s="822" t="s">
        <v>5403</v>
      </c>
      <c r="F923" s="831">
        <v>692</v>
      </c>
      <c r="G923" s="831">
        <v>572976</v>
      </c>
      <c r="H923" s="831"/>
      <c r="I923" s="831">
        <v>828</v>
      </c>
      <c r="J923" s="831">
        <v>418</v>
      </c>
      <c r="K923" s="831">
        <v>347358</v>
      </c>
      <c r="L923" s="831"/>
      <c r="M923" s="831">
        <v>831</v>
      </c>
      <c r="N923" s="831">
        <v>301</v>
      </c>
      <c r="O923" s="831">
        <v>256452</v>
      </c>
      <c r="P923" s="827"/>
      <c r="Q923" s="832">
        <v>852</v>
      </c>
    </row>
    <row r="924" spans="1:17" ht="14.45" customHeight="1" x14ac:dyDescent="0.2">
      <c r="A924" s="821" t="s">
        <v>6271</v>
      </c>
      <c r="B924" s="822" t="s">
        <v>5369</v>
      </c>
      <c r="C924" s="822" t="s">
        <v>5283</v>
      </c>
      <c r="D924" s="822" t="s">
        <v>5449</v>
      </c>
      <c r="E924" s="822" t="s">
        <v>5403</v>
      </c>
      <c r="F924" s="831">
        <v>254</v>
      </c>
      <c r="G924" s="831">
        <v>154686</v>
      </c>
      <c r="H924" s="831"/>
      <c r="I924" s="831">
        <v>609</v>
      </c>
      <c r="J924" s="831">
        <v>202</v>
      </c>
      <c r="K924" s="831">
        <v>123624</v>
      </c>
      <c r="L924" s="831"/>
      <c r="M924" s="831">
        <v>612</v>
      </c>
      <c r="N924" s="831">
        <v>147</v>
      </c>
      <c r="O924" s="831">
        <v>91875</v>
      </c>
      <c r="P924" s="827"/>
      <c r="Q924" s="832">
        <v>625</v>
      </c>
    </row>
    <row r="925" spans="1:17" ht="14.45" customHeight="1" x14ac:dyDescent="0.2">
      <c r="A925" s="821" t="s">
        <v>6271</v>
      </c>
      <c r="B925" s="822" t="s">
        <v>5369</v>
      </c>
      <c r="C925" s="822" t="s">
        <v>5283</v>
      </c>
      <c r="D925" s="822" t="s">
        <v>6264</v>
      </c>
      <c r="E925" s="822" t="s">
        <v>5403</v>
      </c>
      <c r="F925" s="831">
        <v>4</v>
      </c>
      <c r="G925" s="831">
        <v>3012</v>
      </c>
      <c r="H925" s="831"/>
      <c r="I925" s="831">
        <v>753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6271</v>
      </c>
      <c r="B926" s="822" t="s">
        <v>5369</v>
      </c>
      <c r="C926" s="822" t="s">
        <v>5283</v>
      </c>
      <c r="D926" s="822" t="s">
        <v>5469</v>
      </c>
      <c r="E926" s="822" t="s">
        <v>5403</v>
      </c>
      <c r="F926" s="831"/>
      <c r="G926" s="831"/>
      <c r="H926" s="831"/>
      <c r="I926" s="831"/>
      <c r="J926" s="831">
        <v>5</v>
      </c>
      <c r="K926" s="831">
        <v>4405</v>
      </c>
      <c r="L926" s="831"/>
      <c r="M926" s="831">
        <v>881</v>
      </c>
      <c r="N926" s="831"/>
      <c r="O926" s="831"/>
      <c r="P926" s="827"/>
      <c r="Q926" s="832"/>
    </row>
    <row r="927" spans="1:17" ht="14.45" customHeight="1" x14ac:dyDescent="0.2">
      <c r="A927" s="821" t="s">
        <v>6271</v>
      </c>
      <c r="B927" s="822" t="s">
        <v>5286</v>
      </c>
      <c r="C927" s="822" t="s">
        <v>5283</v>
      </c>
      <c r="D927" s="822" t="s">
        <v>5356</v>
      </c>
      <c r="E927" s="822" t="s">
        <v>5357</v>
      </c>
      <c r="F927" s="831"/>
      <c r="G927" s="831"/>
      <c r="H927" s="831"/>
      <c r="I927" s="831"/>
      <c r="J927" s="831">
        <v>2</v>
      </c>
      <c r="K927" s="831">
        <v>360</v>
      </c>
      <c r="L927" s="831"/>
      <c r="M927" s="831">
        <v>180</v>
      </c>
      <c r="N927" s="831"/>
      <c r="O927" s="831"/>
      <c r="P927" s="827"/>
      <c r="Q927" s="832"/>
    </row>
    <row r="928" spans="1:17" ht="14.45" customHeight="1" x14ac:dyDescent="0.2">
      <c r="A928" s="821" t="s">
        <v>6272</v>
      </c>
      <c r="B928" s="822" t="s">
        <v>5369</v>
      </c>
      <c r="C928" s="822" t="s">
        <v>5313</v>
      </c>
      <c r="D928" s="822" t="s">
        <v>5457</v>
      </c>
      <c r="E928" s="822" t="s">
        <v>5458</v>
      </c>
      <c r="F928" s="831">
        <v>1</v>
      </c>
      <c r="G928" s="831">
        <v>904.75</v>
      </c>
      <c r="H928" s="831"/>
      <c r="I928" s="831">
        <v>904.75</v>
      </c>
      <c r="J928" s="831"/>
      <c r="K928" s="831"/>
      <c r="L928" s="831"/>
      <c r="M928" s="831"/>
      <c r="N928" s="831">
        <v>1</v>
      </c>
      <c r="O928" s="831">
        <v>904.75</v>
      </c>
      <c r="P928" s="827"/>
      <c r="Q928" s="832">
        <v>904.75</v>
      </c>
    </row>
    <row r="929" spans="1:17" ht="14.45" customHeight="1" x14ac:dyDescent="0.2">
      <c r="A929" s="821" t="s">
        <v>6272</v>
      </c>
      <c r="B929" s="822" t="s">
        <v>5369</v>
      </c>
      <c r="C929" s="822" t="s">
        <v>5283</v>
      </c>
      <c r="D929" s="822" t="s">
        <v>5433</v>
      </c>
      <c r="E929" s="822" t="s">
        <v>5434</v>
      </c>
      <c r="F929" s="831">
        <v>1</v>
      </c>
      <c r="G929" s="831">
        <v>199</v>
      </c>
      <c r="H929" s="831"/>
      <c r="I929" s="831">
        <v>199</v>
      </c>
      <c r="J929" s="831">
        <v>1</v>
      </c>
      <c r="K929" s="831">
        <v>201</v>
      </c>
      <c r="L929" s="831"/>
      <c r="M929" s="831">
        <v>201</v>
      </c>
      <c r="N929" s="831">
        <v>1</v>
      </c>
      <c r="O929" s="831">
        <v>210</v>
      </c>
      <c r="P929" s="827"/>
      <c r="Q929" s="832">
        <v>210</v>
      </c>
    </row>
    <row r="930" spans="1:17" ht="14.45" customHeight="1" x14ac:dyDescent="0.2">
      <c r="A930" s="821" t="s">
        <v>6272</v>
      </c>
      <c r="B930" s="822" t="s">
        <v>5369</v>
      </c>
      <c r="C930" s="822" t="s">
        <v>5283</v>
      </c>
      <c r="D930" s="822" t="s">
        <v>5330</v>
      </c>
      <c r="E930" s="822" t="s">
        <v>5331</v>
      </c>
      <c r="F930" s="831">
        <v>1</v>
      </c>
      <c r="G930" s="831">
        <v>38</v>
      </c>
      <c r="H930" s="831"/>
      <c r="I930" s="831">
        <v>38</v>
      </c>
      <c r="J930" s="831">
        <v>1</v>
      </c>
      <c r="K930" s="831">
        <v>38</v>
      </c>
      <c r="L930" s="831"/>
      <c r="M930" s="831">
        <v>38</v>
      </c>
      <c r="N930" s="831"/>
      <c r="O930" s="831"/>
      <c r="P930" s="827"/>
      <c r="Q930" s="832"/>
    </row>
    <row r="931" spans="1:17" ht="14.45" customHeight="1" x14ac:dyDescent="0.2">
      <c r="A931" s="821" t="s">
        <v>6272</v>
      </c>
      <c r="B931" s="822" t="s">
        <v>5369</v>
      </c>
      <c r="C931" s="822" t="s">
        <v>5283</v>
      </c>
      <c r="D931" s="822" t="s">
        <v>5372</v>
      </c>
      <c r="E931" s="822" t="s">
        <v>5373</v>
      </c>
      <c r="F931" s="831">
        <v>1113</v>
      </c>
      <c r="G931" s="831">
        <v>282702</v>
      </c>
      <c r="H931" s="831"/>
      <c r="I931" s="831">
        <v>254</v>
      </c>
      <c r="J931" s="831">
        <v>1015</v>
      </c>
      <c r="K931" s="831">
        <v>258825</v>
      </c>
      <c r="L931" s="831"/>
      <c r="M931" s="831">
        <v>255</v>
      </c>
      <c r="N931" s="831">
        <v>858</v>
      </c>
      <c r="O931" s="831">
        <v>235950</v>
      </c>
      <c r="P931" s="827"/>
      <c r="Q931" s="832">
        <v>275</v>
      </c>
    </row>
    <row r="932" spans="1:17" ht="14.45" customHeight="1" x14ac:dyDescent="0.2">
      <c r="A932" s="821" t="s">
        <v>6272</v>
      </c>
      <c r="B932" s="822" t="s">
        <v>5369</v>
      </c>
      <c r="C932" s="822" t="s">
        <v>5283</v>
      </c>
      <c r="D932" s="822" t="s">
        <v>5374</v>
      </c>
      <c r="E932" s="822" t="s">
        <v>5375</v>
      </c>
      <c r="F932" s="831">
        <v>2318</v>
      </c>
      <c r="G932" s="831">
        <v>292068</v>
      </c>
      <c r="H932" s="831"/>
      <c r="I932" s="831">
        <v>126</v>
      </c>
      <c r="J932" s="831">
        <v>1658</v>
      </c>
      <c r="K932" s="831">
        <v>210566</v>
      </c>
      <c r="L932" s="831"/>
      <c r="M932" s="831">
        <v>127</v>
      </c>
      <c r="N932" s="831">
        <v>448</v>
      </c>
      <c r="O932" s="831">
        <v>61376</v>
      </c>
      <c r="P932" s="827"/>
      <c r="Q932" s="832">
        <v>137</v>
      </c>
    </row>
    <row r="933" spans="1:17" ht="14.45" customHeight="1" x14ac:dyDescent="0.2">
      <c r="A933" s="821" t="s">
        <v>6272</v>
      </c>
      <c r="B933" s="822" t="s">
        <v>5369</v>
      </c>
      <c r="C933" s="822" t="s">
        <v>5283</v>
      </c>
      <c r="D933" s="822" t="s">
        <v>5383</v>
      </c>
      <c r="E933" s="822" t="s">
        <v>5384</v>
      </c>
      <c r="F933" s="831"/>
      <c r="G933" s="831"/>
      <c r="H933" s="831"/>
      <c r="I933" s="831"/>
      <c r="J933" s="831">
        <v>2</v>
      </c>
      <c r="K933" s="831">
        <v>998</v>
      </c>
      <c r="L933" s="831"/>
      <c r="M933" s="831">
        <v>499</v>
      </c>
      <c r="N933" s="831"/>
      <c r="O933" s="831"/>
      <c r="P933" s="827"/>
      <c r="Q933" s="832"/>
    </row>
    <row r="934" spans="1:17" ht="14.45" customHeight="1" x14ac:dyDescent="0.2">
      <c r="A934" s="821" t="s">
        <v>6272</v>
      </c>
      <c r="B934" s="822" t="s">
        <v>5369</v>
      </c>
      <c r="C934" s="822" t="s">
        <v>5283</v>
      </c>
      <c r="D934" s="822" t="s">
        <v>5385</v>
      </c>
      <c r="E934" s="822" t="s">
        <v>5386</v>
      </c>
      <c r="F934" s="831">
        <v>76</v>
      </c>
      <c r="G934" s="831">
        <v>52516</v>
      </c>
      <c r="H934" s="831"/>
      <c r="I934" s="831">
        <v>691</v>
      </c>
      <c r="J934" s="831">
        <v>15</v>
      </c>
      <c r="K934" s="831">
        <v>10380</v>
      </c>
      <c r="L934" s="831"/>
      <c r="M934" s="831">
        <v>692</v>
      </c>
      <c r="N934" s="831">
        <v>52</v>
      </c>
      <c r="O934" s="831">
        <v>36608</v>
      </c>
      <c r="P934" s="827"/>
      <c r="Q934" s="832">
        <v>704</v>
      </c>
    </row>
    <row r="935" spans="1:17" ht="14.45" customHeight="1" x14ac:dyDescent="0.2">
      <c r="A935" s="821" t="s">
        <v>6272</v>
      </c>
      <c r="B935" s="822" t="s">
        <v>5369</v>
      </c>
      <c r="C935" s="822" t="s">
        <v>5283</v>
      </c>
      <c r="D935" s="822" t="s">
        <v>5387</v>
      </c>
      <c r="E935" s="822" t="s">
        <v>5384</v>
      </c>
      <c r="F935" s="831">
        <v>23</v>
      </c>
      <c r="G935" s="831">
        <v>13179</v>
      </c>
      <c r="H935" s="831"/>
      <c r="I935" s="831">
        <v>573</v>
      </c>
      <c r="J935" s="831">
        <v>14</v>
      </c>
      <c r="K935" s="831">
        <v>8064</v>
      </c>
      <c r="L935" s="831"/>
      <c r="M935" s="831">
        <v>576</v>
      </c>
      <c r="N935" s="831">
        <v>15</v>
      </c>
      <c r="O935" s="831">
        <v>8835</v>
      </c>
      <c r="P935" s="827"/>
      <c r="Q935" s="832">
        <v>589</v>
      </c>
    </row>
    <row r="936" spans="1:17" ht="14.45" customHeight="1" x14ac:dyDescent="0.2">
      <c r="A936" s="821" t="s">
        <v>6272</v>
      </c>
      <c r="B936" s="822" t="s">
        <v>5369</v>
      </c>
      <c r="C936" s="822" t="s">
        <v>5283</v>
      </c>
      <c r="D936" s="822" t="s">
        <v>5388</v>
      </c>
      <c r="E936" s="822" t="s">
        <v>5386</v>
      </c>
      <c r="F936" s="831">
        <v>235</v>
      </c>
      <c r="G936" s="831">
        <v>180010</v>
      </c>
      <c r="H936" s="831"/>
      <c r="I936" s="831">
        <v>766</v>
      </c>
      <c r="J936" s="831">
        <v>155</v>
      </c>
      <c r="K936" s="831">
        <v>119195</v>
      </c>
      <c r="L936" s="831"/>
      <c r="M936" s="831">
        <v>769</v>
      </c>
      <c r="N936" s="831">
        <v>95</v>
      </c>
      <c r="O936" s="831">
        <v>74290</v>
      </c>
      <c r="P936" s="827"/>
      <c r="Q936" s="832">
        <v>782</v>
      </c>
    </row>
    <row r="937" spans="1:17" ht="14.45" customHeight="1" x14ac:dyDescent="0.2">
      <c r="A937" s="821" t="s">
        <v>6272</v>
      </c>
      <c r="B937" s="822" t="s">
        <v>5369</v>
      </c>
      <c r="C937" s="822" t="s">
        <v>5283</v>
      </c>
      <c r="D937" s="822" t="s">
        <v>5435</v>
      </c>
      <c r="E937" s="822" t="s">
        <v>5436</v>
      </c>
      <c r="F937" s="831">
        <v>1018</v>
      </c>
      <c r="G937" s="831">
        <v>837814</v>
      </c>
      <c r="H937" s="831"/>
      <c r="I937" s="831">
        <v>823</v>
      </c>
      <c r="J937" s="831">
        <v>848</v>
      </c>
      <c r="K937" s="831">
        <v>700448</v>
      </c>
      <c r="L937" s="831"/>
      <c r="M937" s="831">
        <v>826</v>
      </c>
      <c r="N937" s="831">
        <v>588</v>
      </c>
      <c r="O937" s="831">
        <v>493332</v>
      </c>
      <c r="P937" s="827"/>
      <c r="Q937" s="832">
        <v>839</v>
      </c>
    </row>
    <row r="938" spans="1:17" ht="14.45" customHeight="1" x14ac:dyDescent="0.2">
      <c r="A938" s="821" t="s">
        <v>6272</v>
      </c>
      <c r="B938" s="822" t="s">
        <v>5369</v>
      </c>
      <c r="C938" s="822" t="s">
        <v>5283</v>
      </c>
      <c r="D938" s="822" t="s">
        <v>5376</v>
      </c>
      <c r="E938" s="822" t="s">
        <v>5353</v>
      </c>
      <c r="F938" s="831"/>
      <c r="G938" s="831"/>
      <c r="H938" s="831"/>
      <c r="I938" s="831"/>
      <c r="J938" s="831"/>
      <c r="K938" s="831"/>
      <c r="L938" s="831"/>
      <c r="M938" s="831"/>
      <c r="N938" s="831">
        <v>2</v>
      </c>
      <c r="O938" s="831">
        <v>984</v>
      </c>
      <c r="P938" s="827"/>
      <c r="Q938" s="832">
        <v>492</v>
      </c>
    </row>
    <row r="939" spans="1:17" ht="14.45" customHeight="1" x14ac:dyDescent="0.2">
      <c r="A939" s="821" t="s">
        <v>6272</v>
      </c>
      <c r="B939" s="822" t="s">
        <v>5369</v>
      </c>
      <c r="C939" s="822" t="s">
        <v>5283</v>
      </c>
      <c r="D939" s="822" t="s">
        <v>5448</v>
      </c>
      <c r="E939" s="822" t="s">
        <v>5351</v>
      </c>
      <c r="F939" s="831">
        <v>77</v>
      </c>
      <c r="G939" s="831">
        <v>56595</v>
      </c>
      <c r="H939" s="831"/>
      <c r="I939" s="831">
        <v>735</v>
      </c>
      <c r="J939" s="831">
        <v>75</v>
      </c>
      <c r="K939" s="831">
        <v>55500</v>
      </c>
      <c r="L939" s="831"/>
      <c r="M939" s="831">
        <v>740</v>
      </c>
      <c r="N939" s="831">
        <v>69</v>
      </c>
      <c r="O939" s="831">
        <v>52371</v>
      </c>
      <c r="P939" s="827"/>
      <c r="Q939" s="832">
        <v>759</v>
      </c>
    </row>
    <row r="940" spans="1:17" ht="14.45" customHeight="1" x14ac:dyDescent="0.2">
      <c r="A940" s="821" t="s">
        <v>6272</v>
      </c>
      <c r="B940" s="822" t="s">
        <v>5369</v>
      </c>
      <c r="C940" s="822" t="s">
        <v>5283</v>
      </c>
      <c r="D940" s="822" t="s">
        <v>5463</v>
      </c>
      <c r="E940" s="822" t="s">
        <v>5462</v>
      </c>
      <c r="F940" s="831">
        <v>6</v>
      </c>
      <c r="G940" s="831">
        <v>5028</v>
      </c>
      <c r="H940" s="831"/>
      <c r="I940" s="831">
        <v>838</v>
      </c>
      <c r="J940" s="831">
        <v>2</v>
      </c>
      <c r="K940" s="831">
        <v>1682</v>
      </c>
      <c r="L940" s="831"/>
      <c r="M940" s="831">
        <v>841</v>
      </c>
      <c r="N940" s="831"/>
      <c r="O940" s="831"/>
      <c r="P940" s="827"/>
      <c r="Q940" s="832"/>
    </row>
    <row r="941" spans="1:17" ht="14.45" customHeight="1" x14ac:dyDescent="0.2">
      <c r="A941" s="821" t="s">
        <v>6272</v>
      </c>
      <c r="B941" s="822" t="s">
        <v>5369</v>
      </c>
      <c r="C941" s="822" t="s">
        <v>5283</v>
      </c>
      <c r="D941" s="822" t="s">
        <v>5389</v>
      </c>
      <c r="E941" s="822" t="s">
        <v>5390</v>
      </c>
      <c r="F941" s="831">
        <v>375</v>
      </c>
      <c r="G941" s="831">
        <v>81375</v>
      </c>
      <c r="H941" s="831"/>
      <c r="I941" s="831">
        <v>217</v>
      </c>
      <c r="J941" s="831">
        <v>368</v>
      </c>
      <c r="K941" s="831">
        <v>80592</v>
      </c>
      <c r="L941" s="831"/>
      <c r="M941" s="831">
        <v>219</v>
      </c>
      <c r="N941" s="831">
        <v>276</v>
      </c>
      <c r="O941" s="831">
        <v>62100</v>
      </c>
      <c r="P941" s="827"/>
      <c r="Q941" s="832">
        <v>225</v>
      </c>
    </row>
    <row r="942" spans="1:17" ht="14.45" customHeight="1" x14ac:dyDescent="0.2">
      <c r="A942" s="821" t="s">
        <v>6272</v>
      </c>
      <c r="B942" s="822" t="s">
        <v>5369</v>
      </c>
      <c r="C942" s="822" t="s">
        <v>5283</v>
      </c>
      <c r="D942" s="822" t="s">
        <v>5336</v>
      </c>
      <c r="E942" s="822" t="s">
        <v>5337</v>
      </c>
      <c r="F942" s="831">
        <v>1</v>
      </c>
      <c r="G942" s="831">
        <v>358</v>
      </c>
      <c r="H942" s="831"/>
      <c r="I942" s="831">
        <v>358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6272</v>
      </c>
      <c r="B943" s="822" t="s">
        <v>5369</v>
      </c>
      <c r="C943" s="822" t="s">
        <v>5283</v>
      </c>
      <c r="D943" s="822" t="s">
        <v>5391</v>
      </c>
      <c r="E943" s="822" t="s">
        <v>5392</v>
      </c>
      <c r="F943" s="831">
        <v>2705</v>
      </c>
      <c r="G943" s="831">
        <v>238040</v>
      </c>
      <c r="H943" s="831"/>
      <c r="I943" s="831">
        <v>88</v>
      </c>
      <c r="J943" s="831">
        <v>2297</v>
      </c>
      <c r="K943" s="831">
        <v>204433</v>
      </c>
      <c r="L943" s="831"/>
      <c r="M943" s="831">
        <v>89</v>
      </c>
      <c r="N943" s="831">
        <v>2161</v>
      </c>
      <c r="O943" s="831">
        <v>198812</v>
      </c>
      <c r="P943" s="827"/>
      <c r="Q943" s="832">
        <v>92</v>
      </c>
    </row>
    <row r="944" spans="1:17" ht="14.45" customHeight="1" x14ac:dyDescent="0.2">
      <c r="A944" s="821" t="s">
        <v>6272</v>
      </c>
      <c r="B944" s="822" t="s">
        <v>5369</v>
      </c>
      <c r="C944" s="822" t="s">
        <v>5283</v>
      </c>
      <c r="D944" s="822" t="s">
        <v>5377</v>
      </c>
      <c r="E944" s="822" t="s">
        <v>5378</v>
      </c>
      <c r="F944" s="831">
        <v>3</v>
      </c>
      <c r="G944" s="831">
        <v>2169</v>
      </c>
      <c r="H944" s="831"/>
      <c r="I944" s="831">
        <v>723</v>
      </c>
      <c r="J944" s="831">
        <v>5</v>
      </c>
      <c r="K944" s="831">
        <v>3625</v>
      </c>
      <c r="L944" s="831"/>
      <c r="M944" s="831">
        <v>725</v>
      </c>
      <c r="N944" s="831">
        <v>6</v>
      </c>
      <c r="O944" s="831">
        <v>4440</v>
      </c>
      <c r="P944" s="827"/>
      <c r="Q944" s="832">
        <v>740</v>
      </c>
    </row>
    <row r="945" spans="1:17" ht="14.45" customHeight="1" x14ac:dyDescent="0.2">
      <c r="A945" s="821" t="s">
        <v>6272</v>
      </c>
      <c r="B945" s="822" t="s">
        <v>5369</v>
      </c>
      <c r="C945" s="822" t="s">
        <v>5283</v>
      </c>
      <c r="D945" s="822" t="s">
        <v>5437</v>
      </c>
      <c r="E945" s="822" t="s">
        <v>5436</v>
      </c>
      <c r="F945" s="831">
        <v>1343</v>
      </c>
      <c r="G945" s="831">
        <v>1283908</v>
      </c>
      <c r="H945" s="831"/>
      <c r="I945" s="831">
        <v>956</v>
      </c>
      <c r="J945" s="831">
        <v>1282</v>
      </c>
      <c r="K945" s="831">
        <v>1229438</v>
      </c>
      <c r="L945" s="831"/>
      <c r="M945" s="831">
        <v>959</v>
      </c>
      <c r="N945" s="831">
        <v>1389</v>
      </c>
      <c r="O945" s="831">
        <v>1361220</v>
      </c>
      <c r="P945" s="827"/>
      <c r="Q945" s="832">
        <v>980</v>
      </c>
    </row>
    <row r="946" spans="1:17" ht="14.45" customHeight="1" x14ac:dyDescent="0.2">
      <c r="A946" s="821" t="s">
        <v>6272</v>
      </c>
      <c r="B946" s="822" t="s">
        <v>5369</v>
      </c>
      <c r="C946" s="822" t="s">
        <v>5283</v>
      </c>
      <c r="D946" s="822" t="s">
        <v>5340</v>
      </c>
      <c r="E946" s="822" t="s">
        <v>5341</v>
      </c>
      <c r="F946" s="831">
        <v>7</v>
      </c>
      <c r="G946" s="831">
        <v>854</v>
      </c>
      <c r="H946" s="831"/>
      <c r="I946" s="831">
        <v>122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6272</v>
      </c>
      <c r="B947" s="822" t="s">
        <v>5369</v>
      </c>
      <c r="C947" s="822" t="s">
        <v>5283</v>
      </c>
      <c r="D947" s="822" t="s">
        <v>5438</v>
      </c>
      <c r="E947" s="822" t="s">
        <v>5436</v>
      </c>
      <c r="F947" s="831">
        <v>34</v>
      </c>
      <c r="G947" s="831">
        <v>25432</v>
      </c>
      <c r="H947" s="831"/>
      <c r="I947" s="831">
        <v>748</v>
      </c>
      <c r="J947" s="831">
        <v>19</v>
      </c>
      <c r="K947" s="831">
        <v>14231</v>
      </c>
      <c r="L947" s="831"/>
      <c r="M947" s="831">
        <v>749</v>
      </c>
      <c r="N947" s="831">
        <v>17</v>
      </c>
      <c r="O947" s="831">
        <v>12937</v>
      </c>
      <c r="P947" s="827"/>
      <c r="Q947" s="832">
        <v>761</v>
      </c>
    </row>
    <row r="948" spans="1:17" ht="14.45" customHeight="1" x14ac:dyDescent="0.2">
      <c r="A948" s="821" t="s">
        <v>6272</v>
      </c>
      <c r="B948" s="822" t="s">
        <v>5369</v>
      </c>
      <c r="C948" s="822" t="s">
        <v>5283</v>
      </c>
      <c r="D948" s="822" t="s">
        <v>5439</v>
      </c>
      <c r="E948" s="822" t="s">
        <v>5440</v>
      </c>
      <c r="F948" s="831">
        <v>8</v>
      </c>
      <c r="G948" s="831">
        <v>4368</v>
      </c>
      <c r="H948" s="831"/>
      <c r="I948" s="831">
        <v>546</v>
      </c>
      <c r="J948" s="831">
        <v>22</v>
      </c>
      <c r="K948" s="831">
        <v>12034</v>
      </c>
      <c r="L948" s="831"/>
      <c r="M948" s="831">
        <v>547</v>
      </c>
      <c r="N948" s="831">
        <v>15</v>
      </c>
      <c r="O948" s="831">
        <v>8505</v>
      </c>
      <c r="P948" s="827"/>
      <c r="Q948" s="832">
        <v>567</v>
      </c>
    </row>
    <row r="949" spans="1:17" ht="14.45" customHeight="1" x14ac:dyDescent="0.2">
      <c r="A949" s="821" t="s">
        <v>6272</v>
      </c>
      <c r="B949" s="822" t="s">
        <v>5369</v>
      </c>
      <c r="C949" s="822" t="s">
        <v>5283</v>
      </c>
      <c r="D949" s="822" t="s">
        <v>5393</v>
      </c>
      <c r="E949" s="822" t="s">
        <v>5394</v>
      </c>
      <c r="F949" s="831">
        <v>2</v>
      </c>
      <c r="G949" s="831">
        <v>620</v>
      </c>
      <c r="H949" s="831"/>
      <c r="I949" s="831">
        <v>310</v>
      </c>
      <c r="J949" s="831">
        <v>2</v>
      </c>
      <c r="K949" s="831">
        <v>622</v>
      </c>
      <c r="L949" s="831"/>
      <c r="M949" s="831">
        <v>311</v>
      </c>
      <c r="N949" s="831"/>
      <c r="O949" s="831"/>
      <c r="P949" s="827"/>
      <c r="Q949" s="832"/>
    </row>
    <row r="950" spans="1:17" ht="14.45" customHeight="1" x14ac:dyDescent="0.2">
      <c r="A950" s="821" t="s">
        <v>6272</v>
      </c>
      <c r="B950" s="822" t="s">
        <v>5369</v>
      </c>
      <c r="C950" s="822" t="s">
        <v>5283</v>
      </c>
      <c r="D950" s="822" t="s">
        <v>5395</v>
      </c>
      <c r="E950" s="822" t="s">
        <v>5390</v>
      </c>
      <c r="F950" s="831">
        <v>27</v>
      </c>
      <c r="G950" s="831">
        <v>4833</v>
      </c>
      <c r="H950" s="831"/>
      <c r="I950" s="831">
        <v>179</v>
      </c>
      <c r="J950" s="831">
        <v>4</v>
      </c>
      <c r="K950" s="831">
        <v>720</v>
      </c>
      <c r="L950" s="831"/>
      <c r="M950" s="831">
        <v>180</v>
      </c>
      <c r="N950" s="831">
        <v>9</v>
      </c>
      <c r="O950" s="831">
        <v>1665</v>
      </c>
      <c r="P950" s="827"/>
      <c r="Q950" s="832">
        <v>185</v>
      </c>
    </row>
    <row r="951" spans="1:17" ht="14.45" customHeight="1" x14ac:dyDescent="0.2">
      <c r="A951" s="821" t="s">
        <v>6272</v>
      </c>
      <c r="B951" s="822" t="s">
        <v>5369</v>
      </c>
      <c r="C951" s="822" t="s">
        <v>5283</v>
      </c>
      <c r="D951" s="822" t="s">
        <v>5396</v>
      </c>
      <c r="E951" s="822" t="s">
        <v>5394</v>
      </c>
      <c r="F951" s="831">
        <v>5</v>
      </c>
      <c r="G951" s="831">
        <v>1925</v>
      </c>
      <c r="H951" s="831"/>
      <c r="I951" s="831">
        <v>385</v>
      </c>
      <c r="J951" s="831">
        <v>21</v>
      </c>
      <c r="K951" s="831">
        <v>8148</v>
      </c>
      <c r="L951" s="831"/>
      <c r="M951" s="831">
        <v>388</v>
      </c>
      <c r="N951" s="831">
        <v>2</v>
      </c>
      <c r="O951" s="831">
        <v>802</v>
      </c>
      <c r="P951" s="827"/>
      <c r="Q951" s="832">
        <v>401</v>
      </c>
    </row>
    <row r="952" spans="1:17" ht="14.45" customHeight="1" x14ac:dyDescent="0.2">
      <c r="A952" s="821" t="s">
        <v>6272</v>
      </c>
      <c r="B952" s="822" t="s">
        <v>5369</v>
      </c>
      <c r="C952" s="822" t="s">
        <v>5283</v>
      </c>
      <c r="D952" s="822" t="s">
        <v>5350</v>
      </c>
      <c r="E952" s="822" t="s">
        <v>5351</v>
      </c>
      <c r="F952" s="831">
        <v>9</v>
      </c>
      <c r="G952" s="831">
        <v>5598</v>
      </c>
      <c r="H952" s="831"/>
      <c r="I952" s="831">
        <v>622</v>
      </c>
      <c r="J952" s="831">
        <v>2</v>
      </c>
      <c r="K952" s="831">
        <v>1250</v>
      </c>
      <c r="L952" s="831"/>
      <c r="M952" s="831">
        <v>625</v>
      </c>
      <c r="N952" s="831">
        <v>4</v>
      </c>
      <c r="O952" s="831">
        <v>2564</v>
      </c>
      <c r="P952" s="827"/>
      <c r="Q952" s="832">
        <v>641</v>
      </c>
    </row>
    <row r="953" spans="1:17" ht="14.45" customHeight="1" x14ac:dyDescent="0.2">
      <c r="A953" s="821" t="s">
        <v>6272</v>
      </c>
      <c r="B953" s="822" t="s">
        <v>5369</v>
      </c>
      <c r="C953" s="822" t="s">
        <v>5283</v>
      </c>
      <c r="D953" s="822" t="s">
        <v>5441</v>
      </c>
      <c r="E953" s="822" t="s">
        <v>5442</v>
      </c>
      <c r="F953" s="831">
        <v>11</v>
      </c>
      <c r="G953" s="831">
        <v>1100</v>
      </c>
      <c r="H953" s="831"/>
      <c r="I953" s="831">
        <v>100</v>
      </c>
      <c r="J953" s="831">
        <v>10</v>
      </c>
      <c r="K953" s="831">
        <v>1000</v>
      </c>
      <c r="L953" s="831"/>
      <c r="M953" s="831">
        <v>100</v>
      </c>
      <c r="N953" s="831">
        <v>12</v>
      </c>
      <c r="O953" s="831">
        <v>1200</v>
      </c>
      <c r="P953" s="827"/>
      <c r="Q953" s="832">
        <v>100</v>
      </c>
    </row>
    <row r="954" spans="1:17" ht="14.45" customHeight="1" x14ac:dyDescent="0.2">
      <c r="A954" s="821" t="s">
        <v>6272</v>
      </c>
      <c r="B954" s="822" t="s">
        <v>5369</v>
      </c>
      <c r="C954" s="822" t="s">
        <v>5283</v>
      </c>
      <c r="D954" s="822" t="s">
        <v>5443</v>
      </c>
      <c r="E954" s="822" t="s">
        <v>5436</v>
      </c>
      <c r="F954" s="831">
        <v>12</v>
      </c>
      <c r="G954" s="831">
        <v>12480</v>
      </c>
      <c r="H954" s="831"/>
      <c r="I954" s="831">
        <v>1040</v>
      </c>
      <c r="J954" s="831"/>
      <c r="K954" s="831"/>
      <c r="L954" s="831"/>
      <c r="M954" s="831"/>
      <c r="N954" s="831">
        <v>15</v>
      </c>
      <c r="O954" s="831">
        <v>15960</v>
      </c>
      <c r="P954" s="827"/>
      <c r="Q954" s="832">
        <v>1064</v>
      </c>
    </row>
    <row r="955" spans="1:17" ht="14.45" customHeight="1" x14ac:dyDescent="0.2">
      <c r="A955" s="821" t="s">
        <v>6272</v>
      </c>
      <c r="B955" s="822" t="s">
        <v>5369</v>
      </c>
      <c r="C955" s="822" t="s">
        <v>5283</v>
      </c>
      <c r="D955" s="822" t="s">
        <v>5352</v>
      </c>
      <c r="E955" s="822" t="s">
        <v>5353</v>
      </c>
      <c r="F955" s="831">
        <v>1</v>
      </c>
      <c r="G955" s="831">
        <v>355</v>
      </c>
      <c r="H955" s="831"/>
      <c r="I955" s="831">
        <v>355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6272</v>
      </c>
      <c r="B956" s="822" t="s">
        <v>5369</v>
      </c>
      <c r="C956" s="822" t="s">
        <v>5283</v>
      </c>
      <c r="D956" s="822" t="s">
        <v>5467</v>
      </c>
      <c r="E956" s="822" t="s">
        <v>5403</v>
      </c>
      <c r="F956" s="831">
        <v>18</v>
      </c>
      <c r="G956" s="831">
        <v>9612</v>
      </c>
      <c r="H956" s="831"/>
      <c r="I956" s="831">
        <v>534</v>
      </c>
      <c r="J956" s="831">
        <v>3</v>
      </c>
      <c r="K956" s="831">
        <v>1605</v>
      </c>
      <c r="L956" s="831"/>
      <c r="M956" s="831">
        <v>535</v>
      </c>
      <c r="N956" s="831">
        <v>10</v>
      </c>
      <c r="O956" s="831">
        <v>5470</v>
      </c>
      <c r="P956" s="827"/>
      <c r="Q956" s="832">
        <v>547</v>
      </c>
    </row>
    <row r="957" spans="1:17" ht="14.45" customHeight="1" x14ac:dyDescent="0.2">
      <c r="A957" s="821" t="s">
        <v>6272</v>
      </c>
      <c r="B957" s="822" t="s">
        <v>5369</v>
      </c>
      <c r="C957" s="822" t="s">
        <v>5283</v>
      </c>
      <c r="D957" s="822" t="s">
        <v>5402</v>
      </c>
      <c r="E957" s="822" t="s">
        <v>5403</v>
      </c>
      <c r="F957" s="831">
        <v>7</v>
      </c>
      <c r="G957" s="831">
        <v>5796</v>
      </c>
      <c r="H957" s="831"/>
      <c r="I957" s="831">
        <v>828</v>
      </c>
      <c r="J957" s="831">
        <v>25</v>
      </c>
      <c r="K957" s="831">
        <v>20775</v>
      </c>
      <c r="L957" s="831"/>
      <c r="M957" s="831">
        <v>831</v>
      </c>
      <c r="N957" s="831">
        <v>10</v>
      </c>
      <c r="O957" s="831">
        <v>8520</v>
      </c>
      <c r="P957" s="827"/>
      <c r="Q957" s="832">
        <v>852</v>
      </c>
    </row>
    <row r="958" spans="1:17" ht="14.45" customHeight="1" x14ac:dyDescent="0.2">
      <c r="A958" s="821" t="s">
        <v>6272</v>
      </c>
      <c r="B958" s="822" t="s">
        <v>5369</v>
      </c>
      <c r="C958" s="822" t="s">
        <v>5283</v>
      </c>
      <c r="D958" s="822" t="s">
        <v>5449</v>
      </c>
      <c r="E958" s="822" t="s">
        <v>5403</v>
      </c>
      <c r="F958" s="831">
        <v>212</v>
      </c>
      <c r="G958" s="831">
        <v>129108</v>
      </c>
      <c r="H958" s="831"/>
      <c r="I958" s="831">
        <v>609</v>
      </c>
      <c r="J958" s="831">
        <v>199</v>
      </c>
      <c r="K958" s="831">
        <v>121788</v>
      </c>
      <c r="L958" s="831"/>
      <c r="M958" s="831">
        <v>612</v>
      </c>
      <c r="N958" s="831">
        <v>181</v>
      </c>
      <c r="O958" s="831">
        <v>113125</v>
      </c>
      <c r="P958" s="827"/>
      <c r="Q958" s="832">
        <v>625</v>
      </c>
    </row>
    <row r="959" spans="1:17" ht="14.45" customHeight="1" x14ac:dyDescent="0.2">
      <c r="A959" s="821" t="s">
        <v>6272</v>
      </c>
      <c r="B959" s="822" t="s">
        <v>5369</v>
      </c>
      <c r="C959" s="822" t="s">
        <v>5283</v>
      </c>
      <c r="D959" s="822" t="s">
        <v>5444</v>
      </c>
      <c r="E959" s="822" t="s">
        <v>5445</v>
      </c>
      <c r="F959" s="831">
        <v>1</v>
      </c>
      <c r="G959" s="831">
        <v>627</v>
      </c>
      <c r="H959" s="831"/>
      <c r="I959" s="831">
        <v>627</v>
      </c>
      <c r="J959" s="831">
        <v>1</v>
      </c>
      <c r="K959" s="831">
        <v>630</v>
      </c>
      <c r="L959" s="831"/>
      <c r="M959" s="831">
        <v>630</v>
      </c>
      <c r="N959" s="831">
        <v>1</v>
      </c>
      <c r="O959" s="831">
        <v>646</v>
      </c>
      <c r="P959" s="827"/>
      <c r="Q959" s="832">
        <v>646</v>
      </c>
    </row>
    <row r="960" spans="1:17" ht="14.45" customHeight="1" x14ac:dyDescent="0.2">
      <c r="A960" s="821" t="s">
        <v>6272</v>
      </c>
      <c r="B960" s="822" t="s">
        <v>5369</v>
      </c>
      <c r="C960" s="822" t="s">
        <v>5283</v>
      </c>
      <c r="D960" s="822" t="s">
        <v>5446</v>
      </c>
      <c r="E960" s="822" t="s">
        <v>5445</v>
      </c>
      <c r="F960" s="831"/>
      <c r="G960" s="831"/>
      <c r="H960" s="831"/>
      <c r="I960" s="831"/>
      <c r="J960" s="831">
        <v>1</v>
      </c>
      <c r="K960" s="831">
        <v>544</v>
      </c>
      <c r="L960" s="831"/>
      <c r="M960" s="831">
        <v>544</v>
      </c>
      <c r="N960" s="831"/>
      <c r="O960" s="831"/>
      <c r="P960" s="827"/>
      <c r="Q960" s="832"/>
    </row>
    <row r="961" spans="1:17" ht="14.45" customHeight="1" x14ac:dyDescent="0.2">
      <c r="A961" s="821" t="s">
        <v>6272</v>
      </c>
      <c r="B961" s="822" t="s">
        <v>5369</v>
      </c>
      <c r="C961" s="822" t="s">
        <v>5283</v>
      </c>
      <c r="D961" s="822" t="s">
        <v>5470</v>
      </c>
      <c r="E961" s="822" t="s">
        <v>5471</v>
      </c>
      <c r="F961" s="831">
        <v>1</v>
      </c>
      <c r="G961" s="831">
        <v>361</v>
      </c>
      <c r="H961" s="831"/>
      <c r="I961" s="831">
        <v>361</v>
      </c>
      <c r="J961" s="831">
        <v>1</v>
      </c>
      <c r="K961" s="831">
        <v>364</v>
      </c>
      <c r="L961" s="831"/>
      <c r="M961" s="831">
        <v>364</v>
      </c>
      <c r="N961" s="831"/>
      <c r="O961" s="831"/>
      <c r="P961" s="827"/>
      <c r="Q961" s="832"/>
    </row>
    <row r="962" spans="1:17" ht="14.45" customHeight="1" x14ac:dyDescent="0.2">
      <c r="A962" s="821" t="s">
        <v>6272</v>
      </c>
      <c r="B962" s="822" t="s">
        <v>5286</v>
      </c>
      <c r="C962" s="822" t="s">
        <v>5283</v>
      </c>
      <c r="D962" s="822" t="s">
        <v>5336</v>
      </c>
      <c r="E962" s="822" t="s">
        <v>5337</v>
      </c>
      <c r="F962" s="831"/>
      <c r="G962" s="831"/>
      <c r="H962" s="831"/>
      <c r="I962" s="831"/>
      <c r="J962" s="831"/>
      <c r="K962" s="831"/>
      <c r="L962" s="831"/>
      <c r="M962" s="831"/>
      <c r="N962" s="831">
        <v>2</v>
      </c>
      <c r="O962" s="831">
        <v>776</v>
      </c>
      <c r="P962" s="827"/>
      <c r="Q962" s="832">
        <v>388</v>
      </c>
    </row>
    <row r="963" spans="1:17" ht="14.45" customHeight="1" x14ac:dyDescent="0.2">
      <c r="A963" s="821" t="s">
        <v>6273</v>
      </c>
      <c r="B963" s="822" t="s">
        <v>5369</v>
      </c>
      <c r="C963" s="822" t="s">
        <v>5283</v>
      </c>
      <c r="D963" s="822" t="s">
        <v>5330</v>
      </c>
      <c r="E963" s="822" t="s">
        <v>5331</v>
      </c>
      <c r="F963" s="831">
        <v>2</v>
      </c>
      <c r="G963" s="831">
        <v>76</v>
      </c>
      <c r="H963" s="831"/>
      <c r="I963" s="831">
        <v>38</v>
      </c>
      <c r="J963" s="831"/>
      <c r="K963" s="831"/>
      <c r="L963" s="831"/>
      <c r="M963" s="831"/>
      <c r="N963" s="831"/>
      <c r="O963" s="831"/>
      <c r="P963" s="827"/>
      <c r="Q963" s="832"/>
    </row>
    <row r="964" spans="1:17" ht="14.45" customHeight="1" x14ac:dyDescent="0.2">
      <c r="A964" s="821" t="s">
        <v>6273</v>
      </c>
      <c r="B964" s="822" t="s">
        <v>5369</v>
      </c>
      <c r="C964" s="822" t="s">
        <v>5283</v>
      </c>
      <c r="D964" s="822" t="s">
        <v>5372</v>
      </c>
      <c r="E964" s="822" t="s">
        <v>5373</v>
      </c>
      <c r="F964" s="831">
        <v>939</v>
      </c>
      <c r="G964" s="831">
        <v>238506</v>
      </c>
      <c r="H964" s="831"/>
      <c r="I964" s="831">
        <v>254</v>
      </c>
      <c r="J964" s="831">
        <v>745</v>
      </c>
      <c r="K964" s="831">
        <v>189975</v>
      </c>
      <c r="L964" s="831"/>
      <c r="M964" s="831">
        <v>255</v>
      </c>
      <c r="N964" s="831">
        <v>682</v>
      </c>
      <c r="O964" s="831">
        <v>187550</v>
      </c>
      <c r="P964" s="827"/>
      <c r="Q964" s="832">
        <v>275</v>
      </c>
    </row>
    <row r="965" spans="1:17" ht="14.45" customHeight="1" x14ac:dyDescent="0.2">
      <c r="A965" s="821" t="s">
        <v>6273</v>
      </c>
      <c r="B965" s="822" t="s">
        <v>5369</v>
      </c>
      <c r="C965" s="822" t="s">
        <v>5283</v>
      </c>
      <c r="D965" s="822" t="s">
        <v>5374</v>
      </c>
      <c r="E965" s="822" t="s">
        <v>5375</v>
      </c>
      <c r="F965" s="831">
        <v>2010</v>
      </c>
      <c r="G965" s="831">
        <v>253260</v>
      </c>
      <c r="H965" s="831"/>
      <c r="I965" s="831">
        <v>126</v>
      </c>
      <c r="J965" s="831">
        <v>1523</v>
      </c>
      <c r="K965" s="831">
        <v>193421</v>
      </c>
      <c r="L965" s="831"/>
      <c r="M965" s="831">
        <v>127</v>
      </c>
      <c r="N965" s="831">
        <v>1379</v>
      </c>
      <c r="O965" s="831">
        <v>188923</v>
      </c>
      <c r="P965" s="827"/>
      <c r="Q965" s="832">
        <v>137</v>
      </c>
    </row>
    <row r="966" spans="1:17" ht="14.45" customHeight="1" x14ac:dyDescent="0.2">
      <c r="A966" s="821" t="s">
        <v>6273</v>
      </c>
      <c r="B966" s="822" t="s">
        <v>5369</v>
      </c>
      <c r="C966" s="822" t="s">
        <v>5283</v>
      </c>
      <c r="D966" s="822" t="s">
        <v>5381</v>
      </c>
      <c r="E966" s="822" t="s">
        <v>5382</v>
      </c>
      <c r="F966" s="831"/>
      <c r="G966" s="831"/>
      <c r="H966" s="831"/>
      <c r="I966" s="831"/>
      <c r="J966" s="831">
        <v>4</v>
      </c>
      <c r="K966" s="831">
        <v>1340</v>
      </c>
      <c r="L966" s="831"/>
      <c r="M966" s="831">
        <v>335</v>
      </c>
      <c r="N966" s="831"/>
      <c r="O966" s="831"/>
      <c r="P966" s="827"/>
      <c r="Q966" s="832"/>
    </row>
    <row r="967" spans="1:17" ht="14.45" customHeight="1" x14ac:dyDescent="0.2">
      <c r="A967" s="821" t="s">
        <v>6273</v>
      </c>
      <c r="B967" s="822" t="s">
        <v>5369</v>
      </c>
      <c r="C967" s="822" t="s">
        <v>5283</v>
      </c>
      <c r="D967" s="822" t="s">
        <v>5383</v>
      </c>
      <c r="E967" s="822" t="s">
        <v>5384</v>
      </c>
      <c r="F967" s="831"/>
      <c r="G967" s="831"/>
      <c r="H967" s="831"/>
      <c r="I967" s="831"/>
      <c r="J967" s="831">
        <v>2</v>
      </c>
      <c r="K967" s="831">
        <v>998</v>
      </c>
      <c r="L967" s="831"/>
      <c r="M967" s="831">
        <v>499</v>
      </c>
      <c r="N967" s="831"/>
      <c r="O967" s="831"/>
      <c r="P967" s="827"/>
      <c r="Q967" s="832"/>
    </row>
    <row r="968" spans="1:17" ht="14.45" customHeight="1" x14ac:dyDescent="0.2">
      <c r="A968" s="821" t="s">
        <v>6273</v>
      </c>
      <c r="B968" s="822" t="s">
        <v>5369</v>
      </c>
      <c r="C968" s="822" t="s">
        <v>5283</v>
      </c>
      <c r="D968" s="822" t="s">
        <v>5385</v>
      </c>
      <c r="E968" s="822" t="s">
        <v>5386</v>
      </c>
      <c r="F968" s="831">
        <v>9</v>
      </c>
      <c r="G968" s="831">
        <v>6219</v>
      </c>
      <c r="H968" s="831"/>
      <c r="I968" s="831">
        <v>691</v>
      </c>
      <c r="J968" s="831"/>
      <c r="K968" s="831"/>
      <c r="L968" s="831"/>
      <c r="M968" s="831"/>
      <c r="N968" s="831">
        <v>2</v>
      </c>
      <c r="O968" s="831">
        <v>1408</v>
      </c>
      <c r="P968" s="827"/>
      <c r="Q968" s="832">
        <v>704</v>
      </c>
    </row>
    <row r="969" spans="1:17" ht="14.45" customHeight="1" x14ac:dyDescent="0.2">
      <c r="A969" s="821" t="s">
        <v>6273</v>
      </c>
      <c r="B969" s="822" t="s">
        <v>5369</v>
      </c>
      <c r="C969" s="822" t="s">
        <v>5283</v>
      </c>
      <c r="D969" s="822" t="s">
        <v>5387</v>
      </c>
      <c r="E969" s="822" t="s">
        <v>5384</v>
      </c>
      <c r="F969" s="831">
        <v>8</v>
      </c>
      <c r="G969" s="831">
        <v>4584</v>
      </c>
      <c r="H969" s="831"/>
      <c r="I969" s="831">
        <v>573</v>
      </c>
      <c r="J969" s="831"/>
      <c r="K969" s="831"/>
      <c r="L969" s="831"/>
      <c r="M969" s="831"/>
      <c r="N969" s="831">
        <v>2</v>
      </c>
      <c r="O969" s="831">
        <v>1178</v>
      </c>
      <c r="P969" s="827"/>
      <c r="Q969" s="832">
        <v>589</v>
      </c>
    </row>
    <row r="970" spans="1:17" ht="14.45" customHeight="1" x14ac:dyDescent="0.2">
      <c r="A970" s="821" t="s">
        <v>6273</v>
      </c>
      <c r="B970" s="822" t="s">
        <v>5369</v>
      </c>
      <c r="C970" s="822" t="s">
        <v>5283</v>
      </c>
      <c r="D970" s="822" t="s">
        <v>5388</v>
      </c>
      <c r="E970" s="822" t="s">
        <v>5386</v>
      </c>
      <c r="F970" s="831">
        <v>7</v>
      </c>
      <c r="G970" s="831">
        <v>5362</v>
      </c>
      <c r="H970" s="831"/>
      <c r="I970" s="831">
        <v>766</v>
      </c>
      <c r="J970" s="831">
        <v>7</v>
      </c>
      <c r="K970" s="831">
        <v>5383</v>
      </c>
      <c r="L970" s="831"/>
      <c r="M970" s="831">
        <v>769</v>
      </c>
      <c r="N970" s="831">
        <v>2</v>
      </c>
      <c r="O970" s="831">
        <v>1564</v>
      </c>
      <c r="P970" s="827"/>
      <c r="Q970" s="832">
        <v>782</v>
      </c>
    </row>
    <row r="971" spans="1:17" ht="14.45" customHeight="1" x14ac:dyDescent="0.2">
      <c r="A971" s="821" t="s">
        <v>6273</v>
      </c>
      <c r="B971" s="822" t="s">
        <v>5369</v>
      </c>
      <c r="C971" s="822" t="s">
        <v>5283</v>
      </c>
      <c r="D971" s="822" t="s">
        <v>5435</v>
      </c>
      <c r="E971" s="822" t="s">
        <v>5436</v>
      </c>
      <c r="F971" s="831">
        <v>926</v>
      </c>
      <c r="G971" s="831">
        <v>762098</v>
      </c>
      <c r="H971" s="831"/>
      <c r="I971" s="831">
        <v>823</v>
      </c>
      <c r="J971" s="831">
        <v>735</v>
      </c>
      <c r="K971" s="831">
        <v>607110</v>
      </c>
      <c r="L971" s="831"/>
      <c r="M971" s="831">
        <v>826</v>
      </c>
      <c r="N971" s="831">
        <v>795</v>
      </c>
      <c r="O971" s="831">
        <v>667005</v>
      </c>
      <c r="P971" s="827"/>
      <c r="Q971" s="832">
        <v>839</v>
      </c>
    </row>
    <row r="972" spans="1:17" ht="14.45" customHeight="1" x14ac:dyDescent="0.2">
      <c r="A972" s="821" t="s">
        <v>6273</v>
      </c>
      <c r="B972" s="822" t="s">
        <v>5369</v>
      </c>
      <c r="C972" s="822" t="s">
        <v>5283</v>
      </c>
      <c r="D972" s="822" t="s">
        <v>5389</v>
      </c>
      <c r="E972" s="822" t="s">
        <v>5390</v>
      </c>
      <c r="F972" s="831">
        <v>206</v>
      </c>
      <c r="G972" s="831">
        <v>44702</v>
      </c>
      <c r="H972" s="831"/>
      <c r="I972" s="831">
        <v>217</v>
      </c>
      <c r="J972" s="831">
        <v>166</v>
      </c>
      <c r="K972" s="831">
        <v>36354</v>
      </c>
      <c r="L972" s="831"/>
      <c r="M972" s="831">
        <v>219</v>
      </c>
      <c r="N972" s="831">
        <v>190</v>
      </c>
      <c r="O972" s="831">
        <v>42750</v>
      </c>
      <c r="P972" s="827"/>
      <c r="Q972" s="832">
        <v>225</v>
      </c>
    </row>
    <row r="973" spans="1:17" ht="14.45" customHeight="1" x14ac:dyDescent="0.2">
      <c r="A973" s="821" t="s">
        <v>6273</v>
      </c>
      <c r="B973" s="822" t="s">
        <v>5369</v>
      </c>
      <c r="C973" s="822" t="s">
        <v>5283</v>
      </c>
      <c r="D973" s="822" t="s">
        <v>5334</v>
      </c>
      <c r="E973" s="822" t="s">
        <v>5335</v>
      </c>
      <c r="F973" s="831">
        <v>1</v>
      </c>
      <c r="G973" s="831">
        <v>707</v>
      </c>
      <c r="H973" s="831"/>
      <c r="I973" s="831">
        <v>707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6273</v>
      </c>
      <c r="B974" s="822" t="s">
        <v>5369</v>
      </c>
      <c r="C974" s="822" t="s">
        <v>5283</v>
      </c>
      <c r="D974" s="822" t="s">
        <v>5336</v>
      </c>
      <c r="E974" s="822" t="s">
        <v>5337</v>
      </c>
      <c r="F974" s="831">
        <v>5</v>
      </c>
      <c r="G974" s="831">
        <v>1790</v>
      </c>
      <c r="H974" s="831"/>
      <c r="I974" s="831">
        <v>358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6273</v>
      </c>
      <c r="B975" s="822" t="s">
        <v>5369</v>
      </c>
      <c r="C975" s="822" t="s">
        <v>5283</v>
      </c>
      <c r="D975" s="822" t="s">
        <v>5391</v>
      </c>
      <c r="E975" s="822" t="s">
        <v>5392</v>
      </c>
      <c r="F975" s="831">
        <v>2217</v>
      </c>
      <c r="G975" s="831">
        <v>195096</v>
      </c>
      <c r="H975" s="831"/>
      <c r="I975" s="831">
        <v>88</v>
      </c>
      <c r="J975" s="831">
        <v>1711</v>
      </c>
      <c r="K975" s="831">
        <v>152279</v>
      </c>
      <c r="L975" s="831"/>
      <c r="M975" s="831">
        <v>89</v>
      </c>
      <c r="N975" s="831">
        <v>1565</v>
      </c>
      <c r="O975" s="831">
        <v>143980</v>
      </c>
      <c r="P975" s="827"/>
      <c r="Q975" s="832">
        <v>92</v>
      </c>
    </row>
    <row r="976" spans="1:17" ht="14.45" customHeight="1" x14ac:dyDescent="0.2">
      <c r="A976" s="821" t="s">
        <v>6273</v>
      </c>
      <c r="B976" s="822" t="s">
        <v>5369</v>
      </c>
      <c r="C976" s="822" t="s">
        <v>5283</v>
      </c>
      <c r="D976" s="822" t="s">
        <v>5377</v>
      </c>
      <c r="E976" s="822" t="s">
        <v>5378</v>
      </c>
      <c r="F976" s="831">
        <v>11</v>
      </c>
      <c r="G976" s="831">
        <v>7953</v>
      </c>
      <c r="H976" s="831"/>
      <c r="I976" s="831">
        <v>723</v>
      </c>
      <c r="J976" s="831">
        <v>18</v>
      </c>
      <c r="K976" s="831">
        <v>13050</v>
      </c>
      <c r="L976" s="831"/>
      <c r="M976" s="831">
        <v>725</v>
      </c>
      <c r="N976" s="831">
        <v>1</v>
      </c>
      <c r="O976" s="831">
        <v>740</v>
      </c>
      <c r="P976" s="827"/>
      <c r="Q976" s="832">
        <v>740</v>
      </c>
    </row>
    <row r="977" spans="1:17" ht="14.45" customHeight="1" x14ac:dyDescent="0.2">
      <c r="A977" s="821" t="s">
        <v>6273</v>
      </c>
      <c r="B977" s="822" t="s">
        <v>5369</v>
      </c>
      <c r="C977" s="822" t="s">
        <v>5283</v>
      </c>
      <c r="D977" s="822" t="s">
        <v>5437</v>
      </c>
      <c r="E977" s="822" t="s">
        <v>5436</v>
      </c>
      <c r="F977" s="831">
        <v>44</v>
      </c>
      <c r="G977" s="831">
        <v>42064</v>
      </c>
      <c r="H977" s="831"/>
      <c r="I977" s="831">
        <v>956</v>
      </c>
      <c r="J977" s="831">
        <v>40</v>
      </c>
      <c r="K977" s="831">
        <v>38360</v>
      </c>
      <c r="L977" s="831"/>
      <c r="M977" s="831">
        <v>959</v>
      </c>
      <c r="N977" s="831">
        <v>44</v>
      </c>
      <c r="O977" s="831">
        <v>43120</v>
      </c>
      <c r="P977" s="827"/>
      <c r="Q977" s="832">
        <v>980</v>
      </c>
    </row>
    <row r="978" spans="1:17" ht="14.45" customHeight="1" x14ac:dyDescent="0.2">
      <c r="A978" s="821" t="s">
        <v>6273</v>
      </c>
      <c r="B978" s="822" t="s">
        <v>5369</v>
      </c>
      <c r="C978" s="822" t="s">
        <v>5283</v>
      </c>
      <c r="D978" s="822" t="s">
        <v>5340</v>
      </c>
      <c r="E978" s="822" t="s">
        <v>5341</v>
      </c>
      <c r="F978" s="831">
        <v>16</v>
      </c>
      <c r="G978" s="831">
        <v>1952</v>
      </c>
      <c r="H978" s="831"/>
      <c r="I978" s="831">
        <v>122</v>
      </c>
      <c r="J978" s="831"/>
      <c r="K978" s="831"/>
      <c r="L978" s="831"/>
      <c r="M978" s="831"/>
      <c r="N978" s="831"/>
      <c r="O978" s="831"/>
      <c r="P978" s="827"/>
      <c r="Q978" s="832"/>
    </row>
    <row r="979" spans="1:17" ht="14.45" customHeight="1" x14ac:dyDescent="0.2">
      <c r="A979" s="821" t="s">
        <v>6273</v>
      </c>
      <c r="B979" s="822" t="s">
        <v>5369</v>
      </c>
      <c r="C979" s="822" t="s">
        <v>5283</v>
      </c>
      <c r="D979" s="822" t="s">
        <v>5438</v>
      </c>
      <c r="E979" s="822" t="s">
        <v>5436</v>
      </c>
      <c r="F979" s="831">
        <v>1259</v>
      </c>
      <c r="G979" s="831">
        <v>941732</v>
      </c>
      <c r="H979" s="831"/>
      <c r="I979" s="831">
        <v>748</v>
      </c>
      <c r="J979" s="831">
        <v>925</v>
      </c>
      <c r="K979" s="831">
        <v>692825</v>
      </c>
      <c r="L979" s="831"/>
      <c r="M979" s="831">
        <v>749</v>
      </c>
      <c r="N979" s="831">
        <v>720</v>
      </c>
      <c r="O979" s="831">
        <v>547920</v>
      </c>
      <c r="P979" s="827"/>
      <c r="Q979" s="832">
        <v>761</v>
      </c>
    </row>
    <row r="980" spans="1:17" ht="14.45" customHeight="1" x14ac:dyDescent="0.2">
      <c r="A980" s="821" t="s">
        <v>6273</v>
      </c>
      <c r="B980" s="822" t="s">
        <v>5369</v>
      </c>
      <c r="C980" s="822" t="s">
        <v>5283</v>
      </c>
      <c r="D980" s="822" t="s">
        <v>5439</v>
      </c>
      <c r="E980" s="822" t="s">
        <v>5440</v>
      </c>
      <c r="F980" s="831">
        <v>16</v>
      </c>
      <c r="G980" s="831">
        <v>8736</v>
      </c>
      <c r="H980" s="831"/>
      <c r="I980" s="831">
        <v>546</v>
      </c>
      <c r="J980" s="831">
        <v>3</v>
      </c>
      <c r="K980" s="831">
        <v>1641</v>
      </c>
      <c r="L980" s="831"/>
      <c r="M980" s="831">
        <v>547</v>
      </c>
      <c r="N980" s="831">
        <v>4</v>
      </c>
      <c r="O980" s="831">
        <v>2268</v>
      </c>
      <c r="P980" s="827"/>
      <c r="Q980" s="832">
        <v>567</v>
      </c>
    </row>
    <row r="981" spans="1:17" ht="14.45" customHeight="1" x14ac:dyDescent="0.2">
      <c r="A981" s="821" t="s">
        <v>6273</v>
      </c>
      <c r="B981" s="822" t="s">
        <v>5369</v>
      </c>
      <c r="C981" s="822" t="s">
        <v>5283</v>
      </c>
      <c r="D981" s="822" t="s">
        <v>5393</v>
      </c>
      <c r="E981" s="822" t="s">
        <v>5394</v>
      </c>
      <c r="F981" s="831">
        <v>3</v>
      </c>
      <c r="G981" s="831">
        <v>930</v>
      </c>
      <c r="H981" s="831"/>
      <c r="I981" s="831">
        <v>310</v>
      </c>
      <c r="J981" s="831"/>
      <c r="K981" s="831"/>
      <c r="L981" s="831"/>
      <c r="M981" s="831"/>
      <c r="N981" s="831"/>
      <c r="O981" s="831"/>
      <c r="P981" s="827"/>
      <c r="Q981" s="832"/>
    </row>
    <row r="982" spans="1:17" ht="14.45" customHeight="1" x14ac:dyDescent="0.2">
      <c r="A982" s="821" t="s">
        <v>6273</v>
      </c>
      <c r="B982" s="822" t="s">
        <v>5369</v>
      </c>
      <c r="C982" s="822" t="s">
        <v>5283</v>
      </c>
      <c r="D982" s="822" t="s">
        <v>5395</v>
      </c>
      <c r="E982" s="822" t="s">
        <v>5390</v>
      </c>
      <c r="F982" s="831">
        <v>299</v>
      </c>
      <c r="G982" s="831">
        <v>53521</v>
      </c>
      <c r="H982" s="831"/>
      <c r="I982" s="831">
        <v>179</v>
      </c>
      <c r="J982" s="831">
        <v>219</v>
      </c>
      <c r="K982" s="831">
        <v>39420</v>
      </c>
      <c r="L982" s="831"/>
      <c r="M982" s="831">
        <v>180</v>
      </c>
      <c r="N982" s="831">
        <v>186</v>
      </c>
      <c r="O982" s="831">
        <v>34410</v>
      </c>
      <c r="P982" s="827"/>
      <c r="Q982" s="832">
        <v>185</v>
      </c>
    </row>
    <row r="983" spans="1:17" ht="14.45" customHeight="1" x14ac:dyDescent="0.2">
      <c r="A983" s="821" t="s">
        <v>6273</v>
      </c>
      <c r="B983" s="822" t="s">
        <v>5369</v>
      </c>
      <c r="C983" s="822" t="s">
        <v>5283</v>
      </c>
      <c r="D983" s="822" t="s">
        <v>5396</v>
      </c>
      <c r="E983" s="822" t="s">
        <v>5394</v>
      </c>
      <c r="F983" s="831"/>
      <c r="G983" s="831"/>
      <c r="H983" s="831"/>
      <c r="I983" s="831"/>
      <c r="J983" s="831">
        <v>2</v>
      </c>
      <c r="K983" s="831">
        <v>776</v>
      </c>
      <c r="L983" s="831"/>
      <c r="M983" s="831">
        <v>388</v>
      </c>
      <c r="N983" s="831">
        <v>11</v>
      </c>
      <c r="O983" s="831">
        <v>4411</v>
      </c>
      <c r="P983" s="827"/>
      <c r="Q983" s="832">
        <v>401</v>
      </c>
    </row>
    <row r="984" spans="1:17" ht="14.45" customHeight="1" x14ac:dyDescent="0.2">
      <c r="A984" s="821" t="s">
        <v>6273</v>
      </c>
      <c r="B984" s="822" t="s">
        <v>5369</v>
      </c>
      <c r="C984" s="822" t="s">
        <v>5283</v>
      </c>
      <c r="D984" s="822" t="s">
        <v>5350</v>
      </c>
      <c r="E984" s="822" t="s">
        <v>5351</v>
      </c>
      <c r="F984" s="831">
        <v>2</v>
      </c>
      <c r="G984" s="831">
        <v>1244</v>
      </c>
      <c r="H984" s="831"/>
      <c r="I984" s="831">
        <v>622</v>
      </c>
      <c r="J984" s="831"/>
      <c r="K984" s="831"/>
      <c r="L984" s="831"/>
      <c r="M984" s="831"/>
      <c r="N984" s="831"/>
      <c r="O984" s="831"/>
      <c r="P984" s="827"/>
      <c r="Q984" s="832"/>
    </row>
    <row r="985" spans="1:17" ht="14.45" customHeight="1" x14ac:dyDescent="0.2">
      <c r="A985" s="821" t="s">
        <v>6273</v>
      </c>
      <c r="B985" s="822" t="s">
        <v>5369</v>
      </c>
      <c r="C985" s="822" t="s">
        <v>5283</v>
      </c>
      <c r="D985" s="822" t="s">
        <v>5441</v>
      </c>
      <c r="E985" s="822" t="s">
        <v>5442</v>
      </c>
      <c r="F985" s="831"/>
      <c r="G985" s="831"/>
      <c r="H985" s="831"/>
      <c r="I985" s="831"/>
      <c r="J985" s="831">
        <v>1</v>
      </c>
      <c r="K985" s="831">
        <v>100</v>
      </c>
      <c r="L985" s="831"/>
      <c r="M985" s="831">
        <v>100</v>
      </c>
      <c r="N985" s="831">
        <v>1</v>
      </c>
      <c r="O985" s="831">
        <v>100</v>
      </c>
      <c r="P985" s="827"/>
      <c r="Q985" s="832">
        <v>100</v>
      </c>
    </row>
    <row r="986" spans="1:17" ht="14.45" customHeight="1" x14ac:dyDescent="0.2">
      <c r="A986" s="821" t="s">
        <v>6273</v>
      </c>
      <c r="B986" s="822" t="s">
        <v>5369</v>
      </c>
      <c r="C986" s="822" t="s">
        <v>5283</v>
      </c>
      <c r="D986" s="822" t="s">
        <v>5352</v>
      </c>
      <c r="E986" s="822" t="s">
        <v>5353</v>
      </c>
      <c r="F986" s="831">
        <v>1</v>
      </c>
      <c r="G986" s="831">
        <v>355</v>
      </c>
      <c r="H986" s="831"/>
      <c r="I986" s="831">
        <v>355</v>
      </c>
      <c r="J986" s="831"/>
      <c r="K986" s="831"/>
      <c r="L986" s="831"/>
      <c r="M986" s="831"/>
      <c r="N986" s="831"/>
      <c r="O986" s="831"/>
      <c r="P986" s="827"/>
      <c r="Q986" s="832"/>
    </row>
    <row r="987" spans="1:17" ht="14.45" customHeight="1" x14ac:dyDescent="0.2">
      <c r="A987" s="821" t="s">
        <v>6273</v>
      </c>
      <c r="B987" s="822" t="s">
        <v>5369</v>
      </c>
      <c r="C987" s="822" t="s">
        <v>5283</v>
      </c>
      <c r="D987" s="822" t="s">
        <v>5356</v>
      </c>
      <c r="E987" s="822" t="s">
        <v>5357</v>
      </c>
      <c r="F987" s="831">
        <v>3</v>
      </c>
      <c r="G987" s="831">
        <v>537</v>
      </c>
      <c r="H987" s="831"/>
      <c r="I987" s="831">
        <v>179</v>
      </c>
      <c r="J987" s="831"/>
      <c r="K987" s="831"/>
      <c r="L987" s="831"/>
      <c r="M987" s="831"/>
      <c r="N987" s="831"/>
      <c r="O987" s="831"/>
      <c r="P987" s="827"/>
      <c r="Q987" s="832"/>
    </row>
    <row r="988" spans="1:17" ht="14.45" customHeight="1" x14ac:dyDescent="0.2">
      <c r="A988" s="821" t="s">
        <v>6273</v>
      </c>
      <c r="B988" s="822" t="s">
        <v>5286</v>
      </c>
      <c r="C988" s="822" t="s">
        <v>5283</v>
      </c>
      <c r="D988" s="822" t="s">
        <v>5330</v>
      </c>
      <c r="E988" s="822" t="s">
        <v>5331</v>
      </c>
      <c r="F988" s="831"/>
      <c r="G988" s="831"/>
      <c r="H988" s="831"/>
      <c r="I988" s="831"/>
      <c r="J988" s="831"/>
      <c r="K988" s="831"/>
      <c r="L988" s="831"/>
      <c r="M988" s="831"/>
      <c r="N988" s="831">
        <v>4</v>
      </c>
      <c r="O988" s="831">
        <v>160</v>
      </c>
      <c r="P988" s="827"/>
      <c r="Q988" s="832">
        <v>40</v>
      </c>
    </row>
    <row r="989" spans="1:17" ht="14.45" customHeight="1" x14ac:dyDescent="0.2">
      <c r="A989" s="821" t="s">
        <v>6273</v>
      </c>
      <c r="B989" s="822" t="s">
        <v>5286</v>
      </c>
      <c r="C989" s="822" t="s">
        <v>5283</v>
      </c>
      <c r="D989" s="822" t="s">
        <v>5334</v>
      </c>
      <c r="E989" s="822" t="s">
        <v>5335</v>
      </c>
      <c r="F989" s="831"/>
      <c r="G989" s="831"/>
      <c r="H989" s="831"/>
      <c r="I989" s="831"/>
      <c r="J989" s="831">
        <v>1</v>
      </c>
      <c r="K989" s="831">
        <v>711</v>
      </c>
      <c r="L989" s="831"/>
      <c r="M989" s="831">
        <v>711</v>
      </c>
      <c r="N989" s="831"/>
      <c r="O989" s="831"/>
      <c r="P989" s="827"/>
      <c r="Q989" s="832"/>
    </row>
    <row r="990" spans="1:17" ht="14.45" customHeight="1" x14ac:dyDescent="0.2">
      <c r="A990" s="821" t="s">
        <v>6273</v>
      </c>
      <c r="B990" s="822" t="s">
        <v>5286</v>
      </c>
      <c r="C990" s="822" t="s">
        <v>5283</v>
      </c>
      <c r="D990" s="822" t="s">
        <v>5336</v>
      </c>
      <c r="E990" s="822" t="s">
        <v>5337</v>
      </c>
      <c r="F990" s="831"/>
      <c r="G990" s="831"/>
      <c r="H990" s="831"/>
      <c r="I990" s="831"/>
      <c r="J990" s="831">
        <v>1</v>
      </c>
      <c r="K990" s="831">
        <v>360</v>
      </c>
      <c r="L990" s="831"/>
      <c r="M990" s="831">
        <v>360</v>
      </c>
      <c r="N990" s="831"/>
      <c r="O990" s="831"/>
      <c r="P990" s="827"/>
      <c r="Q990" s="832"/>
    </row>
    <row r="991" spans="1:17" ht="14.45" customHeight="1" x14ac:dyDescent="0.2">
      <c r="A991" s="821" t="s">
        <v>6273</v>
      </c>
      <c r="B991" s="822" t="s">
        <v>5286</v>
      </c>
      <c r="C991" s="822" t="s">
        <v>5283</v>
      </c>
      <c r="D991" s="822" t="s">
        <v>5356</v>
      </c>
      <c r="E991" s="822" t="s">
        <v>5357</v>
      </c>
      <c r="F991" s="831"/>
      <c r="G991" s="831"/>
      <c r="H991" s="831"/>
      <c r="I991" s="831"/>
      <c r="J991" s="831">
        <v>1</v>
      </c>
      <c r="K991" s="831">
        <v>180</v>
      </c>
      <c r="L991" s="831"/>
      <c r="M991" s="831">
        <v>180</v>
      </c>
      <c r="N991" s="831">
        <v>1</v>
      </c>
      <c r="O991" s="831">
        <v>194</v>
      </c>
      <c r="P991" s="827"/>
      <c r="Q991" s="832">
        <v>194</v>
      </c>
    </row>
    <row r="992" spans="1:17" ht="14.45" customHeight="1" x14ac:dyDescent="0.2">
      <c r="A992" s="821" t="s">
        <v>6274</v>
      </c>
      <c r="B992" s="822" t="s">
        <v>5369</v>
      </c>
      <c r="C992" s="822" t="s">
        <v>5283</v>
      </c>
      <c r="D992" s="822" t="s">
        <v>5372</v>
      </c>
      <c r="E992" s="822" t="s">
        <v>5373</v>
      </c>
      <c r="F992" s="831">
        <v>134</v>
      </c>
      <c r="G992" s="831">
        <v>34036</v>
      </c>
      <c r="H992" s="831"/>
      <c r="I992" s="831">
        <v>254</v>
      </c>
      <c r="J992" s="831">
        <v>141</v>
      </c>
      <c r="K992" s="831">
        <v>35955</v>
      </c>
      <c r="L992" s="831"/>
      <c r="M992" s="831">
        <v>255</v>
      </c>
      <c r="N992" s="831">
        <v>80</v>
      </c>
      <c r="O992" s="831">
        <v>22000</v>
      </c>
      <c r="P992" s="827"/>
      <c r="Q992" s="832">
        <v>275</v>
      </c>
    </row>
    <row r="993" spans="1:17" ht="14.45" customHeight="1" x14ac:dyDescent="0.2">
      <c r="A993" s="821" t="s">
        <v>6274</v>
      </c>
      <c r="B993" s="822" t="s">
        <v>5369</v>
      </c>
      <c r="C993" s="822" t="s">
        <v>5283</v>
      </c>
      <c r="D993" s="822" t="s">
        <v>5374</v>
      </c>
      <c r="E993" s="822" t="s">
        <v>5375</v>
      </c>
      <c r="F993" s="831">
        <v>169</v>
      </c>
      <c r="G993" s="831">
        <v>21294</v>
      </c>
      <c r="H993" s="831"/>
      <c r="I993" s="831">
        <v>126</v>
      </c>
      <c r="J993" s="831">
        <v>156</v>
      </c>
      <c r="K993" s="831">
        <v>19812</v>
      </c>
      <c r="L993" s="831"/>
      <c r="M993" s="831">
        <v>127</v>
      </c>
      <c r="N993" s="831">
        <v>70</v>
      </c>
      <c r="O993" s="831">
        <v>9590</v>
      </c>
      <c r="P993" s="827"/>
      <c r="Q993" s="832">
        <v>137</v>
      </c>
    </row>
    <row r="994" spans="1:17" ht="14.45" customHeight="1" x14ac:dyDescent="0.2">
      <c r="A994" s="821" t="s">
        <v>6274</v>
      </c>
      <c r="B994" s="822" t="s">
        <v>5369</v>
      </c>
      <c r="C994" s="822" t="s">
        <v>5283</v>
      </c>
      <c r="D994" s="822" t="s">
        <v>5385</v>
      </c>
      <c r="E994" s="822" t="s">
        <v>5386</v>
      </c>
      <c r="F994" s="831">
        <v>6</v>
      </c>
      <c r="G994" s="831">
        <v>4146</v>
      </c>
      <c r="H994" s="831"/>
      <c r="I994" s="831">
        <v>691</v>
      </c>
      <c r="J994" s="831"/>
      <c r="K994" s="831"/>
      <c r="L994" s="831"/>
      <c r="M994" s="831"/>
      <c r="N994" s="831">
        <v>16</v>
      </c>
      <c r="O994" s="831">
        <v>11264</v>
      </c>
      <c r="P994" s="827"/>
      <c r="Q994" s="832">
        <v>704</v>
      </c>
    </row>
    <row r="995" spans="1:17" ht="14.45" customHeight="1" x14ac:dyDescent="0.2">
      <c r="A995" s="821" t="s">
        <v>6274</v>
      </c>
      <c r="B995" s="822" t="s">
        <v>5369</v>
      </c>
      <c r="C995" s="822" t="s">
        <v>5283</v>
      </c>
      <c r="D995" s="822" t="s">
        <v>5387</v>
      </c>
      <c r="E995" s="822" t="s">
        <v>5384</v>
      </c>
      <c r="F995" s="831"/>
      <c r="G995" s="831"/>
      <c r="H995" s="831"/>
      <c r="I995" s="831"/>
      <c r="J995" s="831">
        <v>5</v>
      </c>
      <c r="K995" s="831">
        <v>2880</v>
      </c>
      <c r="L995" s="831"/>
      <c r="M995" s="831">
        <v>576</v>
      </c>
      <c r="N995" s="831"/>
      <c r="O995" s="831"/>
      <c r="P995" s="827"/>
      <c r="Q995" s="832"/>
    </row>
    <row r="996" spans="1:17" ht="14.45" customHeight="1" x14ac:dyDescent="0.2">
      <c r="A996" s="821" t="s">
        <v>6274</v>
      </c>
      <c r="B996" s="822" t="s">
        <v>5369</v>
      </c>
      <c r="C996" s="822" t="s">
        <v>5283</v>
      </c>
      <c r="D996" s="822" t="s">
        <v>5388</v>
      </c>
      <c r="E996" s="822" t="s">
        <v>5386</v>
      </c>
      <c r="F996" s="831">
        <v>11</v>
      </c>
      <c r="G996" s="831">
        <v>8426</v>
      </c>
      <c r="H996" s="831"/>
      <c r="I996" s="831">
        <v>766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6274</v>
      </c>
      <c r="B997" s="822" t="s">
        <v>5369</v>
      </c>
      <c r="C997" s="822" t="s">
        <v>5283</v>
      </c>
      <c r="D997" s="822" t="s">
        <v>5435</v>
      </c>
      <c r="E997" s="822" t="s">
        <v>5436</v>
      </c>
      <c r="F997" s="831">
        <v>239</v>
      </c>
      <c r="G997" s="831">
        <v>196697</v>
      </c>
      <c r="H997" s="831"/>
      <c r="I997" s="831">
        <v>823</v>
      </c>
      <c r="J997" s="831">
        <v>330</v>
      </c>
      <c r="K997" s="831">
        <v>272580</v>
      </c>
      <c r="L997" s="831"/>
      <c r="M997" s="831">
        <v>826</v>
      </c>
      <c r="N997" s="831">
        <v>218</v>
      </c>
      <c r="O997" s="831">
        <v>182902</v>
      </c>
      <c r="P997" s="827"/>
      <c r="Q997" s="832">
        <v>839</v>
      </c>
    </row>
    <row r="998" spans="1:17" ht="14.45" customHeight="1" x14ac:dyDescent="0.2">
      <c r="A998" s="821" t="s">
        <v>6274</v>
      </c>
      <c r="B998" s="822" t="s">
        <v>5369</v>
      </c>
      <c r="C998" s="822" t="s">
        <v>5283</v>
      </c>
      <c r="D998" s="822" t="s">
        <v>5389</v>
      </c>
      <c r="E998" s="822" t="s">
        <v>5390</v>
      </c>
      <c r="F998" s="831">
        <v>79</v>
      </c>
      <c r="G998" s="831">
        <v>17143</v>
      </c>
      <c r="H998" s="831"/>
      <c r="I998" s="831">
        <v>217</v>
      </c>
      <c r="J998" s="831">
        <v>83</v>
      </c>
      <c r="K998" s="831">
        <v>18177</v>
      </c>
      <c r="L998" s="831"/>
      <c r="M998" s="831">
        <v>219</v>
      </c>
      <c r="N998" s="831">
        <v>51</v>
      </c>
      <c r="O998" s="831">
        <v>11475</v>
      </c>
      <c r="P998" s="827"/>
      <c r="Q998" s="832">
        <v>225</v>
      </c>
    </row>
    <row r="999" spans="1:17" ht="14.45" customHeight="1" x14ac:dyDescent="0.2">
      <c r="A999" s="821" t="s">
        <v>6274</v>
      </c>
      <c r="B999" s="822" t="s">
        <v>5369</v>
      </c>
      <c r="C999" s="822" t="s">
        <v>5283</v>
      </c>
      <c r="D999" s="822" t="s">
        <v>5391</v>
      </c>
      <c r="E999" s="822" t="s">
        <v>5392</v>
      </c>
      <c r="F999" s="831">
        <v>337</v>
      </c>
      <c r="G999" s="831">
        <v>29656</v>
      </c>
      <c r="H999" s="831"/>
      <c r="I999" s="831">
        <v>88</v>
      </c>
      <c r="J999" s="831">
        <v>399</v>
      </c>
      <c r="K999" s="831">
        <v>35511</v>
      </c>
      <c r="L999" s="831"/>
      <c r="M999" s="831">
        <v>89</v>
      </c>
      <c r="N999" s="831">
        <v>258</v>
      </c>
      <c r="O999" s="831">
        <v>23736</v>
      </c>
      <c r="P999" s="827"/>
      <c r="Q999" s="832">
        <v>92</v>
      </c>
    </row>
    <row r="1000" spans="1:17" ht="14.45" customHeight="1" x14ac:dyDescent="0.2">
      <c r="A1000" s="821" t="s">
        <v>6274</v>
      </c>
      <c r="B1000" s="822" t="s">
        <v>5369</v>
      </c>
      <c r="C1000" s="822" t="s">
        <v>5283</v>
      </c>
      <c r="D1000" s="822" t="s">
        <v>5437</v>
      </c>
      <c r="E1000" s="822" t="s">
        <v>5436</v>
      </c>
      <c r="F1000" s="831">
        <v>47</v>
      </c>
      <c r="G1000" s="831">
        <v>44932</v>
      </c>
      <c r="H1000" s="831"/>
      <c r="I1000" s="831">
        <v>956</v>
      </c>
      <c r="J1000" s="831">
        <v>33</v>
      </c>
      <c r="K1000" s="831">
        <v>31647</v>
      </c>
      <c r="L1000" s="831"/>
      <c r="M1000" s="831">
        <v>959</v>
      </c>
      <c r="N1000" s="831">
        <v>15</v>
      </c>
      <c r="O1000" s="831">
        <v>14700</v>
      </c>
      <c r="P1000" s="827"/>
      <c r="Q1000" s="832">
        <v>980</v>
      </c>
    </row>
    <row r="1001" spans="1:17" ht="14.45" customHeight="1" x14ac:dyDescent="0.2">
      <c r="A1001" s="821" t="s">
        <v>6274</v>
      </c>
      <c r="B1001" s="822" t="s">
        <v>5369</v>
      </c>
      <c r="C1001" s="822" t="s">
        <v>5283</v>
      </c>
      <c r="D1001" s="822" t="s">
        <v>5438</v>
      </c>
      <c r="E1001" s="822" t="s">
        <v>5436</v>
      </c>
      <c r="F1001" s="831">
        <v>27</v>
      </c>
      <c r="G1001" s="831">
        <v>20196</v>
      </c>
      <c r="H1001" s="831"/>
      <c r="I1001" s="831">
        <v>748</v>
      </c>
      <c r="J1001" s="831">
        <v>37</v>
      </c>
      <c r="K1001" s="831">
        <v>27713</v>
      </c>
      <c r="L1001" s="831"/>
      <c r="M1001" s="831">
        <v>749</v>
      </c>
      <c r="N1001" s="831">
        <v>9</v>
      </c>
      <c r="O1001" s="831">
        <v>6849</v>
      </c>
      <c r="P1001" s="827"/>
      <c r="Q1001" s="832">
        <v>761</v>
      </c>
    </row>
    <row r="1002" spans="1:17" ht="14.45" customHeight="1" x14ac:dyDescent="0.2">
      <c r="A1002" s="821" t="s">
        <v>6274</v>
      </c>
      <c r="B1002" s="822" t="s">
        <v>5369</v>
      </c>
      <c r="C1002" s="822" t="s">
        <v>5283</v>
      </c>
      <c r="D1002" s="822" t="s">
        <v>5439</v>
      </c>
      <c r="E1002" s="822" t="s">
        <v>5440</v>
      </c>
      <c r="F1002" s="831"/>
      <c r="G1002" s="831"/>
      <c r="H1002" s="831"/>
      <c r="I1002" s="831"/>
      <c r="J1002" s="831">
        <v>4</v>
      </c>
      <c r="K1002" s="831">
        <v>2188</v>
      </c>
      <c r="L1002" s="831"/>
      <c r="M1002" s="831">
        <v>547</v>
      </c>
      <c r="N1002" s="831">
        <v>4</v>
      </c>
      <c r="O1002" s="831">
        <v>2268</v>
      </c>
      <c r="P1002" s="827"/>
      <c r="Q1002" s="832">
        <v>567</v>
      </c>
    </row>
    <row r="1003" spans="1:17" ht="14.45" customHeight="1" x14ac:dyDescent="0.2">
      <c r="A1003" s="821" t="s">
        <v>6274</v>
      </c>
      <c r="B1003" s="822" t="s">
        <v>5369</v>
      </c>
      <c r="C1003" s="822" t="s">
        <v>5283</v>
      </c>
      <c r="D1003" s="822" t="s">
        <v>5395</v>
      </c>
      <c r="E1003" s="822" t="s">
        <v>5390</v>
      </c>
      <c r="F1003" s="831">
        <v>11</v>
      </c>
      <c r="G1003" s="831">
        <v>1969</v>
      </c>
      <c r="H1003" s="831"/>
      <c r="I1003" s="831">
        <v>179</v>
      </c>
      <c r="J1003" s="831">
        <v>8</v>
      </c>
      <c r="K1003" s="831">
        <v>1440</v>
      </c>
      <c r="L1003" s="831"/>
      <c r="M1003" s="831">
        <v>180</v>
      </c>
      <c r="N1003" s="831">
        <v>4</v>
      </c>
      <c r="O1003" s="831">
        <v>740</v>
      </c>
      <c r="P1003" s="827"/>
      <c r="Q1003" s="832">
        <v>185</v>
      </c>
    </row>
    <row r="1004" spans="1:17" ht="14.45" customHeight="1" x14ac:dyDescent="0.2">
      <c r="A1004" s="821" t="s">
        <v>6274</v>
      </c>
      <c r="B1004" s="822" t="s">
        <v>5369</v>
      </c>
      <c r="C1004" s="822" t="s">
        <v>5283</v>
      </c>
      <c r="D1004" s="822" t="s">
        <v>5396</v>
      </c>
      <c r="E1004" s="822" t="s">
        <v>5394</v>
      </c>
      <c r="F1004" s="831">
        <v>3</v>
      </c>
      <c r="G1004" s="831">
        <v>1155</v>
      </c>
      <c r="H1004" s="831"/>
      <c r="I1004" s="831">
        <v>385</v>
      </c>
      <c r="J1004" s="831"/>
      <c r="K1004" s="831"/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6274</v>
      </c>
      <c r="B1005" s="822" t="s">
        <v>5369</v>
      </c>
      <c r="C1005" s="822" t="s">
        <v>5283</v>
      </c>
      <c r="D1005" s="822" t="s">
        <v>5397</v>
      </c>
      <c r="E1005" s="822" t="s">
        <v>5398</v>
      </c>
      <c r="F1005" s="831"/>
      <c r="G1005" s="831"/>
      <c r="H1005" s="831"/>
      <c r="I1005" s="831"/>
      <c r="J1005" s="831">
        <v>2</v>
      </c>
      <c r="K1005" s="831">
        <v>552</v>
      </c>
      <c r="L1005" s="831"/>
      <c r="M1005" s="831">
        <v>276</v>
      </c>
      <c r="N1005" s="831"/>
      <c r="O1005" s="831"/>
      <c r="P1005" s="827"/>
      <c r="Q1005" s="832"/>
    </row>
    <row r="1006" spans="1:17" ht="14.45" customHeight="1" x14ac:dyDescent="0.2">
      <c r="A1006" s="821" t="s">
        <v>6274</v>
      </c>
      <c r="B1006" s="822" t="s">
        <v>5369</v>
      </c>
      <c r="C1006" s="822" t="s">
        <v>5283</v>
      </c>
      <c r="D1006" s="822" t="s">
        <v>5466</v>
      </c>
      <c r="E1006" s="822" t="s">
        <v>5436</v>
      </c>
      <c r="F1006" s="831">
        <v>8</v>
      </c>
      <c r="G1006" s="831">
        <v>7048</v>
      </c>
      <c r="H1006" s="831"/>
      <c r="I1006" s="831">
        <v>881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6274</v>
      </c>
      <c r="B1007" s="822" t="s">
        <v>5369</v>
      </c>
      <c r="C1007" s="822" t="s">
        <v>5283</v>
      </c>
      <c r="D1007" s="822" t="s">
        <v>5399</v>
      </c>
      <c r="E1007" s="822" t="s">
        <v>5382</v>
      </c>
      <c r="F1007" s="831"/>
      <c r="G1007" s="831"/>
      <c r="H1007" s="831"/>
      <c r="I1007" s="831"/>
      <c r="J1007" s="831">
        <v>4</v>
      </c>
      <c r="K1007" s="831">
        <v>1648</v>
      </c>
      <c r="L1007" s="831"/>
      <c r="M1007" s="831">
        <v>412</v>
      </c>
      <c r="N1007" s="831"/>
      <c r="O1007" s="831"/>
      <c r="P1007" s="827"/>
      <c r="Q1007" s="832"/>
    </row>
    <row r="1008" spans="1:17" ht="14.45" customHeight="1" x14ac:dyDescent="0.2">
      <c r="A1008" s="821" t="s">
        <v>6275</v>
      </c>
      <c r="B1008" s="822" t="s">
        <v>5369</v>
      </c>
      <c r="C1008" s="822" t="s">
        <v>5313</v>
      </c>
      <c r="D1008" s="822" t="s">
        <v>5457</v>
      </c>
      <c r="E1008" s="822" t="s">
        <v>5458</v>
      </c>
      <c r="F1008" s="831">
        <v>1</v>
      </c>
      <c r="G1008" s="831">
        <v>904.75</v>
      </c>
      <c r="H1008" s="831"/>
      <c r="I1008" s="831">
        <v>904.75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6275</v>
      </c>
      <c r="B1009" s="822" t="s">
        <v>5369</v>
      </c>
      <c r="C1009" s="822" t="s">
        <v>5283</v>
      </c>
      <c r="D1009" s="822" t="s">
        <v>5330</v>
      </c>
      <c r="E1009" s="822" t="s">
        <v>5331</v>
      </c>
      <c r="F1009" s="831"/>
      <c r="G1009" s="831"/>
      <c r="H1009" s="831"/>
      <c r="I1009" s="831"/>
      <c r="J1009" s="831">
        <v>1</v>
      </c>
      <c r="K1009" s="831">
        <v>38</v>
      </c>
      <c r="L1009" s="831"/>
      <c r="M1009" s="831">
        <v>38</v>
      </c>
      <c r="N1009" s="831"/>
      <c r="O1009" s="831"/>
      <c r="P1009" s="827"/>
      <c r="Q1009" s="832"/>
    </row>
    <row r="1010" spans="1:17" ht="14.45" customHeight="1" x14ac:dyDescent="0.2">
      <c r="A1010" s="821" t="s">
        <v>6275</v>
      </c>
      <c r="B1010" s="822" t="s">
        <v>5369</v>
      </c>
      <c r="C1010" s="822" t="s">
        <v>5283</v>
      </c>
      <c r="D1010" s="822" t="s">
        <v>6276</v>
      </c>
      <c r="E1010" s="822" t="s">
        <v>6277</v>
      </c>
      <c r="F1010" s="831">
        <v>1</v>
      </c>
      <c r="G1010" s="831">
        <v>118</v>
      </c>
      <c r="H1010" s="831"/>
      <c r="I1010" s="831">
        <v>118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6275</v>
      </c>
      <c r="B1011" s="822" t="s">
        <v>5369</v>
      </c>
      <c r="C1011" s="822" t="s">
        <v>5283</v>
      </c>
      <c r="D1011" s="822" t="s">
        <v>5332</v>
      </c>
      <c r="E1011" s="822" t="s">
        <v>5333</v>
      </c>
      <c r="F1011" s="831">
        <v>1</v>
      </c>
      <c r="G1011" s="831">
        <v>131</v>
      </c>
      <c r="H1011" s="831"/>
      <c r="I1011" s="831">
        <v>131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6275</v>
      </c>
      <c r="B1012" s="822" t="s">
        <v>5369</v>
      </c>
      <c r="C1012" s="822" t="s">
        <v>5283</v>
      </c>
      <c r="D1012" s="822" t="s">
        <v>5372</v>
      </c>
      <c r="E1012" s="822" t="s">
        <v>5373</v>
      </c>
      <c r="F1012" s="831">
        <v>371</v>
      </c>
      <c r="G1012" s="831">
        <v>94234</v>
      </c>
      <c r="H1012" s="831"/>
      <c r="I1012" s="831">
        <v>254</v>
      </c>
      <c r="J1012" s="831">
        <v>310</v>
      </c>
      <c r="K1012" s="831">
        <v>79050</v>
      </c>
      <c r="L1012" s="831"/>
      <c r="M1012" s="831">
        <v>255</v>
      </c>
      <c r="N1012" s="831">
        <v>272</v>
      </c>
      <c r="O1012" s="831">
        <v>74800</v>
      </c>
      <c r="P1012" s="827"/>
      <c r="Q1012" s="832">
        <v>275</v>
      </c>
    </row>
    <row r="1013" spans="1:17" ht="14.45" customHeight="1" x14ac:dyDescent="0.2">
      <c r="A1013" s="821" t="s">
        <v>6275</v>
      </c>
      <c r="B1013" s="822" t="s">
        <v>5369</v>
      </c>
      <c r="C1013" s="822" t="s">
        <v>5283</v>
      </c>
      <c r="D1013" s="822" t="s">
        <v>5374</v>
      </c>
      <c r="E1013" s="822" t="s">
        <v>5375</v>
      </c>
      <c r="F1013" s="831">
        <v>143</v>
      </c>
      <c r="G1013" s="831">
        <v>18018</v>
      </c>
      <c r="H1013" s="831"/>
      <c r="I1013" s="831">
        <v>126</v>
      </c>
      <c r="J1013" s="831">
        <v>105</v>
      </c>
      <c r="K1013" s="831">
        <v>13335</v>
      </c>
      <c r="L1013" s="831"/>
      <c r="M1013" s="831">
        <v>127</v>
      </c>
      <c r="N1013" s="831">
        <v>84</v>
      </c>
      <c r="O1013" s="831">
        <v>11508</v>
      </c>
      <c r="P1013" s="827"/>
      <c r="Q1013" s="832">
        <v>137</v>
      </c>
    </row>
    <row r="1014" spans="1:17" ht="14.45" customHeight="1" x14ac:dyDescent="0.2">
      <c r="A1014" s="821" t="s">
        <v>6275</v>
      </c>
      <c r="B1014" s="822" t="s">
        <v>5369</v>
      </c>
      <c r="C1014" s="822" t="s">
        <v>5283</v>
      </c>
      <c r="D1014" s="822" t="s">
        <v>5388</v>
      </c>
      <c r="E1014" s="822" t="s">
        <v>5386</v>
      </c>
      <c r="F1014" s="831">
        <v>2</v>
      </c>
      <c r="G1014" s="831">
        <v>1532</v>
      </c>
      <c r="H1014" s="831"/>
      <c r="I1014" s="831">
        <v>766</v>
      </c>
      <c r="J1014" s="831">
        <v>4</v>
      </c>
      <c r="K1014" s="831">
        <v>3076</v>
      </c>
      <c r="L1014" s="831"/>
      <c r="M1014" s="831">
        <v>769</v>
      </c>
      <c r="N1014" s="831">
        <v>2</v>
      </c>
      <c r="O1014" s="831">
        <v>1564</v>
      </c>
      <c r="P1014" s="827"/>
      <c r="Q1014" s="832">
        <v>782</v>
      </c>
    </row>
    <row r="1015" spans="1:17" ht="14.45" customHeight="1" x14ac:dyDescent="0.2">
      <c r="A1015" s="821" t="s">
        <v>6275</v>
      </c>
      <c r="B1015" s="822" t="s">
        <v>5369</v>
      </c>
      <c r="C1015" s="822" t="s">
        <v>5283</v>
      </c>
      <c r="D1015" s="822" t="s">
        <v>5435</v>
      </c>
      <c r="E1015" s="822" t="s">
        <v>5436</v>
      </c>
      <c r="F1015" s="831">
        <v>434</v>
      </c>
      <c r="G1015" s="831">
        <v>357182</v>
      </c>
      <c r="H1015" s="831"/>
      <c r="I1015" s="831">
        <v>823</v>
      </c>
      <c r="J1015" s="831">
        <v>331</v>
      </c>
      <c r="K1015" s="831">
        <v>273406</v>
      </c>
      <c r="L1015" s="831"/>
      <c r="M1015" s="831">
        <v>826</v>
      </c>
      <c r="N1015" s="831">
        <v>267</v>
      </c>
      <c r="O1015" s="831">
        <v>224013</v>
      </c>
      <c r="P1015" s="827"/>
      <c r="Q1015" s="832">
        <v>839</v>
      </c>
    </row>
    <row r="1016" spans="1:17" ht="14.45" customHeight="1" x14ac:dyDescent="0.2">
      <c r="A1016" s="821" t="s">
        <v>6275</v>
      </c>
      <c r="B1016" s="822" t="s">
        <v>5369</v>
      </c>
      <c r="C1016" s="822" t="s">
        <v>5283</v>
      </c>
      <c r="D1016" s="822" t="s">
        <v>5376</v>
      </c>
      <c r="E1016" s="822" t="s">
        <v>5353</v>
      </c>
      <c r="F1016" s="831">
        <v>1</v>
      </c>
      <c r="G1016" s="831">
        <v>468</v>
      </c>
      <c r="H1016" s="831"/>
      <c r="I1016" s="831">
        <v>468</v>
      </c>
      <c r="J1016" s="831"/>
      <c r="K1016" s="831"/>
      <c r="L1016" s="831"/>
      <c r="M1016" s="831"/>
      <c r="N1016" s="831">
        <v>1</v>
      </c>
      <c r="O1016" s="831">
        <v>492</v>
      </c>
      <c r="P1016" s="827"/>
      <c r="Q1016" s="832">
        <v>492</v>
      </c>
    </row>
    <row r="1017" spans="1:17" ht="14.45" customHeight="1" x14ac:dyDescent="0.2">
      <c r="A1017" s="821" t="s">
        <v>6275</v>
      </c>
      <c r="B1017" s="822" t="s">
        <v>5369</v>
      </c>
      <c r="C1017" s="822" t="s">
        <v>5283</v>
      </c>
      <c r="D1017" s="822" t="s">
        <v>5389</v>
      </c>
      <c r="E1017" s="822" t="s">
        <v>5390</v>
      </c>
      <c r="F1017" s="831">
        <v>153</v>
      </c>
      <c r="G1017" s="831">
        <v>33201</v>
      </c>
      <c r="H1017" s="831"/>
      <c r="I1017" s="831">
        <v>217</v>
      </c>
      <c r="J1017" s="831">
        <v>121</v>
      </c>
      <c r="K1017" s="831">
        <v>26499</v>
      </c>
      <c r="L1017" s="831"/>
      <c r="M1017" s="831">
        <v>219</v>
      </c>
      <c r="N1017" s="831">
        <v>93</v>
      </c>
      <c r="O1017" s="831">
        <v>20925</v>
      </c>
      <c r="P1017" s="827"/>
      <c r="Q1017" s="832">
        <v>225</v>
      </c>
    </row>
    <row r="1018" spans="1:17" ht="14.45" customHeight="1" x14ac:dyDescent="0.2">
      <c r="A1018" s="821" t="s">
        <v>6275</v>
      </c>
      <c r="B1018" s="822" t="s">
        <v>5369</v>
      </c>
      <c r="C1018" s="822" t="s">
        <v>5283</v>
      </c>
      <c r="D1018" s="822" t="s">
        <v>5336</v>
      </c>
      <c r="E1018" s="822" t="s">
        <v>5337</v>
      </c>
      <c r="F1018" s="831">
        <v>7</v>
      </c>
      <c r="G1018" s="831">
        <v>2506</v>
      </c>
      <c r="H1018" s="831"/>
      <c r="I1018" s="831">
        <v>358</v>
      </c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6275</v>
      </c>
      <c r="B1019" s="822" t="s">
        <v>5369</v>
      </c>
      <c r="C1019" s="822" t="s">
        <v>5283</v>
      </c>
      <c r="D1019" s="822" t="s">
        <v>5391</v>
      </c>
      <c r="E1019" s="822" t="s">
        <v>5392</v>
      </c>
      <c r="F1019" s="831">
        <v>42</v>
      </c>
      <c r="G1019" s="831">
        <v>3696</v>
      </c>
      <c r="H1019" s="831"/>
      <c r="I1019" s="831">
        <v>88</v>
      </c>
      <c r="J1019" s="831">
        <v>29</v>
      </c>
      <c r="K1019" s="831">
        <v>2581</v>
      </c>
      <c r="L1019" s="831"/>
      <c r="M1019" s="831">
        <v>89</v>
      </c>
      <c r="N1019" s="831">
        <v>67</v>
      </c>
      <c r="O1019" s="831">
        <v>6164</v>
      </c>
      <c r="P1019" s="827"/>
      <c r="Q1019" s="832">
        <v>92</v>
      </c>
    </row>
    <row r="1020" spans="1:17" ht="14.45" customHeight="1" x14ac:dyDescent="0.2">
      <c r="A1020" s="821" t="s">
        <v>6275</v>
      </c>
      <c r="B1020" s="822" t="s">
        <v>5369</v>
      </c>
      <c r="C1020" s="822" t="s">
        <v>5283</v>
      </c>
      <c r="D1020" s="822" t="s">
        <v>5377</v>
      </c>
      <c r="E1020" s="822" t="s">
        <v>5378</v>
      </c>
      <c r="F1020" s="831">
        <v>5</v>
      </c>
      <c r="G1020" s="831">
        <v>3615</v>
      </c>
      <c r="H1020" s="831"/>
      <c r="I1020" s="831">
        <v>723</v>
      </c>
      <c r="J1020" s="831">
        <v>1</v>
      </c>
      <c r="K1020" s="831">
        <v>725</v>
      </c>
      <c r="L1020" s="831"/>
      <c r="M1020" s="831">
        <v>725</v>
      </c>
      <c r="N1020" s="831">
        <v>2</v>
      </c>
      <c r="O1020" s="831">
        <v>1480</v>
      </c>
      <c r="P1020" s="827"/>
      <c r="Q1020" s="832">
        <v>740</v>
      </c>
    </row>
    <row r="1021" spans="1:17" ht="14.45" customHeight="1" x14ac:dyDescent="0.2">
      <c r="A1021" s="821" t="s">
        <v>6275</v>
      </c>
      <c r="B1021" s="822" t="s">
        <v>5369</v>
      </c>
      <c r="C1021" s="822" t="s">
        <v>5283</v>
      </c>
      <c r="D1021" s="822" t="s">
        <v>5437</v>
      </c>
      <c r="E1021" s="822" t="s">
        <v>5436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10</v>
      </c>
      <c r="O1021" s="831">
        <v>9800</v>
      </c>
      <c r="P1021" s="827"/>
      <c r="Q1021" s="832">
        <v>980</v>
      </c>
    </row>
    <row r="1022" spans="1:17" ht="14.45" customHeight="1" x14ac:dyDescent="0.2">
      <c r="A1022" s="821" t="s">
        <v>6275</v>
      </c>
      <c r="B1022" s="822" t="s">
        <v>5369</v>
      </c>
      <c r="C1022" s="822" t="s">
        <v>5283</v>
      </c>
      <c r="D1022" s="822" t="s">
        <v>5340</v>
      </c>
      <c r="E1022" s="822" t="s">
        <v>5341</v>
      </c>
      <c r="F1022" s="831">
        <v>8</v>
      </c>
      <c r="G1022" s="831">
        <v>976</v>
      </c>
      <c r="H1022" s="831"/>
      <c r="I1022" s="831">
        <v>122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6275</v>
      </c>
      <c r="B1023" s="822" t="s">
        <v>5369</v>
      </c>
      <c r="C1023" s="822" t="s">
        <v>5283</v>
      </c>
      <c r="D1023" s="822" t="s">
        <v>5438</v>
      </c>
      <c r="E1023" s="822" t="s">
        <v>5436</v>
      </c>
      <c r="F1023" s="831">
        <v>2</v>
      </c>
      <c r="G1023" s="831">
        <v>1496</v>
      </c>
      <c r="H1023" s="831"/>
      <c r="I1023" s="831">
        <v>748</v>
      </c>
      <c r="J1023" s="831"/>
      <c r="K1023" s="831"/>
      <c r="L1023" s="831"/>
      <c r="M1023" s="831"/>
      <c r="N1023" s="831">
        <v>2</v>
      </c>
      <c r="O1023" s="831">
        <v>1522</v>
      </c>
      <c r="P1023" s="827"/>
      <c r="Q1023" s="832">
        <v>761</v>
      </c>
    </row>
    <row r="1024" spans="1:17" ht="14.45" customHeight="1" x14ac:dyDescent="0.2">
      <c r="A1024" s="821" t="s">
        <v>6275</v>
      </c>
      <c r="B1024" s="822" t="s">
        <v>5369</v>
      </c>
      <c r="C1024" s="822" t="s">
        <v>5283</v>
      </c>
      <c r="D1024" s="822" t="s">
        <v>5439</v>
      </c>
      <c r="E1024" s="822" t="s">
        <v>5440</v>
      </c>
      <c r="F1024" s="831">
        <v>5</v>
      </c>
      <c r="G1024" s="831">
        <v>2730</v>
      </c>
      <c r="H1024" s="831"/>
      <c r="I1024" s="831">
        <v>546</v>
      </c>
      <c r="J1024" s="831"/>
      <c r="K1024" s="831"/>
      <c r="L1024" s="831"/>
      <c r="M1024" s="831"/>
      <c r="N1024" s="831">
        <v>10</v>
      </c>
      <c r="O1024" s="831">
        <v>5670</v>
      </c>
      <c r="P1024" s="827"/>
      <c r="Q1024" s="832">
        <v>567</v>
      </c>
    </row>
    <row r="1025" spans="1:17" ht="14.45" customHeight="1" x14ac:dyDescent="0.2">
      <c r="A1025" s="821" t="s">
        <v>6275</v>
      </c>
      <c r="B1025" s="822" t="s">
        <v>5369</v>
      </c>
      <c r="C1025" s="822" t="s">
        <v>5283</v>
      </c>
      <c r="D1025" s="822" t="s">
        <v>5395</v>
      </c>
      <c r="E1025" s="822" t="s">
        <v>5390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1</v>
      </c>
      <c r="O1025" s="831">
        <v>185</v>
      </c>
      <c r="P1025" s="827"/>
      <c r="Q1025" s="832">
        <v>185</v>
      </c>
    </row>
    <row r="1026" spans="1:17" ht="14.45" customHeight="1" x14ac:dyDescent="0.2">
      <c r="A1026" s="821" t="s">
        <v>6275</v>
      </c>
      <c r="B1026" s="822" t="s">
        <v>5369</v>
      </c>
      <c r="C1026" s="822" t="s">
        <v>5283</v>
      </c>
      <c r="D1026" s="822" t="s">
        <v>5396</v>
      </c>
      <c r="E1026" s="822" t="s">
        <v>5394</v>
      </c>
      <c r="F1026" s="831">
        <v>10</v>
      </c>
      <c r="G1026" s="831">
        <v>3850</v>
      </c>
      <c r="H1026" s="831"/>
      <c r="I1026" s="831">
        <v>385</v>
      </c>
      <c r="J1026" s="831">
        <v>2</v>
      </c>
      <c r="K1026" s="831">
        <v>776</v>
      </c>
      <c r="L1026" s="831"/>
      <c r="M1026" s="831">
        <v>388</v>
      </c>
      <c r="N1026" s="831">
        <v>7</v>
      </c>
      <c r="O1026" s="831">
        <v>2807</v>
      </c>
      <c r="P1026" s="827"/>
      <c r="Q1026" s="832">
        <v>401</v>
      </c>
    </row>
    <row r="1027" spans="1:17" ht="14.45" customHeight="1" x14ac:dyDescent="0.2">
      <c r="A1027" s="821" t="s">
        <v>6275</v>
      </c>
      <c r="B1027" s="822" t="s">
        <v>5369</v>
      </c>
      <c r="C1027" s="822" t="s">
        <v>5283</v>
      </c>
      <c r="D1027" s="822" t="s">
        <v>5356</v>
      </c>
      <c r="E1027" s="822" t="s">
        <v>5357</v>
      </c>
      <c r="F1027" s="831">
        <v>1</v>
      </c>
      <c r="G1027" s="831">
        <v>179</v>
      </c>
      <c r="H1027" s="831"/>
      <c r="I1027" s="831">
        <v>179</v>
      </c>
      <c r="J1027" s="831"/>
      <c r="K1027" s="831"/>
      <c r="L1027" s="831"/>
      <c r="M1027" s="831"/>
      <c r="N1027" s="831"/>
      <c r="O1027" s="831"/>
      <c r="P1027" s="827"/>
      <c r="Q1027" s="832"/>
    </row>
    <row r="1028" spans="1:17" ht="14.45" customHeight="1" x14ac:dyDescent="0.2">
      <c r="A1028" s="821" t="s">
        <v>6275</v>
      </c>
      <c r="B1028" s="822" t="s">
        <v>5369</v>
      </c>
      <c r="C1028" s="822" t="s">
        <v>5283</v>
      </c>
      <c r="D1028" s="822" t="s">
        <v>5444</v>
      </c>
      <c r="E1028" s="822" t="s">
        <v>5445</v>
      </c>
      <c r="F1028" s="831"/>
      <c r="G1028" s="831"/>
      <c r="H1028" s="831"/>
      <c r="I1028" s="831"/>
      <c r="J1028" s="831">
        <v>1</v>
      </c>
      <c r="K1028" s="831">
        <v>630</v>
      </c>
      <c r="L1028" s="831"/>
      <c r="M1028" s="831">
        <v>630</v>
      </c>
      <c r="N1028" s="831"/>
      <c r="O1028" s="831"/>
      <c r="P1028" s="827"/>
      <c r="Q1028" s="832"/>
    </row>
    <row r="1029" spans="1:17" ht="14.45" customHeight="1" x14ac:dyDescent="0.2">
      <c r="A1029" s="821" t="s">
        <v>6275</v>
      </c>
      <c r="B1029" s="822" t="s">
        <v>5282</v>
      </c>
      <c r="C1029" s="822" t="s">
        <v>5283</v>
      </c>
      <c r="D1029" s="822" t="s">
        <v>6202</v>
      </c>
      <c r="E1029" s="822" t="s">
        <v>6189</v>
      </c>
      <c r="F1029" s="831"/>
      <c r="G1029" s="831"/>
      <c r="H1029" s="831"/>
      <c r="I1029" s="831"/>
      <c r="J1029" s="831">
        <v>1</v>
      </c>
      <c r="K1029" s="831">
        <v>0</v>
      </c>
      <c r="L1029" s="831"/>
      <c r="M1029" s="831">
        <v>0</v>
      </c>
      <c r="N1029" s="831"/>
      <c r="O1029" s="831"/>
      <c r="P1029" s="827"/>
      <c r="Q1029" s="832"/>
    </row>
    <row r="1030" spans="1:17" ht="14.45" customHeight="1" x14ac:dyDescent="0.2">
      <c r="A1030" s="821" t="s">
        <v>6275</v>
      </c>
      <c r="B1030" s="822" t="s">
        <v>5286</v>
      </c>
      <c r="C1030" s="822" t="s">
        <v>5283</v>
      </c>
      <c r="D1030" s="822" t="s">
        <v>5330</v>
      </c>
      <c r="E1030" s="822" t="s">
        <v>5331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3</v>
      </c>
      <c r="O1030" s="831">
        <v>120</v>
      </c>
      <c r="P1030" s="827"/>
      <c r="Q1030" s="832">
        <v>40</v>
      </c>
    </row>
    <row r="1031" spans="1:17" ht="14.45" customHeight="1" x14ac:dyDescent="0.2">
      <c r="A1031" s="821" t="s">
        <v>6275</v>
      </c>
      <c r="B1031" s="822" t="s">
        <v>5286</v>
      </c>
      <c r="C1031" s="822" t="s">
        <v>5283</v>
      </c>
      <c r="D1031" s="822" t="s">
        <v>5336</v>
      </c>
      <c r="E1031" s="822" t="s">
        <v>5337</v>
      </c>
      <c r="F1031" s="831"/>
      <c r="G1031" s="831"/>
      <c r="H1031" s="831"/>
      <c r="I1031" s="831"/>
      <c r="J1031" s="831">
        <v>4</v>
      </c>
      <c r="K1031" s="831">
        <v>1440</v>
      </c>
      <c r="L1031" s="831"/>
      <c r="M1031" s="831">
        <v>360</v>
      </c>
      <c r="N1031" s="831">
        <v>4</v>
      </c>
      <c r="O1031" s="831">
        <v>1552</v>
      </c>
      <c r="P1031" s="827"/>
      <c r="Q1031" s="832">
        <v>388</v>
      </c>
    </row>
    <row r="1032" spans="1:17" ht="14.45" customHeight="1" x14ac:dyDescent="0.2">
      <c r="A1032" s="821" t="s">
        <v>6278</v>
      </c>
      <c r="B1032" s="822" t="s">
        <v>5369</v>
      </c>
      <c r="C1032" s="822" t="s">
        <v>5313</v>
      </c>
      <c r="D1032" s="822" t="s">
        <v>5316</v>
      </c>
      <c r="E1032" s="822" t="s">
        <v>5317</v>
      </c>
      <c r="F1032" s="831">
        <v>1</v>
      </c>
      <c r="G1032" s="831">
        <v>242.64</v>
      </c>
      <c r="H1032" s="831"/>
      <c r="I1032" s="831">
        <v>242.64</v>
      </c>
      <c r="J1032" s="831"/>
      <c r="K1032" s="831"/>
      <c r="L1032" s="831"/>
      <c r="M1032" s="831"/>
      <c r="N1032" s="831"/>
      <c r="O1032" s="831"/>
      <c r="P1032" s="827"/>
      <c r="Q1032" s="832"/>
    </row>
    <row r="1033" spans="1:17" ht="14.45" customHeight="1" x14ac:dyDescent="0.2">
      <c r="A1033" s="821" t="s">
        <v>6278</v>
      </c>
      <c r="B1033" s="822" t="s">
        <v>5369</v>
      </c>
      <c r="C1033" s="822" t="s">
        <v>5283</v>
      </c>
      <c r="D1033" s="822" t="s">
        <v>5372</v>
      </c>
      <c r="E1033" s="822" t="s">
        <v>5373</v>
      </c>
      <c r="F1033" s="831">
        <v>172</v>
      </c>
      <c r="G1033" s="831">
        <v>43688</v>
      </c>
      <c r="H1033" s="831"/>
      <c r="I1033" s="831">
        <v>254</v>
      </c>
      <c r="J1033" s="831">
        <v>150</v>
      </c>
      <c r="K1033" s="831">
        <v>38250</v>
      </c>
      <c r="L1033" s="831"/>
      <c r="M1033" s="831">
        <v>255</v>
      </c>
      <c r="N1033" s="831">
        <v>130</v>
      </c>
      <c r="O1033" s="831">
        <v>35750</v>
      </c>
      <c r="P1033" s="827"/>
      <c r="Q1033" s="832">
        <v>275</v>
      </c>
    </row>
    <row r="1034" spans="1:17" ht="14.45" customHeight="1" x14ac:dyDescent="0.2">
      <c r="A1034" s="821" t="s">
        <v>6278</v>
      </c>
      <c r="B1034" s="822" t="s">
        <v>5369</v>
      </c>
      <c r="C1034" s="822" t="s">
        <v>5283</v>
      </c>
      <c r="D1034" s="822" t="s">
        <v>5374</v>
      </c>
      <c r="E1034" s="822" t="s">
        <v>5375</v>
      </c>
      <c r="F1034" s="831">
        <v>18</v>
      </c>
      <c r="G1034" s="831">
        <v>2268</v>
      </c>
      <c r="H1034" s="831"/>
      <c r="I1034" s="831">
        <v>126</v>
      </c>
      <c r="J1034" s="831">
        <v>18</v>
      </c>
      <c r="K1034" s="831">
        <v>2286</v>
      </c>
      <c r="L1034" s="831"/>
      <c r="M1034" s="831">
        <v>127</v>
      </c>
      <c r="N1034" s="831">
        <v>23</v>
      </c>
      <c r="O1034" s="831">
        <v>3151</v>
      </c>
      <c r="P1034" s="827"/>
      <c r="Q1034" s="832">
        <v>137</v>
      </c>
    </row>
    <row r="1035" spans="1:17" ht="14.45" customHeight="1" x14ac:dyDescent="0.2">
      <c r="A1035" s="821" t="s">
        <v>6278</v>
      </c>
      <c r="B1035" s="822" t="s">
        <v>5369</v>
      </c>
      <c r="C1035" s="822" t="s">
        <v>5283</v>
      </c>
      <c r="D1035" s="822" t="s">
        <v>5383</v>
      </c>
      <c r="E1035" s="822" t="s">
        <v>5384</v>
      </c>
      <c r="F1035" s="831"/>
      <c r="G1035" s="831"/>
      <c r="H1035" s="831"/>
      <c r="I1035" s="831"/>
      <c r="J1035" s="831">
        <v>2</v>
      </c>
      <c r="K1035" s="831">
        <v>998</v>
      </c>
      <c r="L1035" s="831"/>
      <c r="M1035" s="831">
        <v>499</v>
      </c>
      <c r="N1035" s="831"/>
      <c r="O1035" s="831"/>
      <c r="P1035" s="827"/>
      <c r="Q1035" s="832"/>
    </row>
    <row r="1036" spans="1:17" ht="14.45" customHeight="1" x14ac:dyDescent="0.2">
      <c r="A1036" s="821" t="s">
        <v>6278</v>
      </c>
      <c r="B1036" s="822" t="s">
        <v>5369</v>
      </c>
      <c r="C1036" s="822" t="s">
        <v>5283</v>
      </c>
      <c r="D1036" s="822" t="s">
        <v>5385</v>
      </c>
      <c r="E1036" s="822" t="s">
        <v>5386</v>
      </c>
      <c r="F1036" s="831">
        <v>10</v>
      </c>
      <c r="G1036" s="831">
        <v>6910</v>
      </c>
      <c r="H1036" s="831"/>
      <c r="I1036" s="831">
        <v>691</v>
      </c>
      <c r="J1036" s="831">
        <v>2</v>
      </c>
      <c r="K1036" s="831">
        <v>1384</v>
      </c>
      <c r="L1036" s="831"/>
      <c r="M1036" s="831">
        <v>692</v>
      </c>
      <c r="N1036" s="831">
        <v>3</v>
      </c>
      <c r="O1036" s="831">
        <v>2112</v>
      </c>
      <c r="P1036" s="827"/>
      <c r="Q1036" s="832">
        <v>704</v>
      </c>
    </row>
    <row r="1037" spans="1:17" ht="14.45" customHeight="1" x14ac:dyDescent="0.2">
      <c r="A1037" s="821" t="s">
        <v>6278</v>
      </c>
      <c r="B1037" s="822" t="s">
        <v>5369</v>
      </c>
      <c r="C1037" s="822" t="s">
        <v>5283</v>
      </c>
      <c r="D1037" s="822" t="s">
        <v>5387</v>
      </c>
      <c r="E1037" s="822" t="s">
        <v>5384</v>
      </c>
      <c r="F1037" s="831">
        <v>14</v>
      </c>
      <c r="G1037" s="831">
        <v>8022</v>
      </c>
      <c r="H1037" s="831"/>
      <c r="I1037" s="831">
        <v>573</v>
      </c>
      <c r="J1037" s="831">
        <v>21</v>
      </c>
      <c r="K1037" s="831">
        <v>12096</v>
      </c>
      <c r="L1037" s="831"/>
      <c r="M1037" s="831">
        <v>576</v>
      </c>
      <c r="N1037" s="831">
        <v>31</v>
      </c>
      <c r="O1037" s="831">
        <v>18259</v>
      </c>
      <c r="P1037" s="827"/>
      <c r="Q1037" s="832">
        <v>589</v>
      </c>
    </row>
    <row r="1038" spans="1:17" ht="14.45" customHeight="1" x14ac:dyDescent="0.2">
      <c r="A1038" s="821" t="s">
        <v>6278</v>
      </c>
      <c r="B1038" s="822" t="s">
        <v>5369</v>
      </c>
      <c r="C1038" s="822" t="s">
        <v>5283</v>
      </c>
      <c r="D1038" s="822" t="s">
        <v>5388</v>
      </c>
      <c r="E1038" s="822" t="s">
        <v>5386</v>
      </c>
      <c r="F1038" s="831">
        <v>10</v>
      </c>
      <c r="G1038" s="831">
        <v>7660</v>
      </c>
      <c r="H1038" s="831"/>
      <c r="I1038" s="831">
        <v>766</v>
      </c>
      <c r="J1038" s="831">
        <v>6</v>
      </c>
      <c r="K1038" s="831">
        <v>4614</v>
      </c>
      <c r="L1038" s="831"/>
      <c r="M1038" s="831">
        <v>769</v>
      </c>
      <c r="N1038" s="831">
        <v>3</v>
      </c>
      <c r="O1038" s="831">
        <v>2346</v>
      </c>
      <c r="P1038" s="827"/>
      <c r="Q1038" s="832">
        <v>782</v>
      </c>
    </row>
    <row r="1039" spans="1:17" ht="14.45" customHeight="1" x14ac:dyDescent="0.2">
      <c r="A1039" s="821" t="s">
        <v>6278</v>
      </c>
      <c r="B1039" s="822" t="s">
        <v>5369</v>
      </c>
      <c r="C1039" s="822" t="s">
        <v>5283</v>
      </c>
      <c r="D1039" s="822" t="s">
        <v>5435</v>
      </c>
      <c r="E1039" s="822" t="s">
        <v>5436</v>
      </c>
      <c r="F1039" s="831">
        <v>51</v>
      </c>
      <c r="G1039" s="831">
        <v>41973</v>
      </c>
      <c r="H1039" s="831"/>
      <c r="I1039" s="831">
        <v>823</v>
      </c>
      <c r="J1039" s="831">
        <v>86</v>
      </c>
      <c r="K1039" s="831">
        <v>71036</v>
      </c>
      <c r="L1039" s="831"/>
      <c r="M1039" s="831">
        <v>826</v>
      </c>
      <c r="N1039" s="831">
        <v>31</v>
      </c>
      <c r="O1039" s="831">
        <v>26009</v>
      </c>
      <c r="P1039" s="827"/>
      <c r="Q1039" s="832">
        <v>839</v>
      </c>
    </row>
    <row r="1040" spans="1:17" ht="14.45" customHeight="1" x14ac:dyDescent="0.2">
      <c r="A1040" s="821" t="s">
        <v>6278</v>
      </c>
      <c r="B1040" s="822" t="s">
        <v>5369</v>
      </c>
      <c r="C1040" s="822" t="s">
        <v>5283</v>
      </c>
      <c r="D1040" s="822" t="s">
        <v>5376</v>
      </c>
      <c r="E1040" s="822" t="s">
        <v>5353</v>
      </c>
      <c r="F1040" s="831">
        <v>7</v>
      </c>
      <c r="G1040" s="831">
        <v>3276</v>
      </c>
      <c r="H1040" s="831"/>
      <c r="I1040" s="831">
        <v>468</v>
      </c>
      <c r="J1040" s="831">
        <v>5</v>
      </c>
      <c r="K1040" s="831">
        <v>2365</v>
      </c>
      <c r="L1040" s="831"/>
      <c r="M1040" s="831">
        <v>473</v>
      </c>
      <c r="N1040" s="831">
        <v>8</v>
      </c>
      <c r="O1040" s="831">
        <v>3936</v>
      </c>
      <c r="P1040" s="827"/>
      <c r="Q1040" s="832">
        <v>492</v>
      </c>
    </row>
    <row r="1041" spans="1:17" ht="14.45" customHeight="1" x14ac:dyDescent="0.2">
      <c r="A1041" s="821" t="s">
        <v>6278</v>
      </c>
      <c r="B1041" s="822" t="s">
        <v>5369</v>
      </c>
      <c r="C1041" s="822" t="s">
        <v>5283</v>
      </c>
      <c r="D1041" s="822" t="s">
        <v>5451</v>
      </c>
      <c r="E1041" s="822" t="s">
        <v>5355</v>
      </c>
      <c r="F1041" s="831">
        <v>1</v>
      </c>
      <c r="G1041" s="831">
        <v>451</v>
      </c>
      <c r="H1041" s="831"/>
      <c r="I1041" s="831">
        <v>451</v>
      </c>
      <c r="J1041" s="831"/>
      <c r="K1041" s="831"/>
      <c r="L1041" s="831"/>
      <c r="M1041" s="831"/>
      <c r="N1041" s="831"/>
      <c r="O1041" s="831"/>
      <c r="P1041" s="827"/>
      <c r="Q1041" s="832"/>
    </row>
    <row r="1042" spans="1:17" ht="14.45" customHeight="1" x14ac:dyDescent="0.2">
      <c r="A1042" s="821" t="s">
        <v>6278</v>
      </c>
      <c r="B1042" s="822" t="s">
        <v>5369</v>
      </c>
      <c r="C1042" s="822" t="s">
        <v>5283</v>
      </c>
      <c r="D1042" s="822" t="s">
        <v>5389</v>
      </c>
      <c r="E1042" s="822" t="s">
        <v>5390</v>
      </c>
      <c r="F1042" s="831">
        <v>10</v>
      </c>
      <c r="G1042" s="831">
        <v>2170</v>
      </c>
      <c r="H1042" s="831"/>
      <c r="I1042" s="831">
        <v>217</v>
      </c>
      <c r="J1042" s="831">
        <v>22</v>
      </c>
      <c r="K1042" s="831">
        <v>4818</v>
      </c>
      <c r="L1042" s="831"/>
      <c r="M1042" s="831">
        <v>219</v>
      </c>
      <c r="N1042" s="831">
        <v>7</v>
      </c>
      <c r="O1042" s="831">
        <v>1575</v>
      </c>
      <c r="P1042" s="827"/>
      <c r="Q1042" s="832">
        <v>225</v>
      </c>
    </row>
    <row r="1043" spans="1:17" ht="14.45" customHeight="1" x14ac:dyDescent="0.2">
      <c r="A1043" s="821" t="s">
        <v>6278</v>
      </c>
      <c r="B1043" s="822" t="s">
        <v>5369</v>
      </c>
      <c r="C1043" s="822" t="s">
        <v>5283</v>
      </c>
      <c r="D1043" s="822" t="s">
        <v>5336</v>
      </c>
      <c r="E1043" s="822" t="s">
        <v>5337</v>
      </c>
      <c r="F1043" s="831">
        <v>23</v>
      </c>
      <c r="G1043" s="831">
        <v>8234</v>
      </c>
      <c r="H1043" s="831"/>
      <c r="I1043" s="831">
        <v>358</v>
      </c>
      <c r="J1043" s="831"/>
      <c r="K1043" s="831"/>
      <c r="L1043" s="831"/>
      <c r="M1043" s="831"/>
      <c r="N1043" s="831"/>
      <c r="O1043" s="831"/>
      <c r="P1043" s="827"/>
      <c r="Q1043" s="832"/>
    </row>
    <row r="1044" spans="1:17" ht="14.45" customHeight="1" x14ac:dyDescent="0.2">
      <c r="A1044" s="821" t="s">
        <v>6278</v>
      </c>
      <c r="B1044" s="822" t="s">
        <v>5369</v>
      </c>
      <c r="C1044" s="822" t="s">
        <v>5283</v>
      </c>
      <c r="D1044" s="822" t="s">
        <v>5391</v>
      </c>
      <c r="E1044" s="822" t="s">
        <v>5392</v>
      </c>
      <c r="F1044" s="831">
        <v>124</v>
      </c>
      <c r="G1044" s="831">
        <v>10912</v>
      </c>
      <c r="H1044" s="831"/>
      <c r="I1044" s="831">
        <v>88</v>
      </c>
      <c r="J1044" s="831">
        <v>148</v>
      </c>
      <c r="K1044" s="831">
        <v>13172</v>
      </c>
      <c r="L1044" s="831"/>
      <c r="M1044" s="831">
        <v>89</v>
      </c>
      <c r="N1044" s="831">
        <v>67</v>
      </c>
      <c r="O1044" s="831">
        <v>6164</v>
      </c>
      <c r="P1044" s="827"/>
      <c r="Q1044" s="832">
        <v>92</v>
      </c>
    </row>
    <row r="1045" spans="1:17" ht="14.45" customHeight="1" x14ac:dyDescent="0.2">
      <c r="A1045" s="821" t="s">
        <v>6278</v>
      </c>
      <c r="B1045" s="822" t="s">
        <v>5369</v>
      </c>
      <c r="C1045" s="822" t="s">
        <v>5283</v>
      </c>
      <c r="D1045" s="822" t="s">
        <v>5377</v>
      </c>
      <c r="E1045" s="822" t="s">
        <v>5378</v>
      </c>
      <c r="F1045" s="831">
        <v>7</v>
      </c>
      <c r="G1045" s="831">
        <v>5061</v>
      </c>
      <c r="H1045" s="831"/>
      <c r="I1045" s="831">
        <v>723</v>
      </c>
      <c r="J1045" s="831">
        <v>6</v>
      </c>
      <c r="K1045" s="831">
        <v>4350</v>
      </c>
      <c r="L1045" s="831"/>
      <c r="M1045" s="831">
        <v>725</v>
      </c>
      <c r="N1045" s="831"/>
      <c r="O1045" s="831"/>
      <c r="P1045" s="827"/>
      <c r="Q1045" s="832"/>
    </row>
    <row r="1046" spans="1:17" ht="14.45" customHeight="1" x14ac:dyDescent="0.2">
      <c r="A1046" s="821" t="s">
        <v>6278</v>
      </c>
      <c r="B1046" s="822" t="s">
        <v>5369</v>
      </c>
      <c r="C1046" s="822" t="s">
        <v>5283</v>
      </c>
      <c r="D1046" s="822" t="s">
        <v>5437</v>
      </c>
      <c r="E1046" s="822" t="s">
        <v>5436</v>
      </c>
      <c r="F1046" s="831">
        <v>36</v>
      </c>
      <c r="G1046" s="831">
        <v>34416</v>
      </c>
      <c r="H1046" s="831"/>
      <c r="I1046" s="831">
        <v>956</v>
      </c>
      <c r="J1046" s="831">
        <v>49</v>
      </c>
      <c r="K1046" s="831">
        <v>46991</v>
      </c>
      <c r="L1046" s="831"/>
      <c r="M1046" s="831">
        <v>959</v>
      </c>
      <c r="N1046" s="831">
        <v>27</v>
      </c>
      <c r="O1046" s="831">
        <v>26460</v>
      </c>
      <c r="P1046" s="827"/>
      <c r="Q1046" s="832">
        <v>980</v>
      </c>
    </row>
    <row r="1047" spans="1:17" ht="14.45" customHeight="1" x14ac:dyDescent="0.2">
      <c r="A1047" s="821" t="s">
        <v>6278</v>
      </c>
      <c r="B1047" s="822" t="s">
        <v>5369</v>
      </c>
      <c r="C1047" s="822" t="s">
        <v>5283</v>
      </c>
      <c r="D1047" s="822" t="s">
        <v>5340</v>
      </c>
      <c r="E1047" s="822" t="s">
        <v>5341</v>
      </c>
      <c r="F1047" s="831">
        <v>236</v>
      </c>
      <c r="G1047" s="831">
        <v>28792</v>
      </c>
      <c r="H1047" s="831"/>
      <c r="I1047" s="831">
        <v>122</v>
      </c>
      <c r="J1047" s="831">
        <v>101</v>
      </c>
      <c r="K1047" s="831">
        <v>12423</v>
      </c>
      <c r="L1047" s="831"/>
      <c r="M1047" s="831">
        <v>123</v>
      </c>
      <c r="N1047" s="831"/>
      <c r="O1047" s="831"/>
      <c r="P1047" s="827"/>
      <c r="Q1047" s="832"/>
    </row>
    <row r="1048" spans="1:17" ht="14.45" customHeight="1" x14ac:dyDescent="0.2">
      <c r="A1048" s="821" t="s">
        <v>6278</v>
      </c>
      <c r="B1048" s="822" t="s">
        <v>5369</v>
      </c>
      <c r="C1048" s="822" t="s">
        <v>5283</v>
      </c>
      <c r="D1048" s="822" t="s">
        <v>5438</v>
      </c>
      <c r="E1048" s="822" t="s">
        <v>5436</v>
      </c>
      <c r="F1048" s="831">
        <v>13</v>
      </c>
      <c r="G1048" s="831">
        <v>9724</v>
      </c>
      <c r="H1048" s="831"/>
      <c r="I1048" s="831">
        <v>748</v>
      </c>
      <c r="J1048" s="831">
        <v>5</v>
      </c>
      <c r="K1048" s="831">
        <v>3745</v>
      </c>
      <c r="L1048" s="831"/>
      <c r="M1048" s="831">
        <v>749</v>
      </c>
      <c r="N1048" s="831">
        <v>2</v>
      </c>
      <c r="O1048" s="831">
        <v>1522</v>
      </c>
      <c r="P1048" s="827"/>
      <c r="Q1048" s="832">
        <v>761</v>
      </c>
    </row>
    <row r="1049" spans="1:17" ht="14.45" customHeight="1" x14ac:dyDescent="0.2">
      <c r="A1049" s="821" t="s">
        <v>6278</v>
      </c>
      <c r="B1049" s="822" t="s">
        <v>5369</v>
      </c>
      <c r="C1049" s="822" t="s">
        <v>5283</v>
      </c>
      <c r="D1049" s="822" t="s">
        <v>5439</v>
      </c>
      <c r="E1049" s="822" t="s">
        <v>5440</v>
      </c>
      <c r="F1049" s="831">
        <v>57</v>
      </c>
      <c r="G1049" s="831">
        <v>31122</v>
      </c>
      <c r="H1049" s="831"/>
      <c r="I1049" s="831">
        <v>546</v>
      </c>
      <c r="J1049" s="831">
        <v>42</v>
      </c>
      <c r="K1049" s="831">
        <v>22974</v>
      </c>
      <c r="L1049" s="831"/>
      <c r="M1049" s="831">
        <v>547</v>
      </c>
      <c r="N1049" s="831">
        <v>40</v>
      </c>
      <c r="O1049" s="831">
        <v>22680</v>
      </c>
      <c r="P1049" s="827"/>
      <c r="Q1049" s="832">
        <v>567</v>
      </c>
    </row>
    <row r="1050" spans="1:17" ht="14.45" customHeight="1" x14ac:dyDescent="0.2">
      <c r="A1050" s="821" t="s">
        <v>6278</v>
      </c>
      <c r="B1050" s="822" t="s">
        <v>5369</v>
      </c>
      <c r="C1050" s="822" t="s">
        <v>5283</v>
      </c>
      <c r="D1050" s="822" t="s">
        <v>5393</v>
      </c>
      <c r="E1050" s="822" t="s">
        <v>5394</v>
      </c>
      <c r="F1050" s="831">
        <v>26</v>
      </c>
      <c r="G1050" s="831">
        <v>8060</v>
      </c>
      <c r="H1050" s="831"/>
      <c r="I1050" s="831">
        <v>310</v>
      </c>
      <c r="J1050" s="831">
        <v>1</v>
      </c>
      <c r="K1050" s="831">
        <v>311</v>
      </c>
      <c r="L1050" s="831"/>
      <c r="M1050" s="831">
        <v>311</v>
      </c>
      <c r="N1050" s="831">
        <v>3</v>
      </c>
      <c r="O1050" s="831">
        <v>969</v>
      </c>
      <c r="P1050" s="827"/>
      <c r="Q1050" s="832">
        <v>323</v>
      </c>
    </row>
    <row r="1051" spans="1:17" ht="14.45" customHeight="1" x14ac:dyDescent="0.2">
      <c r="A1051" s="821" t="s">
        <v>6278</v>
      </c>
      <c r="B1051" s="822" t="s">
        <v>5369</v>
      </c>
      <c r="C1051" s="822" t="s">
        <v>5283</v>
      </c>
      <c r="D1051" s="822" t="s">
        <v>5395</v>
      </c>
      <c r="E1051" s="822" t="s">
        <v>5390</v>
      </c>
      <c r="F1051" s="831">
        <v>4</v>
      </c>
      <c r="G1051" s="831">
        <v>716</v>
      </c>
      <c r="H1051" s="831"/>
      <c r="I1051" s="831">
        <v>179</v>
      </c>
      <c r="J1051" s="831">
        <v>1</v>
      </c>
      <c r="K1051" s="831">
        <v>180</v>
      </c>
      <c r="L1051" s="831"/>
      <c r="M1051" s="831">
        <v>180</v>
      </c>
      <c r="N1051" s="831">
        <v>3</v>
      </c>
      <c r="O1051" s="831">
        <v>555</v>
      </c>
      <c r="P1051" s="827"/>
      <c r="Q1051" s="832">
        <v>185</v>
      </c>
    </row>
    <row r="1052" spans="1:17" ht="14.45" customHeight="1" x14ac:dyDescent="0.2">
      <c r="A1052" s="821" t="s">
        <v>6278</v>
      </c>
      <c r="B1052" s="822" t="s">
        <v>5369</v>
      </c>
      <c r="C1052" s="822" t="s">
        <v>5283</v>
      </c>
      <c r="D1052" s="822" t="s">
        <v>5396</v>
      </c>
      <c r="E1052" s="822" t="s">
        <v>5394</v>
      </c>
      <c r="F1052" s="831">
        <v>24</v>
      </c>
      <c r="G1052" s="831">
        <v>9240</v>
      </c>
      <c r="H1052" s="831"/>
      <c r="I1052" s="831">
        <v>385</v>
      </c>
      <c r="J1052" s="831">
        <v>18</v>
      </c>
      <c r="K1052" s="831">
        <v>6984</v>
      </c>
      <c r="L1052" s="831"/>
      <c r="M1052" s="831">
        <v>388</v>
      </c>
      <c r="N1052" s="831">
        <v>24</v>
      </c>
      <c r="O1052" s="831">
        <v>9624</v>
      </c>
      <c r="P1052" s="827"/>
      <c r="Q1052" s="832">
        <v>401</v>
      </c>
    </row>
    <row r="1053" spans="1:17" ht="14.45" customHeight="1" x14ac:dyDescent="0.2">
      <c r="A1053" s="821" t="s">
        <v>6278</v>
      </c>
      <c r="B1053" s="822" t="s">
        <v>5369</v>
      </c>
      <c r="C1053" s="822" t="s">
        <v>5283</v>
      </c>
      <c r="D1053" s="822" t="s">
        <v>5350</v>
      </c>
      <c r="E1053" s="822" t="s">
        <v>5351</v>
      </c>
      <c r="F1053" s="831">
        <v>12</v>
      </c>
      <c r="G1053" s="831">
        <v>7464</v>
      </c>
      <c r="H1053" s="831"/>
      <c r="I1053" s="831">
        <v>622</v>
      </c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6278</v>
      </c>
      <c r="B1054" s="822" t="s">
        <v>5369</v>
      </c>
      <c r="C1054" s="822" t="s">
        <v>5283</v>
      </c>
      <c r="D1054" s="822" t="s">
        <v>5441</v>
      </c>
      <c r="E1054" s="822" t="s">
        <v>5442</v>
      </c>
      <c r="F1054" s="831"/>
      <c r="G1054" s="831"/>
      <c r="H1054" s="831"/>
      <c r="I1054" s="831"/>
      <c r="J1054" s="831">
        <v>2</v>
      </c>
      <c r="K1054" s="831">
        <v>200</v>
      </c>
      <c r="L1054" s="831"/>
      <c r="M1054" s="831">
        <v>100</v>
      </c>
      <c r="N1054" s="831">
        <v>1</v>
      </c>
      <c r="O1054" s="831">
        <v>100</v>
      </c>
      <c r="P1054" s="827"/>
      <c r="Q1054" s="832">
        <v>100</v>
      </c>
    </row>
    <row r="1055" spans="1:17" ht="14.45" customHeight="1" x14ac:dyDescent="0.2">
      <c r="A1055" s="821" t="s">
        <v>6278</v>
      </c>
      <c r="B1055" s="822" t="s">
        <v>5369</v>
      </c>
      <c r="C1055" s="822" t="s">
        <v>5283</v>
      </c>
      <c r="D1055" s="822" t="s">
        <v>5352</v>
      </c>
      <c r="E1055" s="822" t="s">
        <v>5353</v>
      </c>
      <c r="F1055" s="831">
        <v>2</v>
      </c>
      <c r="G1055" s="831">
        <v>710</v>
      </c>
      <c r="H1055" s="831"/>
      <c r="I1055" s="831">
        <v>355</v>
      </c>
      <c r="J1055" s="831"/>
      <c r="K1055" s="831"/>
      <c r="L1055" s="831"/>
      <c r="M1055" s="831"/>
      <c r="N1055" s="831"/>
      <c r="O1055" s="831"/>
      <c r="P1055" s="827"/>
      <c r="Q1055" s="832"/>
    </row>
    <row r="1056" spans="1:17" ht="14.45" customHeight="1" x14ac:dyDescent="0.2">
      <c r="A1056" s="821" t="s">
        <v>6278</v>
      </c>
      <c r="B1056" s="822" t="s">
        <v>5369</v>
      </c>
      <c r="C1056" s="822" t="s">
        <v>5283</v>
      </c>
      <c r="D1056" s="822" t="s">
        <v>5399</v>
      </c>
      <c r="E1056" s="822" t="s">
        <v>5382</v>
      </c>
      <c r="F1056" s="831">
        <v>2</v>
      </c>
      <c r="G1056" s="831">
        <v>818</v>
      </c>
      <c r="H1056" s="831"/>
      <c r="I1056" s="831">
        <v>409</v>
      </c>
      <c r="J1056" s="831">
        <v>13</v>
      </c>
      <c r="K1056" s="831">
        <v>5356</v>
      </c>
      <c r="L1056" s="831"/>
      <c r="M1056" s="831">
        <v>412</v>
      </c>
      <c r="N1056" s="831">
        <v>6</v>
      </c>
      <c r="O1056" s="831">
        <v>2550</v>
      </c>
      <c r="P1056" s="827"/>
      <c r="Q1056" s="832">
        <v>425</v>
      </c>
    </row>
    <row r="1057" spans="1:17" ht="14.45" customHeight="1" x14ac:dyDescent="0.2">
      <c r="A1057" s="821" t="s">
        <v>6278</v>
      </c>
      <c r="B1057" s="822" t="s">
        <v>5369</v>
      </c>
      <c r="C1057" s="822" t="s">
        <v>5283</v>
      </c>
      <c r="D1057" s="822" t="s">
        <v>5444</v>
      </c>
      <c r="E1057" s="822" t="s">
        <v>5445</v>
      </c>
      <c r="F1057" s="831">
        <v>1</v>
      </c>
      <c r="G1057" s="831">
        <v>627</v>
      </c>
      <c r="H1057" s="831"/>
      <c r="I1057" s="831">
        <v>627</v>
      </c>
      <c r="J1057" s="831"/>
      <c r="K1057" s="831"/>
      <c r="L1057" s="831"/>
      <c r="M1057" s="831"/>
      <c r="N1057" s="831">
        <v>1</v>
      </c>
      <c r="O1057" s="831">
        <v>646</v>
      </c>
      <c r="P1057" s="827"/>
      <c r="Q1057" s="832">
        <v>646</v>
      </c>
    </row>
    <row r="1058" spans="1:17" ht="14.45" customHeight="1" x14ac:dyDescent="0.2">
      <c r="A1058" s="821" t="s">
        <v>6278</v>
      </c>
      <c r="B1058" s="822" t="s">
        <v>5369</v>
      </c>
      <c r="C1058" s="822" t="s">
        <v>5283</v>
      </c>
      <c r="D1058" s="822" t="s">
        <v>5446</v>
      </c>
      <c r="E1058" s="822" t="s">
        <v>5445</v>
      </c>
      <c r="F1058" s="831">
        <v>1</v>
      </c>
      <c r="G1058" s="831">
        <v>541</v>
      </c>
      <c r="H1058" s="831"/>
      <c r="I1058" s="831">
        <v>541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6278</v>
      </c>
      <c r="B1059" s="822" t="s">
        <v>5286</v>
      </c>
      <c r="C1059" s="822" t="s">
        <v>5283</v>
      </c>
      <c r="D1059" s="822" t="s">
        <v>5330</v>
      </c>
      <c r="E1059" s="822" t="s">
        <v>5331</v>
      </c>
      <c r="F1059" s="831"/>
      <c r="G1059" s="831"/>
      <c r="H1059" s="831"/>
      <c r="I1059" s="831"/>
      <c r="J1059" s="831"/>
      <c r="K1059" s="831"/>
      <c r="L1059" s="831"/>
      <c r="M1059" s="831"/>
      <c r="N1059" s="831">
        <v>5</v>
      </c>
      <c r="O1059" s="831">
        <v>200</v>
      </c>
      <c r="P1059" s="827"/>
      <c r="Q1059" s="832">
        <v>40</v>
      </c>
    </row>
    <row r="1060" spans="1:17" ht="14.45" customHeight="1" x14ac:dyDescent="0.2">
      <c r="A1060" s="821" t="s">
        <v>6278</v>
      </c>
      <c r="B1060" s="822" t="s">
        <v>5286</v>
      </c>
      <c r="C1060" s="822" t="s">
        <v>5283</v>
      </c>
      <c r="D1060" s="822" t="s">
        <v>5336</v>
      </c>
      <c r="E1060" s="822" t="s">
        <v>5337</v>
      </c>
      <c r="F1060" s="831"/>
      <c r="G1060" s="831"/>
      <c r="H1060" s="831"/>
      <c r="I1060" s="831"/>
      <c r="J1060" s="831">
        <v>13</v>
      </c>
      <c r="K1060" s="831">
        <v>4680</v>
      </c>
      <c r="L1060" s="831"/>
      <c r="M1060" s="831">
        <v>360</v>
      </c>
      <c r="N1060" s="831">
        <v>9</v>
      </c>
      <c r="O1060" s="831">
        <v>3492</v>
      </c>
      <c r="P1060" s="827"/>
      <c r="Q1060" s="832">
        <v>388</v>
      </c>
    </row>
    <row r="1061" spans="1:17" ht="14.45" customHeight="1" x14ac:dyDescent="0.2">
      <c r="A1061" s="821" t="s">
        <v>6278</v>
      </c>
      <c r="B1061" s="822" t="s">
        <v>5286</v>
      </c>
      <c r="C1061" s="822" t="s">
        <v>5283</v>
      </c>
      <c r="D1061" s="822" t="s">
        <v>5350</v>
      </c>
      <c r="E1061" s="822" t="s">
        <v>5351</v>
      </c>
      <c r="F1061" s="831"/>
      <c r="G1061" s="831"/>
      <c r="H1061" s="831"/>
      <c r="I1061" s="831"/>
      <c r="J1061" s="831">
        <v>5</v>
      </c>
      <c r="K1061" s="831">
        <v>3125</v>
      </c>
      <c r="L1061" s="831"/>
      <c r="M1061" s="831">
        <v>625</v>
      </c>
      <c r="N1061" s="831">
        <v>3</v>
      </c>
      <c r="O1061" s="831">
        <v>1923</v>
      </c>
      <c r="P1061" s="827"/>
      <c r="Q1061" s="832">
        <v>641</v>
      </c>
    </row>
    <row r="1062" spans="1:17" ht="14.45" customHeight="1" x14ac:dyDescent="0.2">
      <c r="A1062" s="821" t="s">
        <v>6278</v>
      </c>
      <c r="B1062" s="822" t="s">
        <v>5286</v>
      </c>
      <c r="C1062" s="822" t="s">
        <v>5283</v>
      </c>
      <c r="D1062" s="822" t="s">
        <v>5360</v>
      </c>
      <c r="E1062" s="822" t="s">
        <v>5361</v>
      </c>
      <c r="F1062" s="831"/>
      <c r="G1062" s="831"/>
      <c r="H1062" s="831"/>
      <c r="I1062" s="831"/>
      <c r="J1062" s="831">
        <v>1</v>
      </c>
      <c r="K1062" s="831">
        <v>1220</v>
      </c>
      <c r="L1062" s="831"/>
      <c r="M1062" s="831">
        <v>1220</v>
      </c>
      <c r="N1062" s="831">
        <v>3</v>
      </c>
      <c r="O1062" s="831">
        <v>3750</v>
      </c>
      <c r="P1062" s="827"/>
      <c r="Q1062" s="832">
        <v>1250</v>
      </c>
    </row>
    <row r="1063" spans="1:17" ht="14.45" customHeight="1" x14ac:dyDescent="0.2">
      <c r="A1063" s="821" t="s">
        <v>6279</v>
      </c>
      <c r="B1063" s="822" t="s">
        <v>5369</v>
      </c>
      <c r="C1063" s="822" t="s">
        <v>5283</v>
      </c>
      <c r="D1063" s="822" t="s">
        <v>5330</v>
      </c>
      <c r="E1063" s="822" t="s">
        <v>5331</v>
      </c>
      <c r="F1063" s="831"/>
      <c r="G1063" s="831"/>
      <c r="H1063" s="831"/>
      <c r="I1063" s="831"/>
      <c r="J1063" s="831"/>
      <c r="K1063" s="831"/>
      <c r="L1063" s="831"/>
      <c r="M1063" s="831"/>
      <c r="N1063" s="831">
        <v>1</v>
      </c>
      <c r="O1063" s="831">
        <v>40</v>
      </c>
      <c r="P1063" s="827"/>
      <c r="Q1063" s="832">
        <v>40</v>
      </c>
    </row>
    <row r="1064" spans="1:17" ht="14.45" customHeight="1" x14ac:dyDescent="0.2">
      <c r="A1064" s="821" t="s">
        <v>6279</v>
      </c>
      <c r="B1064" s="822" t="s">
        <v>5369</v>
      </c>
      <c r="C1064" s="822" t="s">
        <v>5283</v>
      </c>
      <c r="D1064" s="822" t="s">
        <v>5372</v>
      </c>
      <c r="E1064" s="822" t="s">
        <v>5373</v>
      </c>
      <c r="F1064" s="831">
        <v>39</v>
      </c>
      <c r="G1064" s="831">
        <v>9906</v>
      </c>
      <c r="H1064" s="831"/>
      <c r="I1064" s="831">
        <v>254</v>
      </c>
      <c r="J1064" s="831">
        <v>43</v>
      </c>
      <c r="K1064" s="831">
        <v>10965</v>
      </c>
      <c r="L1064" s="831"/>
      <c r="M1064" s="831">
        <v>255</v>
      </c>
      <c r="N1064" s="831">
        <v>119</v>
      </c>
      <c r="O1064" s="831">
        <v>32725</v>
      </c>
      <c r="P1064" s="827"/>
      <c r="Q1064" s="832">
        <v>275</v>
      </c>
    </row>
    <row r="1065" spans="1:17" ht="14.45" customHeight="1" x14ac:dyDescent="0.2">
      <c r="A1065" s="821" t="s">
        <v>6279</v>
      </c>
      <c r="B1065" s="822" t="s">
        <v>5369</v>
      </c>
      <c r="C1065" s="822" t="s">
        <v>5283</v>
      </c>
      <c r="D1065" s="822" t="s">
        <v>5374</v>
      </c>
      <c r="E1065" s="822" t="s">
        <v>5375</v>
      </c>
      <c r="F1065" s="831">
        <v>31</v>
      </c>
      <c r="G1065" s="831">
        <v>3906</v>
      </c>
      <c r="H1065" s="831"/>
      <c r="I1065" s="831">
        <v>126</v>
      </c>
      <c r="J1065" s="831">
        <v>31</v>
      </c>
      <c r="K1065" s="831">
        <v>3937</v>
      </c>
      <c r="L1065" s="831"/>
      <c r="M1065" s="831">
        <v>127</v>
      </c>
      <c r="N1065" s="831">
        <v>115</v>
      </c>
      <c r="O1065" s="831">
        <v>15755</v>
      </c>
      <c r="P1065" s="827"/>
      <c r="Q1065" s="832">
        <v>137</v>
      </c>
    </row>
    <row r="1066" spans="1:17" ht="14.45" customHeight="1" x14ac:dyDescent="0.2">
      <c r="A1066" s="821" t="s">
        <v>6279</v>
      </c>
      <c r="B1066" s="822" t="s">
        <v>5369</v>
      </c>
      <c r="C1066" s="822" t="s">
        <v>5283</v>
      </c>
      <c r="D1066" s="822" t="s">
        <v>5383</v>
      </c>
      <c r="E1066" s="822" t="s">
        <v>5384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1</v>
      </c>
      <c r="O1066" s="831">
        <v>511</v>
      </c>
      <c r="P1066" s="827"/>
      <c r="Q1066" s="832">
        <v>511</v>
      </c>
    </row>
    <row r="1067" spans="1:17" ht="14.45" customHeight="1" x14ac:dyDescent="0.2">
      <c r="A1067" s="821" t="s">
        <v>6279</v>
      </c>
      <c r="B1067" s="822" t="s">
        <v>5369</v>
      </c>
      <c r="C1067" s="822" t="s">
        <v>5283</v>
      </c>
      <c r="D1067" s="822" t="s">
        <v>5387</v>
      </c>
      <c r="E1067" s="822" t="s">
        <v>5384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4</v>
      </c>
      <c r="O1067" s="831">
        <v>2356</v>
      </c>
      <c r="P1067" s="827"/>
      <c r="Q1067" s="832">
        <v>589</v>
      </c>
    </row>
    <row r="1068" spans="1:17" ht="14.45" customHeight="1" x14ac:dyDescent="0.2">
      <c r="A1068" s="821" t="s">
        <v>6279</v>
      </c>
      <c r="B1068" s="822" t="s">
        <v>5369</v>
      </c>
      <c r="C1068" s="822" t="s">
        <v>5283</v>
      </c>
      <c r="D1068" s="822" t="s">
        <v>5388</v>
      </c>
      <c r="E1068" s="822" t="s">
        <v>5386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3</v>
      </c>
      <c r="O1068" s="831">
        <v>2346</v>
      </c>
      <c r="P1068" s="827"/>
      <c r="Q1068" s="832">
        <v>782</v>
      </c>
    </row>
    <row r="1069" spans="1:17" ht="14.45" customHeight="1" x14ac:dyDescent="0.2">
      <c r="A1069" s="821" t="s">
        <v>6279</v>
      </c>
      <c r="B1069" s="822" t="s">
        <v>5369</v>
      </c>
      <c r="C1069" s="822" t="s">
        <v>5283</v>
      </c>
      <c r="D1069" s="822" t="s">
        <v>5435</v>
      </c>
      <c r="E1069" s="822" t="s">
        <v>5436</v>
      </c>
      <c r="F1069" s="831">
        <v>3</v>
      </c>
      <c r="G1069" s="831">
        <v>2469</v>
      </c>
      <c r="H1069" s="831"/>
      <c r="I1069" s="831">
        <v>823</v>
      </c>
      <c r="J1069" s="831">
        <v>1</v>
      </c>
      <c r="K1069" s="831">
        <v>826</v>
      </c>
      <c r="L1069" s="831"/>
      <c r="M1069" s="831">
        <v>826</v>
      </c>
      <c r="N1069" s="831">
        <v>7</v>
      </c>
      <c r="O1069" s="831">
        <v>5873</v>
      </c>
      <c r="P1069" s="827"/>
      <c r="Q1069" s="832">
        <v>839</v>
      </c>
    </row>
    <row r="1070" spans="1:17" ht="14.45" customHeight="1" x14ac:dyDescent="0.2">
      <c r="A1070" s="821" t="s">
        <v>6279</v>
      </c>
      <c r="B1070" s="822" t="s">
        <v>5369</v>
      </c>
      <c r="C1070" s="822" t="s">
        <v>5283</v>
      </c>
      <c r="D1070" s="822" t="s">
        <v>5389</v>
      </c>
      <c r="E1070" s="822" t="s">
        <v>5390</v>
      </c>
      <c r="F1070" s="831">
        <v>1</v>
      </c>
      <c r="G1070" s="831">
        <v>217</v>
      </c>
      <c r="H1070" s="831"/>
      <c r="I1070" s="831">
        <v>217</v>
      </c>
      <c r="J1070" s="831"/>
      <c r="K1070" s="831"/>
      <c r="L1070" s="831"/>
      <c r="M1070" s="831"/>
      <c r="N1070" s="831">
        <v>2</v>
      </c>
      <c r="O1070" s="831">
        <v>450</v>
      </c>
      <c r="P1070" s="827"/>
      <c r="Q1070" s="832">
        <v>225</v>
      </c>
    </row>
    <row r="1071" spans="1:17" ht="14.45" customHeight="1" x14ac:dyDescent="0.2">
      <c r="A1071" s="821" t="s">
        <v>6279</v>
      </c>
      <c r="B1071" s="822" t="s">
        <v>5369</v>
      </c>
      <c r="C1071" s="822" t="s">
        <v>5283</v>
      </c>
      <c r="D1071" s="822" t="s">
        <v>5391</v>
      </c>
      <c r="E1071" s="822" t="s">
        <v>5392</v>
      </c>
      <c r="F1071" s="831">
        <v>3</v>
      </c>
      <c r="G1071" s="831">
        <v>264</v>
      </c>
      <c r="H1071" s="831"/>
      <c r="I1071" s="831">
        <v>88</v>
      </c>
      <c r="J1071" s="831"/>
      <c r="K1071" s="831"/>
      <c r="L1071" s="831"/>
      <c r="M1071" s="831"/>
      <c r="N1071" s="831">
        <v>6</v>
      </c>
      <c r="O1071" s="831">
        <v>552</v>
      </c>
      <c r="P1071" s="827"/>
      <c r="Q1071" s="832">
        <v>92</v>
      </c>
    </row>
    <row r="1072" spans="1:17" ht="14.45" customHeight="1" x14ac:dyDescent="0.2">
      <c r="A1072" s="821" t="s">
        <v>6279</v>
      </c>
      <c r="B1072" s="822" t="s">
        <v>5369</v>
      </c>
      <c r="C1072" s="822" t="s">
        <v>5283</v>
      </c>
      <c r="D1072" s="822" t="s">
        <v>5438</v>
      </c>
      <c r="E1072" s="822" t="s">
        <v>5436</v>
      </c>
      <c r="F1072" s="831">
        <v>3</v>
      </c>
      <c r="G1072" s="831">
        <v>2244</v>
      </c>
      <c r="H1072" s="831"/>
      <c r="I1072" s="831">
        <v>748</v>
      </c>
      <c r="J1072" s="831"/>
      <c r="K1072" s="831"/>
      <c r="L1072" s="831"/>
      <c r="M1072" s="831"/>
      <c r="N1072" s="831">
        <v>2</v>
      </c>
      <c r="O1072" s="831">
        <v>1522</v>
      </c>
      <c r="P1072" s="827"/>
      <c r="Q1072" s="832">
        <v>761</v>
      </c>
    </row>
    <row r="1073" spans="1:17" ht="14.45" customHeight="1" x14ac:dyDescent="0.2">
      <c r="A1073" s="821" t="s">
        <v>6279</v>
      </c>
      <c r="B1073" s="822" t="s">
        <v>5369</v>
      </c>
      <c r="C1073" s="822" t="s">
        <v>5283</v>
      </c>
      <c r="D1073" s="822" t="s">
        <v>5393</v>
      </c>
      <c r="E1073" s="822" t="s">
        <v>5394</v>
      </c>
      <c r="F1073" s="831">
        <v>19</v>
      </c>
      <c r="G1073" s="831">
        <v>5890</v>
      </c>
      <c r="H1073" s="831"/>
      <c r="I1073" s="831">
        <v>310</v>
      </c>
      <c r="J1073" s="831">
        <v>18</v>
      </c>
      <c r="K1073" s="831">
        <v>5598</v>
      </c>
      <c r="L1073" s="831"/>
      <c r="M1073" s="831">
        <v>311</v>
      </c>
      <c r="N1073" s="831">
        <v>25</v>
      </c>
      <c r="O1073" s="831">
        <v>8075</v>
      </c>
      <c r="P1073" s="827"/>
      <c r="Q1073" s="832">
        <v>323</v>
      </c>
    </row>
    <row r="1074" spans="1:17" ht="14.45" customHeight="1" x14ac:dyDescent="0.2">
      <c r="A1074" s="821" t="s">
        <v>6279</v>
      </c>
      <c r="B1074" s="822" t="s">
        <v>5369</v>
      </c>
      <c r="C1074" s="822" t="s">
        <v>5283</v>
      </c>
      <c r="D1074" s="822" t="s">
        <v>5395</v>
      </c>
      <c r="E1074" s="822" t="s">
        <v>5390</v>
      </c>
      <c r="F1074" s="831">
        <v>1</v>
      </c>
      <c r="G1074" s="831">
        <v>179</v>
      </c>
      <c r="H1074" s="831"/>
      <c r="I1074" s="831">
        <v>179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6279</v>
      </c>
      <c r="B1075" s="822" t="s">
        <v>5369</v>
      </c>
      <c r="C1075" s="822" t="s">
        <v>5283</v>
      </c>
      <c r="D1075" s="822" t="s">
        <v>5396</v>
      </c>
      <c r="E1075" s="822" t="s">
        <v>5394</v>
      </c>
      <c r="F1075" s="831">
        <v>10</v>
      </c>
      <c r="G1075" s="831">
        <v>3850</v>
      </c>
      <c r="H1075" s="831"/>
      <c r="I1075" s="831">
        <v>385</v>
      </c>
      <c r="J1075" s="831">
        <v>17</v>
      </c>
      <c r="K1075" s="831">
        <v>6596</v>
      </c>
      <c r="L1075" s="831"/>
      <c r="M1075" s="831">
        <v>388</v>
      </c>
      <c r="N1075" s="831">
        <v>67</v>
      </c>
      <c r="O1075" s="831">
        <v>26867</v>
      </c>
      <c r="P1075" s="827"/>
      <c r="Q1075" s="832">
        <v>401</v>
      </c>
    </row>
    <row r="1076" spans="1:17" ht="14.45" customHeight="1" x14ac:dyDescent="0.2">
      <c r="A1076" s="821" t="s">
        <v>6279</v>
      </c>
      <c r="B1076" s="822" t="s">
        <v>5369</v>
      </c>
      <c r="C1076" s="822" t="s">
        <v>5283</v>
      </c>
      <c r="D1076" s="822" t="s">
        <v>5399</v>
      </c>
      <c r="E1076" s="822" t="s">
        <v>5382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1</v>
      </c>
      <c r="O1076" s="831">
        <v>425</v>
      </c>
      <c r="P1076" s="827"/>
      <c r="Q1076" s="832">
        <v>425</v>
      </c>
    </row>
    <row r="1077" spans="1:17" ht="14.45" customHeight="1" x14ac:dyDescent="0.2">
      <c r="A1077" s="821" t="s">
        <v>6279</v>
      </c>
      <c r="B1077" s="822" t="s">
        <v>5286</v>
      </c>
      <c r="C1077" s="822" t="s">
        <v>5283</v>
      </c>
      <c r="D1077" s="822" t="s">
        <v>5336</v>
      </c>
      <c r="E1077" s="822" t="s">
        <v>5337</v>
      </c>
      <c r="F1077" s="831"/>
      <c r="G1077" s="831"/>
      <c r="H1077" s="831"/>
      <c r="I1077" s="831"/>
      <c r="J1077" s="831">
        <v>1</v>
      </c>
      <c r="K1077" s="831">
        <v>360</v>
      </c>
      <c r="L1077" s="831"/>
      <c r="M1077" s="831">
        <v>360</v>
      </c>
      <c r="N1077" s="831"/>
      <c r="O1077" s="831"/>
      <c r="P1077" s="827"/>
      <c r="Q1077" s="832"/>
    </row>
    <row r="1078" spans="1:17" ht="14.45" customHeight="1" x14ac:dyDescent="0.2">
      <c r="A1078" s="821" t="s">
        <v>6279</v>
      </c>
      <c r="B1078" s="822" t="s">
        <v>5286</v>
      </c>
      <c r="C1078" s="822" t="s">
        <v>5283</v>
      </c>
      <c r="D1078" s="822" t="s">
        <v>5356</v>
      </c>
      <c r="E1078" s="822" t="s">
        <v>5357</v>
      </c>
      <c r="F1078" s="831"/>
      <c r="G1078" s="831"/>
      <c r="H1078" s="831"/>
      <c r="I1078" s="831"/>
      <c r="J1078" s="831">
        <v>1</v>
      </c>
      <c r="K1078" s="831">
        <v>180</v>
      </c>
      <c r="L1078" s="831"/>
      <c r="M1078" s="831">
        <v>180</v>
      </c>
      <c r="N1078" s="831"/>
      <c r="O1078" s="831"/>
      <c r="P1078" s="827"/>
      <c r="Q1078" s="832"/>
    </row>
    <row r="1079" spans="1:17" ht="14.45" customHeight="1" x14ac:dyDescent="0.2">
      <c r="A1079" s="821" t="s">
        <v>6280</v>
      </c>
      <c r="B1079" s="822" t="s">
        <v>5369</v>
      </c>
      <c r="C1079" s="822" t="s">
        <v>5283</v>
      </c>
      <c r="D1079" s="822" t="s">
        <v>5372</v>
      </c>
      <c r="E1079" s="822" t="s">
        <v>5373</v>
      </c>
      <c r="F1079" s="831">
        <v>6</v>
      </c>
      <c r="G1079" s="831">
        <v>1524</v>
      </c>
      <c r="H1079" s="831"/>
      <c r="I1079" s="831">
        <v>254</v>
      </c>
      <c r="J1079" s="831">
        <v>6</v>
      </c>
      <c r="K1079" s="831">
        <v>1530</v>
      </c>
      <c r="L1079" s="831"/>
      <c r="M1079" s="831">
        <v>255</v>
      </c>
      <c r="N1079" s="831">
        <v>2</v>
      </c>
      <c r="O1079" s="831">
        <v>550</v>
      </c>
      <c r="P1079" s="827"/>
      <c r="Q1079" s="832">
        <v>275</v>
      </c>
    </row>
    <row r="1080" spans="1:17" ht="14.45" customHeight="1" x14ac:dyDescent="0.2">
      <c r="A1080" s="821" t="s">
        <v>6280</v>
      </c>
      <c r="B1080" s="822" t="s">
        <v>5369</v>
      </c>
      <c r="C1080" s="822" t="s">
        <v>5283</v>
      </c>
      <c r="D1080" s="822" t="s">
        <v>5374</v>
      </c>
      <c r="E1080" s="822" t="s">
        <v>5375</v>
      </c>
      <c r="F1080" s="831">
        <v>4</v>
      </c>
      <c r="G1080" s="831">
        <v>504</v>
      </c>
      <c r="H1080" s="831"/>
      <c r="I1080" s="831">
        <v>126</v>
      </c>
      <c r="J1080" s="831">
        <v>8</v>
      </c>
      <c r="K1080" s="831">
        <v>1016</v>
      </c>
      <c r="L1080" s="831"/>
      <c r="M1080" s="831">
        <v>127</v>
      </c>
      <c r="N1080" s="831"/>
      <c r="O1080" s="831"/>
      <c r="P1080" s="827"/>
      <c r="Q1080" s="832"/>
    </row>
    <row r="1081" spans="1:17" ht="14.45" customHeight="1" x14ac:dyDescent="0.2">
      <c r="A1081" s="821" t="s">
        <v>6280</v>
      </c>
      <c r="B1081" s="822" t="s">
        <v>5369</v>
      </c>
      <c r="C1081" s="822" t="s">
        <v>5283</v>
      </c>
      <c r="D1081" s="822" t="s">
        <v>5388</v>
      </c>
      <c r="E1081" s="822" t="s">
        <v>5386</v>
      </c>
      <c r="F1081" s="831">
        <v>3</v>
      </c>
      <c r="G1081" s="831">
        <v>2298</v>
      </c>
      <c r="H1081" s="831"/>
      <c r="I1081" s="831">
        <v>766</v>
      </c>
      <c r="J1081" s="831"/>
      <c r="K1081" s="831"/>
      <c r="L1081" s="831"/>
      <c r="M1081" s="831"/>
      <c r="N1081" s="831"/>
      <c r="O1081" s="831"/>
      <c r="P1081" s="827"/>
      <c r="Q1081" s="832"/>
    </row>
    <row r="1082" spans="1:17" ht="14.45" customHeight="1" x14ac:dyDescent="0.2">
      <c r="A1082" s="821" t="s">
        <v>6280</v>
      </c>
      <c r="B1082" s="822" t="s">
        <v>5369</v>
      </c>
      <c r="C1082" s="822" t="s">
        <v>5283</v>
      </c>
      <c r="D1082" s="822" t="s">
        <v>5435</v>
      </c>
      <c r="E1082" s="822" t="s">
        <v>5436</v>
      </c>
      <c r="F1082" s="831"/>
      <c r="G1082" s="831"/>
      <c r="H1082" s="831"/>
      <c r="I1082" s="831"/>
      <c r="J1082" s="831">
        <v>7</v>
      </c>
      <c r="K1082" s="831">
        <v>5782</v>
      </c>
      <c r="L1082" s="831"/>
      <c r="M1082" s="831">
        <v>826</v>
      </c>
      <c r="N1082" s="831"/>
      <c r="O1082" s="831"/>
      <c r="P1082" s="827"/>
      <c r="Q1082" s="832"/>
    </row>
    <row r="1083" spans="1:17" ht="14.45" customHeight="1" x14ac:dyDescent="0.2">
      <c r="A1083" s="821" t="s">
        <v>6280</v>
      </c>
      <c r="B1083" s="822" t="s">
        <v>5369</v>
      </c>
      <c r="C1083" s="822" t="s">
        <v>5283</v>
      </c>
      <c r="D1083" s="822" t="s">
        <v>5389</v>
      </c>
      <c r="E1083" s="822" t="s">
        <v>5390</v>
      </c>
      <c r="F1083" s="831"/>
      <c r="G1083" s="831"/>
      <c r="H1083" s="831"/>
      <c r="I1083" s="831"/>
      <c r="J1083" s="831">
        <v>2</v>
      </c>
      <c r="K1083" s="831">
        <v>438</v>
      </c>
      <c r="L1083" s="831"/>
      <c r="M1083" s="831">
        <v>219</v>
      </c>
      <c r="N1083" s="831"/>
      <c r="O1083" s="831"/>
      <c r="P1083" s="827"/>
      <c r="Q1083" s="832"/>
    </row>
    <row r="1084" spans="1:17" ht="14.45" customHeight="1" x14ac:dyDescent="0.2">
      <c r="A1084" s="821" t="s">
        <v>6280</v>
      </c>
      <c r="B1084" s="822" t="s">
        <v>5369</v>
      </c>
      <c r="C1084" s="822" t="s">
        <v>5283</v>
      </c>
      <c r="D1084" s="822" t="s">
        <v>5336</v>
      </c>
      <c r="E1084" s="822" t="s">
        <v>5337</v>
      </c>
      <c r="F1084" s="831">
        <v>1</v>
      </c>
      <c r="G1084" s="831">
        <v>358</v>
      </c>
      <c r="H1084" s="831"/>
      <c r="I1084" s="831">
        <v>358</v>
      </c>
      <c r="J1084" s="831"/>
      <c r="K1084" s="831"/>
      <c r="L1084" s="831"/>
      <c r="M1084" s="831"/>
      <c r="N1084" s="831"/>
      <c r="O1084" s="831"/>
      <c r="P1084" s="827"/>
      <c r="Q1084" s="832"/>
    </row>
    <row r="1085" spans="1:17" ht="14.45" customHeight="1" x14ac:dyDescent="0.2">
      <c r="A1085" s="821" t="s">
        <v>6280</v>
      </c>
      <c r="B1085" s="822" t="s">
        <v>5369</v>
      </c>
      <c r="C1085" s="822" t="s">
        <v>5283</v>
      </c>
      <c r="D1085" s="822" t="s">
        <v>5391</v>
      </c>
      <c r="E1085" s="822" t="s">
        <v>5392</v>
      </c>
      <c r="F1085" s="831">
        <v>3</v>
      </c>
      <c r="G1085" s="831">
        <v>264</v>
      </c>
      <c r="H1085" s="831"/>
      <c r="I1085" s="831">
        <v>88</v>
      </c>
      <c r="J1085" s="831">
        <v>7</v>
      </c>
      <c r="K1085" s="831">
        <v>623</v>
      </c>
      <c r="L1085" s="831"/>
      <c r="M1085" s="831">
        <v>89</v>
      </c>
      <c r="N1085" s="831"/>
      <c r="O1085" s="831"/>
      <c r="P1085" s="827"/>
      <c r="Q1085" s="832"/>
    </row>
    <row r="1086" spans="1:17" ht="14.45" customHeight="1" x14ac:dyDescent="0.2">
      <c r="A1086" s="821" t="s">
        <v>6280</v>
      </c>
      <c r="B1086" s="822" t="s">
        <v>5369</v>
      </c>
      <c r="C1086" s="822" t="s">
        <v>5283</v>
      </c>
      <c r="D1086" s="822" t="s">
        <v>5377</v>
      </c>
      <c r="E1086" s="822" t="s">
        <v>5378</v>
      </c>
      <c r="F1086" s="831"/>
      <c r="G1086" s="831"/>
      <c r="H1086" s="831"/>
      <c r="I1086" s="831"/>
      <c r="J1086" s="831">
        <v>1</v>
      </c>
      <c r="K1086" s="831">
        <v>725</v>
      </c>
      <c r="L1086" s="831"/>
      <c r="M1086" s="831">
        <v>725</v>
      </c>
      <c r="N1086" s="831"/>
      <c r="O1086" s="831"/>
      <c r="P1086" s="827"/>
      <c r="Q1086" s="832"/>
    </row>
    <row r="1087" spans="1:17" ht="14.45" customHeight="1" x14ac:dyDescent="0.2">
      <c r="A1087" s="821" t="s">
        <v>6280</v>
      </c>
      <c r="B1087" s="822" t="s">
        <v>5286</v>
      </c>
      <c r="C1087" s="822" t="s">
        <v>5283</v>
      </c>
      <c r="D1087" s="822" t="s">
        <v>5336</v>
      </c>
      <c r="E1087" s="822" t="s">
        <v>5337</v>
      </c>
      <c r="F1087" s="831"/>
      <c r="G1087" s="831"/>
      <c r="H1087" s="831"/>
      <c r="I1087" s="831"/>
      <c r="J1087" s="831">
        <v>1</v>
      </c>
      <c r="K1087" s="831">
        <v>360</v>
      </c>
      <c r="L1087" s="831"/>
      <c r="M1087" s="831">
        <v>360</v>
      </c>
      <c r="N1087" s="831"/>
      <c r="O1087" s="831"/>
      <c r="P1087" s="827"/>
      <c r="Q1087" s="832"/>
    </row>
    <row r="1088" spans="1:17" ht="14.45" customHeight="1" x14ac:dyDescent="0.2">
      <c r="A1088" s="821" t="s">
        <v>6280</v>
      </c>
      <c r="B1088" s="822" t="s">
        <v>5286</v>
      </c>
      <c r="C1088" s="822" t="s">
        <v>5283</v>
      </c>
      <c r="D1088" s="822" t="s">
        <v>5356</v>
      </c>
      <c r="E1088" s="822" t="s">
        <v>5357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1</v>
      </c>
      <c r="O1088" s="831">
        <v>194</v>
      </c>
      <c r="P1088" s="827"/>
      <c r="Q1088" s="832">
        <v>194</v>
      </c>
    </row>
    <row r="1089" spans="1:17" ht="14.45" customHeight="1" x14ac:dyDescent="0.2">
      <c r="A1089" s="821" t="s">
        <v>6281</v>
      </c>
      <c r="B1089" s="822" t="s">
        <v>5369</v>
      </c>
      <c r="C1089" s="822" t="s">
        <v>5283</v>
      </c>
      <c r="D1089" s="822" t="s">
        <v>5372</v>
      </c>
      <c r="E1089" s="822" t="s">
        <v>5373</v>
      </c>
      <c r="F1089" s="831">
        <v>47</v>
      </c>
      <c r="G1089" s="831">
        <v>11938</v>
      </c>
      <c r="H1089" s="831"/>
      <c r="I1089" s="831">
        <v>254</v>
      </c>
      <c r="J1089" s="831">
        <v>41</v>
      </c>
      <c r="K1089" s="831">
        <v>10455</v>
      </c>
      <c r="L1089" s="831"/>
      <c r="M1089" s="831">
        <v>255</v>
      </c>
      <c r="N1089" s="831">
        <v>37</v>
      </c>
      <c r="O1089" s="831">
        <v>10175</v>
      </c>
      <c r="P1089" s="827"/>
      <c r="Q1089" s="832">
        <v>275</v>
      </c>
    </row>
    <row r="1090" spans="1:17" ht="14.45" customHeight="1" x14ac:dyDescent="0.2">
      <c r="A1090" s="821" t="s">
        <v>6281</v>
      </c>
      <c r="B1090" s="822" t="s">
        <v>5369</v>
      </c>
      <c r="C1090" s="822" t="s">
        <v>5283</v>
      </c>
      <c r="D1090" s="822" t="s">
        <v>5374</v>
      </c>
      <c r="E1090" s="822" t="s">
        <v>5375</v>
      </c>
      <c r="F1090" s="831">
        <v>48</v>
      </c>
      <c r="G1090" s="831">
        <v>6048</v>
      </c>
      <c r="H1090" s="831"/>
      <c r="I1090" s="831">
        <v>126</v>
      </c>
      <c r="J1090" s="831">
        <v>22</v>
      </c>
      <c r="K1090" s="831">
        <v>2794</v>
      </c>
      <c r="L1090" s="831"/>
      <c r="M1090" s="831">
        <v>127</v>
      </c>
      <c r="N1090" s="831">
        <v>20</v>
      </c>
      <c r="O1090" s="831">
        <v>2740</v>
      </c>
      <c r="P1090" s="827"/>
      <c r="Q1090" s="832">
        <v>137</v>
      </c>
    </row>
    <row r="1091" spans="1:17" ht="14.45" customHeight="1" x14ac:dyDescent="0.2">
      <c r="A1091" s="821" t="s">
        <v>6281</v>
      </c>
      <c r="B1091" s="822" t="s">
        <v>5369</v>
      </c>
      <c r="C1091" s="822" t="s">
        <v>5283</v>
      </c>
      <c r="D1091" s="822" t="s">
        <v>5383</v>
      </c>
      <c r="E1091" s="822" t="s">
        <v>5384</v>
      </c>
      <c r="F1091" s="831">
        <v>2</v>
      </c>
      <c r="G1091" s="831">
        <v>996</v>
      </c>
      <c r="H1091" s="831"/>
      <c r="I1091" s="831">
        <v>498</v>
      </c>
      <c r="J1091" s="831"/>
      <c r="K1091" s="831"/>
      <c r="L1091" s="831"/>
      <c r="M1091" s="831"/>
      <c r="N1091" s="831">
        <v>1</v>
      </c>
      <c r="O1091" s="831">
        <v>511</v>
      </c>
      <c r="P1091" s="827"/>
      <c r="Q1091" s="832">
        <v>511</v>
      </c>
    </row>
    <row r="1092" spans="1:17" ht="14.45" customHeight="1" x14ac:dyDescent="0.2">
      <c r="A1092" s="821" t="s">
        <v>6281</v>
      </c>
      <c r="B1092" s="822" t="s">
        <v>5369</v>
      </c>
      <c r="C1092" s="822" t="s">
        <v>5283</v>
      </c>
      <c r="D1092" s="822" t="s">
        <v>5385</v>
      </c>
      <c r="E1092" s="822" t="s">
        <v>5386</v>
      </c>
      <c r="F1092" s="831">
        <v>2</v>
      </c>
      <c r="G1092" s="831">
        <v>1382</v>
      </c>
      <c r="H1092" s="831"/>
      <c r="I1092" s="831">
        <v>691</v>
      </c>
      <c r="J1092" s="831"/>
      <c r="K1092" s="831"/>
      <c r="L1092" s="831"/>
      <c r="M1092" s="831"/>
      <c r="N1092" s="831">
        <v>1</v>
      </c>
      <c r="O1092" s="831">
        <v>704</v>
      </c>
      <c r="P1092" s="827"/>
      <c r="Q1092" s="832">
        <v>704</v>
      </c>
    </row>
    <row r="1093" spans="1:17" ht="14.45" customHeight="1" x14ac:dyDescent="0.2">
      <c r="A1093" s="821" t="s">
        <v>6281</v>
      </c>
      <c r="B1093" s="822" t="s">
        <v>5369</v>
      </c>
      <c r="C1093" s="822" t="s">
        <v>5283</v>
      </c>
      <c r="D1093" s="822" t="s">
        <v>5387</v>
      </c>
      <c r="E1093" s="822" t="s">
        <v>5384</v>
      </c>
      <c r="F1093" s="831">
        <v>6</v>
      </c>
      <c r="G1093" s="831">
        <v>3438</v>
      </c>
      <c r="H1093" s="831"/>
      <c r="I1093" s="831">
        <v>573</v>
      </c>
      <c r="J1093" s="831">
        <v>3</v>
      </c>
      <c r="K1093" s="831">
        <v>1728</v>
      </c>
      <c r="L1093" s="831"/>
      <c r="M1093" s="831">
        <v>576</v>
      </c>
      <c r="N1093" s="831">
        <v>4</v>
      </c>
      <c r="O1093" s="831">
        <v>2356</v>
      </c>
      <c r="P1093" s="827"/>
      <c r="Q1093" s="832">
        <v>589</v>
      </c>
    </row>
    <row r="1094" spans="1:17" ht="14.45" customHeight="1" x14ac:dyDescent="0.2">
      <c r="A1094" s="821" t="s">
        <v>6281</v>
      </c>
      <c r="B1094" s="822" t="s">
        <v>5369</v>
      </c>
      <c r="C1094" s="822" t="s">
        <v>5283</v>
      </c>
      <c r="D1094" s="822" t="s">
        <v>5435</v>
      </c>
      <c r="E1094" s="822" t="s">
        <v>5436</v>
      </c>
      <c r="F1094" s="831">
        <v>22</v>
      </c>
      <c r="G1094" s="831">
        <v>18106</v>
      </c>
      <c r="H1094" s="831"/>
      <c r="I1094" s="831">
        <v>823</v>
      </c>
      <c r="J1094" s="831">
        <v>2</v>
      </c>
      <c r="K1094" s="831">
        <v>1652</v>
      </c>
      <c r="L1094" s="831"/>
      <c r="M1094" s="831">
        <v>826</v>
      </c>
      <c r="N1094" s="831">
        <v>6</v>
      </c>
      <c r="O1094" s="831">
        <v>5034</v>
      </c>
      <c r="P1094" s="827"/>
      <c r="Q1094" s="832">
        <v>839</v>
      </c>
    </row>
    <row r="1095" spans="1:17" ht="14.45" customHeight="1" x14ac:dyDescent="0.2">
      <c r="A1095" s="821" t="s">
        <v>6281</v>
      </c>
      <c r="B1095" s="822" t="s">
        <v>5369</v>
      </c>
      <c r="C1095" s="822" t="s">
        <v>5283</v>
      </c>
      <c r="D1095" s="822" t="s">
        <v>5376</v>
      </c>
      <c r="E1095" s="822" t="s">
        <v>5353</v>
      </c>
      <c r="F1095" s="831"/>
      <c r="G1095" s="831"/>
      <c r="H1095" s="831"/>
      <c r="I1095" s="831"/>
      <c r="J1095" s="831">
        <v>2</v>
      </c>
      <c r="K1095" s="831">
        <v>946</v>
      </c>
      <c r="L1095" s="831"/>
      <c r="M1095" s="831">
        <v>473</v>
      </c>
      <c r="N1095" s="831">
        <v>1</v>
      </c>
      <c r="O1095" s="831">
        <v>492</v>
      </c>
      <c r="P1095" s="827"/>
      <c r="Q1095" s="832">
        <v>492</v>
      </c>
    </row>
    <row r="1096" spans="1:17" ht="14.45" customHeight="1" x14ac:dyDescent="0.2">
      <c r="A1096" s="821" t="s">
        <v>6281</v>
      </c>
      <c r="B1096" s="822" t="s">
        <v>5369</v>
      </c>
      <c r="C1096" s="822" t="s">
        <v>5283</v>
      </c>
      <c r="D1096" s="822" t="s">
        <v>5389</v>
      </c>
      <c r="E1096" s="822" t="s">
        <v>5390</v>
      </c>
      <c r="F1096" s="831">
        <v>7</v>
      </c>
      <c r="G1096" s="831">
        <v>1519</v>
      </c>
      <c r="H1096" s="831"/>
      <c r="I1096" s="831">
        <v>217</v>
      </c>
      <c r="J1096" s="831">
        <v>1</v>
      </c>
      <c r="K1096" s="831">
        <v>219</v>
      </c>
      <c r="L1096" s="831"/>
      <c r="M1096" s="831">
        <v>219</v>
      </c>
      <c r="N1096" s="831">
        <v>3</v>
      </c>
      <c r="O1096" s="831">
        <v>675</v>
      </c>
      <c r="P1096" s="827"/>
      <c r="Q1096" s="832">
        <v>225</v>
      </c>
    </row>
    <row r="1097" spans="1:17" ht="14.45" customHeight="1" x14ac:dyDescent="0.2">
      <c r="A1097" s="821" t="s">
        <v>6281</v>
      </c>
      <c r="B1097" s="822" t="s">
        <v>5369</v>
      </c>
      <c r="C1097" s="822" t="s">
        <v>5283</v>
      </c>
      <c r="D1097" s="822" t="s">
        <v>5336</v>
      </c>
      <c r="E1097" s="822" t="s">
        <v>5337</v>
      </c>
      <c r="F1097" s="831">
        <v>1</v>
      </c>
      <c r="G1097" s="831">
        <v>358</v>
      </c>
      <c r="H1097" s="831"/>
      <c r="I1097" s="831">
        <v>358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6281</v>
      </c>
      <c r="B1098" s="822" t="s">
        <v>5369</v>
      </c>
      <c r="C1098" s="822" t="s">
        <v>5283</v>
      </c>
      <c r="D1098" s="822" t="s">
        <v>5391</v>
      </c>
      <c r="E1098" s="822" t="s">
        <v>5392</v>
      </c>
      <c r="F1098" s="831">
        <v>27</v>
      </c>
      <c r="G1098" s="831">
        <v>2376</v>
      </c>
      <c r="H1098" s="831"/>
      <c r="I1098" s="831">
        <v>88</v>
      </c>
      <c r="J1098" s="831">
        <v>3</v>
      </c>
      <c r="K1098" s="831">
        <v>267</v>
      </c>
      <c r="L1098" s="831"/>
      <c r="M1098" s="831">
        <v>89</v>
      </c>
      <c r="N1098" s="831">
        <v>6</v>
      </c>
      <c r="O1098" s="831">
        <v>552</v>
      </c>
      <c r="P1098" s="827"/>
      <c r="Q1098" s="832">
        <v>92</v>
      </c>
    </row>
    <row r="1099" spans="1:17" ht="14.45" customHeight="1" x14ac:dyDescent="0.2">
      <c r="A1099" s="821" t="s">
        <v>6281</v>
      </c>
      <c r="B1099" s="822" t="s">
        <v>5369</v>
      </c>
      <c r="C1099" s="822" t="s">
        <v>5283</v>
      </c>
      <c r="D1099" s="822" t="s">
        <v>5377</v>
      </c>
      <c r="E1099" s="822" t="s">
        <v>5378</v>
      </c>
      <c r="F1099" s="831">
        <v>1</v>
      </c>
      <c r="G1099" s="831">
        <v>723</v>
      </c>
      <c r="H1099" s="831"/>
      <c r="I1099" s="831">
        <v>723</v>
      </c>
      <c r="J1099" s="831">
        <v>1</v>
      </c>
      <c r="K1099" s="831">
        <v>725</v>
      </c>
      <c r="L1099" s="831"/>
      <c r="M1099" s="831">
        <v>725</v>
      </c>
      <c r="N1099" s="831">
        <v>1</v>
      </c>
      <c r="O1099" s="831">
        <v>740</v>
      </c>
      <c r="P1099" s="827"/>
      <c r="Q1099" s="832">
        <v>740</v>
      </c>
    </row>
    <row r="1100" spans="1:17" ht="14.45" customHeight="1" x14ac:dyDescent="0.2">
      <c r="A1100" s="821" t="s">
        <v>6281</v>
      </c>
      <c r="B1100" s="822" t="s">
        <v>5369</v>
      </c>
      <c r="C1100" s="822" t="s">
        <v>5283</v>
      </c>
      <c r="D1100" s="822" t="s">
        <v>5340</v>
      </c>
      <c r="E1100" s="822" t="s">
        <v>5341</v>
      </c>
      <c r="F1100" s="831">
        <v>15</v>
      </c>
      <c r="G1100" s="831">
        <v>1830</v>
      </c>
      <c r="H1100" s="831"/>
      <c r="I1100" s="831">
        <v>122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6281</v>
      </c>
      <c r="B1101" s="822" t="s">
        <v>5369</v>
      </c>
      <c r="C1101" s="822" t="s">
        <v>5283</v>
      </c>
      <c r="D1101" s="822" t="s">
        <v>5438</v>
      </c>
      <c r="E1101" s="822" t="s">
        <v>5436</v>
      </c>
      <c r="F1101" s="831">
        <v>3</v>
      </c>
      <c r="G1101" s="831">
        <v>2244</v>
      </c>
      <c r="H1101" s="831"/>
      <c r="I1101" s="831">
        <v>748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6281</v>
      </c>
      <c r="B1102" s="822" t="s">
        <v>5369</v>
      </c>
      <c r="C1102" s="822" t="s">
        <v>5283</v>
      </c>
      <c r="D1102" s="822" t="s">
        <v>5439</v>
      </c>
      <c r="E1102" s="822" t="s">
        <v>5440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3</v>
      </c>
      <c r="O1102" s="831">
        <v>1701</v>
      </c>
      <c r="P1102" s="827"/>
      <c r="Q1102" s="832">
        <v>567</v>
      </c>
    </row>
    <row r="1103" spans="1:17" ht="14.45" customHeight="1" x14ac:dyDescent="0.2">
      <c r="A1103" s="821" t="s">
        <v>6281</v>
      </c>
      <c r="B1103" s="822" t="s">
        <v>5369</v>
      </c>
      <c r="C1103" s="822" t="s">
        <v>5283</v>
      </c>
      <c r="D1103" s="822" t="s">
        <v>5393</v>
      </c>
      <c r="E1103" s="822" t="s">
        <v>5394</v>
      </c>
      <c r="F1103" s="831">
        <v>8</v>
      </c>
      <c r="G1103" s="831">
        <v>2480</v>
      </c>
      <c r="H1103" s="831"/>
      <c r="I1103" s="831">
        <v>310</v>
      </c>
      <c r="J1103" s="831">
        <v>7</v>
      </c>
      <c r="K1103" s="831">
        <v>2177</v>
      </c>
      <c r="L1103" s="831"/>
      <c r="M1103" s="831">
        <v>311</v>
      </c>
      <c r="N1103" s="831"/>
      <c r="O1103" s="831"/>
      <c r="P1103" s="827"/>
      <c r="Q1103" s="832"/>
    </row>
    <row r="1104" spans="1:17" ht="14.45" customHeight="1" x14ac:dyDescent="0.2">
      <c r="A1104" s="821" t="s">
        <v>6281</v>
      </c>
      <c r="B1104" s="822" t="s">
        <v>5369</v>
      </c>
      <c r="C1104" s="822" t="s">
        <v>5283</v>
      </c>
      <c r="D1104" s="822" t="s">
        <v>5395</v>
      </c>
      <c r="E1104" s="822" t="s">
        <v>5390</v>
      </c>
      <c r="F1104" s="831">
        <v>1</v>
      </c>
      <c r="G1104" s="831">
        <v>179</v>
      </c>
      <c r="H1104" s="831"/>
      <c r="I1104" s="831">
        <v>179</v>
      </c>
      <c r="J1104" s="831"/>
      <c r="K1104" s="831"/>
      <c r="L1104" s="831"/>
      <c r="M1104" s="831"/>
      <c r="N1104" s="831"/>
      <c r="O1104" s="831"/>
      <c r="P1104" s="827"/>
      <c r="Q1104" s="832"/>
    </row>
    <row r="1105" spans="1:17" ht="14.45" customHeight="1" x14ac:dyDescent="0.2">
      <c r="A1105" s="821" t="s">
        <v>6281</v>
      </c>
      <c r="B1105" s="822" t="s">
        <v>5369</v>
      </c>
      <c r="C1105" s="822" t="s">
        <v>5283</v>
      </c>
      <c r="D1105" s="822" t="s">
        <v>5396</v>
      </c>
      <c r="E1105" s="822" t="s">
        <v>5394</v>
      </c>
      <c r="F1105" s="831">
        <v>24</v>
      </c>
      <c r="G1105" s="831">
        <v>9240</v>
      </c>
      <c r="H1105" s="831"/>
      <c r="I1105" s="831">
        <v>385</v>
      </c>
      <c r="J1105" s="831">
        <v>11</v>
      </c>
      <c r="K1105" s="831">
        <v>4268</v>
      </c>
      <c r="L1105" s="831"/>
      <c r="M1105" s="831">
        <v>388</v>
      </c>
      <c r="N1105" s="831">
        <v>10</v>
      </c>
      <c r="O1105" s="831">
        <v>4010</v>
      </c>
      <c r="P1105" s="827"/>
      <c r="Q1105" s="832">
        <v>401</v>
      </c>
    </row>
    <row r="1106" spans="1:17" ht="14.45" customHeight="1" x14ac:dyDescent="0.2">
      <c r="A1106" s="821" t="s">
        <v>6281</v>
      </c>
      <c r="B1106" s="822" t="s">
        <v>5369</v>
      </c>
      <c r="C1106" s="822" t="s">
        <v>5283</v>
      </c>
      <c r="D1106" s="822" t="s">
        <v>5350</v>
      </c>
      <c r="E1106" s="822" t="s">
        <v>5351</v>
      </c>
      <c r="F1106" s="831">
        <v>1</v>
      </c>
      <c r="G1106" s="831">
        <v>622</v>
      </c>
      <c r="H1106" s="831"/>
      <c r="I1106" s="831">
        <v>622</v>
      </c>
      <c r="J1106" s="831"/>
      <c r="K1106" s="831"/>
      <c r="L1106" s="831"/>
      <c r="M1106" s="831"/>
      <c r="N1106" s="831"/>
      <c r="O1106" s="831"/>
      <c r="P1106" s="827"/>
      <c r="Q1106" s="832"/>
    </row>
    <row r="1107" spans="1:17" ht="14.45" customHeight="1" x14ac:dyDescent="0.2">
      <c r="A1107" s="821" t="s">
        <v>6281</v>
      </c>
      <c r="B1107" s="822" t="s">
        <v>5369</v>
      </c>
      <c r="C1107" s="822" t="s">
        <v>5283</v>
      </c>
      <c r="D1107" s="822" t="s">
        <v>5352</v>
      </c>
      <c r="E1107" s="822" t="s">
        <v>5353</v>
      </c>
      <c r="F1107" s="831">
        <v>1</v>
      </c>
      <c r="G1107" s="831">
        <v>355</v>
      </c>
      <c r="H1107" s="831"/>
      <c r="I1107" s="831">
        <v>355</v>
      </c>
      <c r="J1107" s="831"/>
      <c r="K1107" s="831"/>
      <c r="L1107" s="831"/>
      <c r="M1107" s="831"/>
      <c r="N1107" s="831">
        <v>1</v>
      </c>
      <c r="O1107" s="831">
        <v>374</v>
      </c>
      <c r="P1107" s="827"/>
      <c r="Q1107" s="832">
        <v>374</v>
      </c>
    </row>
    <row r="1108" spans="1:17" ht="14.45" customHeight="1" x14ac:dyDescent="0.2">
      <c r="A1108" s="821" t="s">
        <v>6281</v>
      </c>
      <c r="B1108" s="822" t="s">
        <v>5369</v>
      </c>
      <c r="C1108" s="822" t="s">
        <v>5283</v>
      </c>
      <c r="D1108" s="822" t="s">
        <v>5356</v>
      </c>
      <c r="E1108" s="822" t="s">
        <v>5357</v>
      </c>
      <c r="F1108" s="831">
        <v>1</v>
      </c>
      <c r="G1108" s="831">
        <v>179</v>
      </c>
      <c r="H1108" s="831"/>
      <c r="I1108" s="831">
        <v>179</v>
      </c>
      <c r="J1108" s="831"/>
      <c r="K1108" s="831"/>
      <c r="L1108" s="831"/>
      <c r="M1108" s="831"/>
      <c r="N1108" s="831"/>
      <c r="O1108" s="831"/>
      <c r="P1108" s="827"/>
      <c r="Q1108" s="832"/>
    </row>
    <row r="1109" spans="1:17" ht="14.45" customHeight="1" x14ac:dyDescent="0.2">
      <c r="A1109" s="821" t="s">
        <v>6281</v>
      </c>
      <c r="B1109" s="822" t="s">
        <v>5286</v>
      </c>
      <c r="C1109" s="822" t="s">
        <v>5283</v>
      </c>
      <c r="D1109" s="822" t="s">
        <v>5336</v>
      </c>
      <c r="E1109" s="822" t="s">
        <v>5337</v>
      </c>
      <c r="F1109" s="831"/>
      <c r="G1109" s="831"/>
      <c r="H1109" s="831"/>
      <c r="I1109" s="831"/>
      <c r="J1109" s="831">
        <v>3</v>
      </c>
      <c r="K1109" s="831">
        <v>1080</v>
      </c>
      <c r="L1109" s="831"/>
      <c r="M1109" s="831">
        <v>360</v>
      </c>
      <c r="N1109" s="831"/>
      <c r="O1109" s="831"/>
      <c r="P1109" s="827"/>
      <c r="Q1109" s="832"/>
    </row>
    <row r="1110" spans="1:17" ht="14.45" customHeight="1" x14ac:dyDescent="0.2">
      <c r="A1110" s="821" t="s">
        <v>6281</v>
      </c>
      <c r="B1110" s="822" t="s">
        <v>5286</v>
      </c>
      <c r="C1110" s="822" t="s">
        <v>5283</v>
      </c>
      <c r="D1110" s="822" t="s">
        <v>5356</v>
      </c>
      <c r="E1110" s="822" t="s">
        <v>5357</v>
      </c>
      <c r="F1110" s="831"/>
      <c r="G1110" s="831"/>
      <c r="H1110" s="831"/>
      <c r="I1110" s="831"/>
      <c r="J1110" s="831"/>
      <c r="K1110" s="831"/>
      <c r="L1110" s="831"/>
      <c r="M1110" s="831"/>
      <c r="N1110" s="831">
        <v>1</v>
      </c>
      <c r="O1110" s="831">
        <v>194</v>
      </c>
      <c r="P1110" s="827"/>
      <c r="Q1110" s="832">
        <v>194</v>
      </c>
    </row>
    <row r="1111" spans="1:17" ht="14.45" customHeight="1" x14ac:dyDescent="0.2">
      <c r="A1111" s="821" t="s">
        <v>6282</v>
      </c>
      <c r="B1111" s="822" t="s">
        <v>5369</v>
      </c>
      <c r="C1111" s="822" t="s">
        <v>5283</v>
      </c>
      <c r="D1111" s="822" t="s">
        <v>5372</v>
      </c>
      <c r="E1111" s="822" t="s">
        <v>5373</v>
      </c>
      <c r="F1111" s="831">
        <v>306</v>
      </c>
      <c r="G1111" s="831">
        <v>77724</v>
      </c>
      <c r="H1111" s="831"/>
      <c r="I1111" s="831">
        <v>254</v>
      </c>
      <c r="J1111" s="831">
        <v>182</v>
      </c>
      <c r="K1111" s="831">
        <v>46410</v>
      </c>
      <c r="L1111" s="831"/>
      <c r="M1111" s="831">
        <v>255</v>
      </c>
      <c r="N1111" s="831">
        <v>191</v>
      </c>
      <c r="O1111" s="831">
        <v>52525</v>
      </c>
      <c r="P1111" s="827"/>
      <c r="Q1111" s="832">
        <v>275</v>
      </c>
    </row>
    <row r="1112" spans="1:17" ht="14.45" customHeight="1" x14ac:dyDescent="0.2">
      <c r="A1112" s="821" t="s">
        <v>6282</v>
      </c>
      <c r="B1112" s="822" t="s">
        <v>5369</v>
      </c>
      <c r="C1112" s="822" t="s">
        <v>5283</v>
      </c>
      <c r="D1112" s="822" t="s">
        <v>5374</v>
      </c>
      <c r="E1112" s="822" t="s">
        <v>5375</v>
      </c>
      <c r="F1112" s="831">
        <v>257</v>
      </c>
      <c r="G1112" s="831">
        <v>32382</v>
      </c>
      <c r="H1112" s="831"/>
      <c r="I1112" s="831">
        <v>126</v>
      </c>
      <c r="J1112" s="831">
        <v>144</v>
      </c>
      <c r="K1112" s="831">
        <v>18288</v>
      </c>
      <c r="L1112" s="831"/>
      <c r="M1112" s="831">
        <v>127</v>
      </c>
      <c r="N1112" s="831">
        <v>146</v>
      </c>
      <c r="O1112" s="831">
        <v>20002</v>
      </c>
      <c r="P1112" s="827"/>
      <c r="Q1112" s="832">
        <v>137</v>
      </c>
    </row>
    <row r="1113" spans="1:17" ht="14.45" customHeight="1" x14ac:dyDescent="0.2">
      <c r="A1113" s="821" t="s">
        <v>6282</v>
      </c>
      <c r="B1113" s="822" t="s">
        <v>5369</v>
      </c>
      <c r="C1113" s="822" t="s">
        <v>5283</v>
      </c>
      <c r="D1113" s="822" t="s">
        <v>5383</v>
      </c>
      <c r="E1113" s="822" t="s">
        <v>5384</v>
      </c>
      <c r="F1113" s="831">
        <v>2</v>
      </c>
      <c r="G1113" s="831">
        <v>996</v>
      </c>
      <c r="H1113" s="831"/>
      <c r="I1113" s="831">
        <v>498</v>
      </c>
      <c r="J1113" s="831"/>
      <c r="K1113" s="831"/>
      <c r="L1113" s="831"/>
      <c r="M1113" s="831"/>
      <c r="N1113" s="831">
        <v>5</v>
      </c>
      <c r="O1113" s="831">
        <v>2555</v>
      </c>
      <c r="P1113" s="827"/>
      <c r="Q1113" s="832">
        <v>511</v>
      </c>
    </row>
    <row r="1114" spans="1:17" ht="14.45" customHeight="1" x14ac:dyDescent="0.2">
      <c r="A1114" s="821" t="s">
        <v>6282</v>
      </c>
      <c r="B1114" s="822" t="s">
        <v>5369</v>
      </c>
      <c r="C1114" s="822" t="s">
        <v>5283</v>
      </c>
      <c r="D1114" s="822" t="s">
        <v>5387</v>
      </c>
      <c r="E1114" s="822" t="s">
        <v>5384</v>
      </c>
      <c r="F1114" s="831">
        <v>8</v>
      </c>
      <c r="G1114" s="831">
        <v>4584</v>
      </c>
      <c r="H1114" s="831"/>
      <c r="I1114" s="831">
        <v>573</v>
      </c>
      <c r="J1114" s="831"/>
      <c r="K1114" s="831"/>
      <c r="L1114" s="831"/>
      <c r="M1114" s="831"/>
      <c r="N1114" s="831">
        <v>5</v>
      </c>
      <c r="O1114" s="831">
        <v>2945</v>
      </c>
      <c r="P1114" s="827"/>
      <c r="Q1114" s="832">
        <v>589</v>
      </c>
    </row>
    <row r="1115" spans="1:17" ht="14.45" customHeight="1" x14ac:dyDescent="0.2">
      <c r="A1115" s="821" t="s">
        <v>6282</v>
      </c>
      <c r="B1115" s="822" t="s">
        <v>5369</v>
      </c>
      <c r="C1115" s="822" t="s">
        <v>5283</v>
      </c>
      <c r="D1115" s="822" t="s">
        <v>5388</v>
      </c>
      <c r="E1115" s="822" t="s">
        <v>5386</v>
      </c>
      <c r="F1115" s="831">
        <v>4</v>
      </c>
      <c r="G1115" s="831">
        <v>3064</v>
      </c>
      <c r="H1115" s="831"/>
      <c r="I1115" s="831">
        <v>766</v>
      </c>
      <c r="J1115" s="831">
        <v>5</v>
      </c>
      <c r="K1115" s="831">
        <v>3845</v>
      </c>
      <c r="L1115" s="831"/>
      <c r="M1115" s="831">
        <v>769</v>
      </c>
      <c r="N1115" s="831"/>
      <c r="O1115" s="831"/>
      <c r="P1115" s="827"/>
      <c r="Q1115" s="832"/>
    </row>
    <row r="1116" spans="1:17" ht="14.45" customHeight="1" x14ac:dyDescent="0.2">
      <c r="A1116" s="821" t="s">
        <v>6282</v>
      </c>
      <c r="B1116" s="822" t="s">
        <v>5369</v>
      </c>
      <c r="C1116" s="822" t="s">
        <v>5283</v>
      </c>
      <c r="D1116" s="822" t="s">
        <v>5435</v>
      </c>
      <c r="E1116" s="822" t="s">
        <v>5436</v>
      </c>
      <c r="F1116" s="831">
        <v>743</v>
      </c>
      <c r="G1116" s="831">
        <v>611489</v>
      </c>
      <c r="H1116" s="831"/>
      <c r="I1116" s="831">
        <v>823</v>
      </c>
      <c r="J1116" s="831">
        <v>553</v>
      </c>
      <c r="K1116" s="831">
        <v>456778</v>
      </c>
      <c r="L1116" s="831"/>
      <c r="M1116" s="831">
        <v>826</v>
      </c>
      <c r="N1116" s="831">
        <v>576</v>
      </c>
      <c r="O1116" s="831">
        <v>483264</v>
      </c>
      <c r="P1116" s="827"/>
      <c r="Q1116" s="832">
        <v>839</v>
      </c>
    </row>
    <row r="1117" spans="1:17" ht="14.45" customHeight="1" x14ac:dyDescent="0.2">
      <c r="A1117" s="821" t="s">
        <v>6282</v>
      </c>
      <c r="B1117" s="822" t="s">
        <v>5369</v>
      </c>
      <c r="C1117" s="822" t="s">
        <v>5283</v>
      </c>
      <c r="D1117" s="822" t="s">
        <v>5389</v>
      </c>
      <c r="E1117" s="822" t="s">
        <v>5390</v>
      </c>
      <c r="F1117" s="831">
        <v>187</v>
      </c>
      <c r="G1117" s="831">
        <v>40579</v>
      </c>
      <c r="H1117" s="831"/>
      <c r="I1117" s="831">
        <v>217</v>
      </c>
      <c r="J1117" s="831">
        <v>138</v>
      </c>
      <c r="K1117" s="831">
        <v>30222</v>
      </c>
      <c r="L1117" s="831"/>
      <c r="M1117" s="831">
        <v>219</v>
      </c>
      <c r="N1117" s="831">
        <v>139</v>
      </c>
      <c r="O1117" s="831">
        <v>31275</v>
      </c>
      <c r="P1117" s="827"/>
      <c r="Q1117" s="832">
        <v>225</v>
      </c>
    </row>
    <row r="1118" spans="1:17" ht="14.45" customHeight="1" x14ac:dyDescent="0.2">
      <c r="A1118" s="821" t="s">
        <v>6282</v>
      </c>
      <c r="B1118" s="822" t="s">
        <v>5369</v>
      </c>
      <c r="C1118" s="822" t="s">
        <v>5283</v>
      </c>
      <c r="D1118" s="822" t="s">
        <v>5336</v>
      </c>
      <c r="E1118" s="822" t="s">
        <v>5337</v>
      </c>
      <c r="F1118" s="831">
        <v>2</v>
      </c>
      <c r="G1118" s="831">
        <v>716</v>
      </c>
      <c r="H1118" s="831"/>
      <c r="I1118" s="831">
        <v>358</v>
      </c>
      <c r="J1118" s="831"/>
      <c r="K1118" s="831"/>
      <c r="L1118" s="831"/>
      <c r="M1118" s="831"/>
      <c r="N1118" s="831"/>
      <c r="O1118" s="831"/>
      <c r="P1118" s="827"/>
      <c r="Q1118" s="832"/>
    </row>
    <row r="1119" spans="1:17" ht="14.45" customHeight="1" x14ac:dyDescent="0.2">
      <c r="A1119" s="821" t="s">
        <v>6282</v>
      </c>
      <c r="B1119" s="822" t="s">
        <v>5369</v>
      </c>
      <c r="C1119" s="822" t="s">
        <v>5283</v>
      </c>
      <c r="D1119" s="822" t="s">
        <v>5391</v>
      </c>
      <c r="E1119" s="822" t="s">
        <v>5392</v>
      </c>
      <c r="F1119" s="831">
        <v>992</v>
      </c>
      <c r="G1119" s="831">
        <v>87296</v>
      </c>
      <c r="H1119" s="831"/>
      <c r="I1119" s="831">
        <v>88</v>
      </c>
      <c r="J1119" s="831">
        <v>645</v>
      </c>
      <c r="K1119" s="831">
        <v>57405</v>
      </c>
      <c r="L1119" s="831"/>
      <c r="M1119" s="831">
        <v>89</v>
      </c>
      <c r="N1119" s="831">
        <v>758</v>
      </c>
      <c r="O1119" s="831">
        <v>69736</v>
      </c>
      <c r="P1119" s="827"/>
      <c r="Q1119" s="832">
        <v>92</v>
      </c>
    </row>
    <row r="1120" spans="1:17" ht="14.45" customHeight="1" x14ac:dyDescent="0.2">
      <c r="A1120" s="821" t="s">
        <v>6282</v>
      </c>
      <c r="B1120" s="822" t="s">
        <v>5369</v>
      </c>
      <c r="C1120" s="822" t="s">
        <v>5283</v>
      </c>
      <c r="D1120" s="822" t="s">
        <v>5437</v>
      </c>
      <c r="E1120" s="822" t="s">
        <v>5436</v>
      </c>
      <c r="F1120" s="831">
        <v>151</v>
      </c>
      <c r="G1120" s="831">
        <v>144356</v>
      </c>
      <c r="H1120" s="831"/>
      <c r="I1120" s="831">
        <v>956</v>
      </c>
      <c r="J1120" s="831">
        <v>63</v>
      </c>
      <c r="K1120" s="831">
        <v>60417</v>
      </c>
      <c r="L1120" s="831"/>
      <c r="M1120" s="831">
        <v>959</v>
      </c>
      <c r="N1120" s="831">
        <v>170</v>
      </c>
      <c r="O1120" s="831">
        <v>166600</v>
      </c>
      <c r="P1120" s="827"/>
      <c r="Q1120" s="832">
        <v>980</v>
      </c>
    </row>
    <row r="1121" spans="1:17" ht="14.45" customHeight="1" x14ac:dyDescent="0.2">
      <c r="A1121" s="821" t="s">
        <v>6282</v>
      </c>
      <c r="B1121" s="822" t="s">
        <v>5369</v>
      </c>
      <c r="C1121" s="822" t="s">
        <v>5283</v>
      </c>
      <c r="D1121" s="822" t="s">
        <v>5438</v>
      </c>
      <c r="E1121" s="822" t="s">
        <v>5436</v>
      </c>
      <c r="F1121" s="831">
        <v>53</v>
      </c>
      <c r="G1121" s="831">
        <v>39644</v>
      </c>
      <c r="H1121" s="831"/>
      <c r="I1121" s="831">
        <v>748</v>
      </c>
      <c r="J1121" s="831">
        <v>31</v>
      </c>
      <c r="K1121" s="831">
        <v>23219</v>
      </c>
      <c r="L1121" s="831"/>
      <c r="M1121" s="831">
        <v>749</v>
      </c>
      <c r="N1121" s="831"/>
      <c r="O1121" s="831"/>
      <c r="P1121" s="827"/>
      <c r="Q1121" s="832"/>
    </row>
    <row r="1122" spans="1:17" ht="14.45" customHeight="1" x14ac:dyDescent="0.2">
      <c r="A1122" s="821" t="s">
        <v>6282</v>
      </c>
      <c r="B1122" s="822" t="s">
        <v>5369</v>
      </c>
      <c r="C1122" s="822" t="s">
        <v>5283</v>
      </c>
      <c r="D1122" s="822" t="s">
        <v>5464</v>
      </c>
      <c r="E1122" s="822" t="s">
        <v>5465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2</v>
      </c>
      <c r="O1122" s="831">
        <v>120</v>
      </c>
      <c r="P1122" s="827"/>
      <c r="Q1122" s="832">
        <v>60</v>
      </c>
    </row>
    <row r="1123" spans="1:17" ht="14.45" customHeight="1" x14ac:dyDescent="0.2">
      <c r="A1123" s="821" t="s">
        <v>6282</v>
      </c>
      <c r="B1123" s="822" t="s">
        <v>5369</v>
      </c>
      <c r="C1123" s="822" t="s">
        <v>5283</v>
      </c>
      <c r="D1123" s="822" t="s">
        <v>5439</v>
      </c>
      <c r="E1123" s="822" t="s">
        <v>5440</v>
      </c>
      <c r="F1123" s="831">
        <v>5</v>
      </c>
      <c r="G1123" s="831">
        <v>2730</v>
      </c>
      <c r="H1123" s="831"/>
      <c r="I1123" s="831">
        <v>546</v>
      </c>
      <c r="J1123" s="831"/>
      <c r="K1123" s="831"/>
      <c r="L1123" s="831"/>
      <c r="M1123" s="831"/>
      <c r="N1123" s="831"/>
      <c r="O1123" s="831"/>
      <c r="P1123" s="827"/>
      <c r="Q1123" s="832"/>
    </row>
    <row r="1124" spans="1:17" ht="14.45" customHeight="1" x14ac:dyDescent="0.2">
      <c r="A1124" s="821" t="s">
        <v>6282</v>
      </c>
      <c r="B1124" s="822" t="s">
        <v>5369</v>
      </c>
      <c r="C1124" s="822" t="s">
        <v>5283</v>
      </c>
      <c r="D1124" s="822" t="s">
        <v>5393</v>
      </c>
      <c r="E1124" s="822" t="s">
        <v>5394</v>
      </c>
      <c r="F1124" s="831">
        <v>1</v>
      </c>
      <c r="G1124" s="831">
        <v>310</v>
      </c>
      <c r="H1124" s="831"/>
      <c r="I1124" s="831">
        <v>310</v>
      </c>
      <c r="J1124" s="831"/>
      <c r="K1124" s="831"/>
      <c r="L1124" s="831"/>
      <c r="M1124" s="831"/>
      <c r="N1124" s="831">
        <v>2</v>
      </c>
      <c r="O1124" s="831">
        <v>646</v>
      </c>
      <c r="P1124" s="827"/>
      <c r="Q1124" s="832">
        <v>323</v>
      </c>
    </row>
    <row r="1125" spans="1:17" ht="14.45" customHeight="1" x14ac:dyDescent="0.2">
      <c r="A1125" s="821" t="s">
        <v>6282</v>
      </c>
      <c r="B1125" s="822" t="s">
        <v>5369</v>
      </c>
      <c r="C1125" s="822" t="s">
        <v>5283</v>
      </c>
      <c r="D1125" s="822" t="s">
        <v>5395</v>
      </c>
      <c r="E1125" s="822" t="s">
        <v>5390</v>
      </c>
      <c r="F1125" s="831">
        <v>19</v>
      </c>
      <c r="G1125" s="831">
        <v>3401</v>
      </c>
      <c r="H1125" s="831"/>
      <c r="I1125" s="831">
        <v>179</v>
      </c>
      <c r="J1125" s="831">
        <v>7</v>
      </c>
      <c r="K1125" s="831">
        <v>1260</v>
      </c>
      <c r="L1125" s="831"/>
      <c r="M1125" s="831">
        <v>180</v>
      </c>
      <c r="N1125" s="831"/>
      <c r="O1125" s="831"/>
      <c r="P1125" s="827"/>
      <c r="Q1125" s="832"/>
    </row>
    <row r="1126" spans="1:17" ht="14.45" customHeight="1" x14ac:dyDescent="0.2">
      <c r="A1126" s="821" t="s">
        <v>6282</v>
      </c>
      <c r="B1126" s="822" t="s">
        <v>5369</v>
      </c>
      <c r="C1126" s="822" t="s">
        <v>5283</v>
      </c>
      <c r="D1126" s="822" t="s">
        <v>5396</v>
      </c>
      <c r="E1126" s="822" t="s">
        <v>5394</v>
      </c>
      <c r="F1126" s="831">
        <v>26</v>
      </c>
      <c r="G1126" s="831">
        <v>10010</v>
      </c>
      <c r="H1126" s="831"/>
      <c r="I1126" s="831">
        <v>385</v>
      </c>
      <c r="J1126" s="831">
        <v>5</v>
      </c>
      <c r="K1126" s="831">
        <v>1940</v>
      </c>
      <c r="L1126" s="831"/>
      <c r="M1126" s="831">
        <v>388</v>
      </c>
      <c r="N1126" s="831">
        <v>3</v>
      </c>
      <c r="O1126" s="831">
        <v>1203</v>
      </c>
      <c r="P1126" s="827"/>
      <c r="Q1126" s="832">
        <v>401</v>
      </c>
    </row>
    <row r="1127" spans="1:17" ht="14.45" customHeight="1" x14ac:dyDescent="0.2">
      <c r="A1127" s="821" t="s">
        <v>6282</v>
      </c>
      <c r="B1127" s="822" t="s">
        <v>5369</v>
      </c>
      <c r="C1127" s="822" t="s">
        <v>5283</v>
      </c>
      <c r="D1127" s="822" t="s">
        <v>5397</v>
      </c>
      <c r="E1127" s="822" t="s">
        <v>5398</v>
      </c>
      <c r="F1127" s="831">
        <v>1</v>
      </c>
      <c r="G1127" s="831">
        <v>275</v>
      </c>
      <c r="H1127" s="831"/>
      <c r="I1127" s="831">
        <v>275</v>
      </c>
      <c r="J1127" s="831"/>
      <c r="K1127" s="831"/>
      <c r="L1127" s="831"/>
      <c r="M1127" s="831"/>
      <c r="N1127" s="831"/>
      <c r="O1127" s="831"/>
      <c r="P1127" s="827"/>
      <c r="Q1127" s="832"/>
    </row>
    <row r="1128" spans="1:17" ht="14.45" customHeight="1" x14ac:dyDescent="0.2">
      <c r="A1128" s="821" t="s">
        <v>6282</v>
      </c>
      <c r="B1128" s="822" t="s">
        <v>5369</v>
      </c>
      <c r="C1128" s="822" t="s">
        <v>5283</v>
      </c>
      <c r="D1128" s="822" t="s">
        <v>5441</v>
      </c>
      <c r="E1128" s="822" t="s">
        <v>5442</v>
      </c>
      <c r="F1128" s="831">
        <v>1</v>
      </c>
      <c r="G1128" s="831">
        <v>100</v>
      </c>
      <c r="H1128" s="831"/>
      <c r="I1128" s="831">
        <v>100</v>
      </c>
      <c r="J1128" s="831"/>
      <c r="K1128" s="831"/>
      <c r="L1128" s="831"/>
      <c r="M1128" s="831"/>
      <c r="N1128" s="831">
        <v>1</v>
      </c>
      <c r="O1128" s="831">
        <v>100</v>
      </c>
      <c r="P1128" s="827"/>
      <c r="Q1128" s="832">
        <v>100</v>
      </c>
    </row>
    <row r="1129" spans="1:17" ht="14.45" customHeight="1" x14ac:dyDescent="0.2">
      <c r="A1129" s="821" t="s">
        <v>6282</v>
      </c>
      <c r="B1129" s="822" t="s">
        <v>5369</v>
      </c>
      <c r="C1129" s="822" t="s">
        <v>5283</v>
      </c>
      <c r="D1129" s="822" t="s">
        <v>5443</v>
      </c>
      <c r="E1129" s="822" t="s">
        <v>5436</v>
      </c>
      <c r="F1129" s="831">
        <v>43</v>
      </c>
      <c r="G1129" s="831">
        <v>44720</v>
      </c>
      <c r="H1129" s="831"/>
      <c r="I1129" s="831">
        <v>1040</v>
      </c>
      <c r="J1129" s="831"/>
      <c r="K1129" s="831"/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6282</v>
      </c>
      <c r="B1130" s="822" t="s">
        <v>5369</v>
      </c>
      <c r="C1130" s="822" t="s">
        <v>5283</v>
      </c>
      <c r="D1130" s="822" t="s">
        <v>5352</v>
      </c>
      <c r="E1130" s="822" t="s">
        <v>5353</v>
      </c>
      <c r="F1130" s="831"/>
      <c r="G1130" s="831"/>
      <c r="H1130" s="831"/>
      <c r="I1130" s="831"/>
      <c r="J1130" s="831">
        <v>1</v>
      </c>
      <c r="K1130" s="831">
        <v>358</v>
      </c>
      <c r="L1130" s="831"/>
      <c r="M1130" s="831">
        <v>358</v>
      </c>
      <c r="N1130" s="831"/>
      <c r="O1130" s="831"/>
      <c r="P1130" s="827"/>
      <c r="Q1130" s="832"/>
    </row>
    <row r="1131" spans="1:17" ht="14.45" customHeight="1" x14ac:dyDescent="0.2">
      <c r="A1131" s="821" t="s">
        <v>6282</v>
      </c>
      <c r="B1131" s="822" t="s">
        <v>5369</v>
      </c>
      <c r="C1131" s="822" t="s">
        <v>5283</v>
      </c>
      <c r="D1131" s="822" t="s">
        <v>6267</v>
      </c>
      <c r="E1131" s="822" t="s">
        <v>6268</v>
      </c>
      <c r="F1131" s="831"/>
      <c r="G1131" s="831"/>
      <c r="H1131" s="831"/>
      <c r="I1131" s="831"/>
      <c r="J1131" s="831">
        <v>2</v>
      </c>
      <c r="K1131" s="831">
        <v>4580</v>
      </c>
      <c r="L1131" s="831"/>
      <c r="M1131" s="831">
        <v>2290</v>
      </c>
      <c r="N1131" s="831">
        <v>8</v>
      </c>
      <c r="O1131" s="831">
        <v>18320</v>
      </c>
      <c r="P1131" s="827"/>
      <c r="Q1131" s="832">
        <v>2290</v>
      </c>
    </row>
    <row r="1132" spans="1:17" ht="14.45" customHeight="1" x14ac:dyDescent="0.2">
      <c r="A1132" s="821" t="s">
        <v>6282</v>
      </c>
      <c r="B1132" s="822" t="s">
        <v>5369</v>
      </c>
      <c r="C1132" s="822" t="s">
        <v>5283</v>
      </c>
      <c r="D1132" s="822" t="s">
        <v>6269</v>
      </c>
      <c r="E1132" s="822" t="s">
        <v>6270</v>
      </c>
      <c r="F1132" s="831"/>
      <c r="G1132" s="831"/>
      <c r="H1132" s="831"/>
      <c r="I1132" s="831"/>
      <c r="J1132" s="831">
        <v>2</v>
      </c>
      <c r="K1132" s="831">
        <v>3157.78</v>
      </c>
      <c r="L1132" s="831"/>
      <c r="M1132" s="831">
        <v>1578.89</v>
      </c>
      <c r="N1132" s="831">
        <v>8</v>
      </c>
      <c r="O1132" s="831">
        <v>12631.119999999999</v>
      </c>
      <c r="P1132" s="827"/>
      <c r="Q1132" s="832">
        <v>1578.8899999999999</v>
      </c>
    </row>
    <row r="1133" spans="1:17" ht="14.45" customHeight="1" x14ac:dyDescent="0.2">
      <c r="A1133" s="821" t="s">
        <v>6282</v>
      </c>
      <c r="B1133" s="822" t="s">
        <v>5286</v>
      </c>
      <c r="C1133" s="822" t="s">
        <v>5283</v>
      </c>
      <c r="D1133" s="822" t="s">
        <v>5336</v>
      </c>
      <c r="E1133" s="822" t="s">
        <v>5337</v>
      </c>
      <c r="F1133" s="831"/>
      <c r="G1133" s="831"/>
      <c r="H1133" s="831"/>
      <c r="I1133" s="831"/>
      <c r="J1133" s="831">
        <v>1</v>
      </c>
      <c r="K1133" s="831">
        <v>360</v>
      </c>
      <c r="L1133" s="831"/>
      <c r="M1133" s="831">
        <v>360</v>
      </c>
      <c r="N1133" s="831"/>
      <c r="O1133" s="831"/>
      <c r="P1133" s="827"/>
      <c r="Q1133" s="832"/>
    </row>
    <row r="1134" spans="1:17" ht="14.45" customHeight="1" x14ac:dyDescent="0.2">
      <c r="A1134" s="821" t="s">
        <v>6283</v>
      </c>
      <c r="B1134" s="822" t="s">
        <v>5369</v>
      </c>
      <c r="C1134" s="822" t="s">
        <v>5313</v>
      </c>
      <c r="D1134" s="822" t="s">
        <v>5316</v>
      </c>
      <c r="E1134" s="822" t="s">
        <v>5317</v>
      </c>
      <c r="F1134" s="831">
        <v>39</v>
      </c>
      <c r="G1134" s="831">
        <v>9462.9600000000009</v>
      </c>
      <c r="H1134" s="831"/>
      <c r="I1134" s="831">
        <v>242.64000000000001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6283</v>
      </c>
      <c r="B1135" s="822" t="s">
        <v>5369</v>
      </c>
      <c r="C1135" s="822" t="s">
        <v>5313</v>
      </c>
      <c r="D1135" s="822" t="s">
        <v>5318</v>
      </c>
      <c r="E1135" s="822" t="s">
        <v>5319</v>
      </c>
      <c r="F1135" s="831">
        <v>11</v>
      </c>
      <c r="G1135" s="831">
        <v>2669.0399999999995</v>
      </c>
      <c r="H1135" s="831"/>
      <c r="I1135" s="831">
        <v>242.63999999999996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6283</v>
      </c>
      <c r="B1136" s="822" t="s">
        <v>5369</v>
      </c>
      <c r="C1136" s="822" t="s">
        <v>5283</v>
      </c>
      <c r="D1136" s="822" t="s">
        <v>5330</v>
      </c>
      <c r="E1136" s="822" t="s">
        <v>5331</v>
      </c>
      <c r="F1136" s="831">
        <v>1</v>
      </c>
      <c r="G1136" s="831">
        <v>38</v>
      </c>
      <c r="H1136" s="831"/>
      <c r="I1136" s="831">
        <v>38</v>
      </c>
      <c r="J1136" s="831"/>
      <c r="K1136" s="831"/>
      <c r="L1136" s="831"/>
      <c r="M1136" s="831"/>
      <c r="N1136" s="831"/>
      <c r="O1136" s="831"/>
      <c r="P1136" s="827"/>
      <c r="Q1136" s="832"/>
    </row>
    <row r="1137" spans="1:17" ht="14.45" customHeight="1" x14ac:dyDescent="0.2">
      <c r="A1137" s="821" t="s">
        <v>6283</v>
      </c>
      <c r="B1137" s="822" t="s">
        <v>5369</v>
      </c>
      <c r="C1137" s="822" t="s">
        <v>5283</v>
      </c>
      <c r="D1137" s="822" t="s">
        <v>5332</v>
      </c>
      <c r="E1137" s="822" t="s">
        <v>5333</v>
      </c>
      <c r="F1137" s="831">
        <v>4</v>
      </c>
      <c r="G1137" s="831">
        <v>524</v>
      </c>
      <c r="H1137" s="831"/>
      <c r="I1137" s="831">
        <v>131</v>
      </c>
      <c r="J1137" s="831"/>
      <c r="K1137" s="831"/>
      <c r="L1137" s="831"/>
      <c r="M1137" s="831"/>
      <c r="N1137" s="831"/>
      <c r="O1137" s="831"/>
      <c r="P1137" s="827"/>
      <c r="Q1137" s="832"/>
    </row>
    <row r="1138" spans="1:17" ht="14.45" customHeight="1" x14ac:dyDescent="0.2">
      <c r="A1138" s="821" t="s">
        <v>6283</v>
      </c>
      <c r="B1138" s="822" t="s">
        <v>5369</v>
      </c>
      <c r="C1138" s="822" t="s">
        <v>5283</v>
      </c>
      <c r="D1138" s="822" t="s">
        <v>5372</v>
      </c>
      <c r="E1138" s="822" t="s">
        <v>5373</v>
      </c>
      <c r="F1138" s="831">
        <v>3</v>
      </c>
      <c r="G1138" s="831">
        <v>762</v>
      </c>
      <c r="H1138" s="831"/>
      <c r="I1138" s="831">
        <v>254</v>
      </c>
      <c r="J1138" s="831"/>
      <c r="K1138" s="831"/>
      <c r="L1138" s="831"/>
      <c r="M1138" s="831"/>
      <c r="N1138" s="831">
        <v>3</v>
      </c>
      <c r="O1138" s="831">
        <v>825</v>
      </c>
      <c r="P1138" s="827"/>
      <c r="Q1138" s="832">
        <v>275</v>
      </c>
    </row>
    <row r="1139" spans="1:17" ht="14.45" customHeight="1" x14ac:dyDescent="0.2">
      <c r="A1139" s="821" t="s">
        <v>6283</v>
      </c>
      <c r="B1139" s="822" t="s">
        <v>5369</v>
      </c>
      <c r="C1139" s="822" t="s">
        <v>5283</v>
      </c>
      <c r="D1139" s="822" t="s">
        <v>5374</v>
      </c>
      <c r="E1139" s="822" t="s">
        <v>5375</v>
      </c>
      <c r="F1139" s="831">
        <v>4</v>
      </c>
      <c r="G1139" s="831">
        <v>504</v>
      </c>
      <c r="H1139" s="831"/>
      <c r="I1139" s="831">
        <v>126</v>
      </c>
      <c r="J1139" s="831"/>
      <c r="K1139" s="831"/>
      <c r="L1139" s="831"/>
      <c r="M1139" s="831"/>
      <c r="N1139" s="831">
        <v>1</v>
      </c>
      <c r="O1139" s="831">
        <v>137</v>
      </c>
      <c r="P1139" s="827"/>
      <c r="Q1139" s="832">
        <v>137</v>
      </c>
    </row>
    <row r="1140" spans="1:17" ht="14.45" customHeight="1" x14ac:dyDescent="0.2">
      <c r="A1140" s="821" t="s">
        <v>6283</v>
      </c>
      <c r="B1140" s="822" t="s">
        <v>5369</v>
      </c>
      <c r="C1140" s="822" t="s">
        <v>5283</v>
      </c>
      <c r="D1140" s="822" t="s">
        <v>5387</v>
      </c>
      <c r="E1140" s="822" t="s">
        <v>5384</v>
      </c>
      <c r="F1140" s="831">
        <v>2</v>
      </c>
      <c r="G1140" s="831">
        <v>1146</v>
      </c>
      <c r="H1140" s="831"/>
      <c r="I1140" s="831">
        <v>573</v>
      </c>
      <c r="J1140" s="831"/>
      <c r="K1140" s="831"/>
      <c r="L1140" s="831"/>
      <c r="M1140" s="831"/>
      <c r="N1140" s="831"/>
      <c r="O1140" s="831"/>
      <c r="P1140" s="827"/>
      <c r="Q1140" s="832"/>
    </row>
    <row r="1141" spans="1:17" ht="14.45" customHeight="1" x14ac:dyDescent="0.2">
      <c r="A1141" s="821" t="s">
        <v>6283</v>
      </c>
      <c r="B1141" s="822" t="s">
        <v>5369</v>
      </c>
      <c r="C1141" s="822" t="s">
        <v>5283</v>
      </c>
      <c r="D1141" s="822" t="s">
        <v>5336</v>
      </c>
      <c r="E1141" s="822" t="s">
        <v>5337</v>
      </c>
      <c r="F1141" s="831">
        <v>106</v>
      </c>
      <c r="G1141" s="831">
        <v>37948</v>
      </c>
      <c r="H1141" s="831"/>
      <c r="I1141" s="831">
        <v>358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6283</v>
      </c>
      <c r="B1142" s="822" t="s">
        <v>5369</v>
      </c>
      <c r="C1142" s="822" t="s">
        <v>5283</v>
      </c>
      <c r="D1142" s="822" t="s">
        <v>5340</v>
      </c>
      <c r="E1142" s="822" t="s">
        <v>5341</v>
      </c>
      <c r="F1142" s="831">
        <v>450</v>
      </c>
      <c r="G1142" s="831">
        <v>54900</v>
      </c>
      <c r="H1142" s="831"/>
      <c r="I1142" s="831">
        <v>122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6283</v>
      </c>
      <c r="B1143" s="822" t="s">
        <v>5369</v>
      </c>
      <c r="C1143" s="822" t="s">
        <v>5283</v>
      </c>
      <c r="D1143" s="822" t="s">
        <v>5396</v>
      </c>
      <c r="E1143" s="822" t="s">
        <v>5394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1</v>
      </c>
      <c r="O1143" s="831">
        <v>401</v>
      </c>
      <c r="P1143" s="827"/>
      <c r="Q1143" s="832">
        <v>401</v>
      </c>
    </row>
    <row r="1144" spans="1:17" ht="14.45" customHeight="1" x14ac:dyDescent="0.2">
      <c r="A1144" s="821" t="s">
        <v>6283</v>
      </c>
      <c r="B1144" s="822" t="s">
        <v>5369</v>
      </c>
      <c r="C1144" s="822" t="s">
        <v>5283</v>
      </c>
      <c r="D1144" s="822" t="s">
        <v>5350</v>
      </c>
      <c r="E1144" s="822" t="s">
        <v>5351</v>
      </c>
      <c r="F1144" s="831">
        <v>64</v>
      </c>
      <c r="G1144" s="831">
        <v>39808</v>
      </c>
      <c r="H1144" s="831"/>
      <c r="I1144" s="831">
        <v>622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6283</v>
      </c>
      <c r="B1145" s="822" t="s">
        <v>5369</v>
      </c>
      <c r="C1145" s="822" t="s">
        <v>5283</v>
      </c>
      <c r="D1145" s="822" t="s">
        <v>5354</v>
      </c>
      <c r="E1145" s="822" t="s">
        <v>5355</v>
      </c>
      <c r="F1145" s="831">
        <v>37</v>
      </c>
      <c r="G1145" s="831">
        <v>13912</v>
      </c>
      <c r="H1145" s="831"/>
      <c r="I1145" s="831">
        <v>376</v>
      </c>
      <c r="J1145" s="831"/>
      <c r="K1145" s="831"/>
      <c r="L1145" s="831"/>
      <c r="M1145" s="831"/>
      <c r="N1145" s="831"/>
      <c r="O1145" s="831"/>
      <c r="P1145" s="827"/>
      <c r="Q1145" s="832"/>
    </row>
    <row r="1146" spans="1:17" ht="14.45" customHeight="1" x14ac:dyDescent="0.2">
      <c r="A1146" s="821" t="s">
        <v>6283</v>
      </c>
      <c r="B1146" s="822" t="s">
        <v>5286</v>
      </c>
      <c r="C1146" s="822" t="s">
        <v>5313</v>
      </c>
      <c r="D1146" s="822" t="s">
        <v>5316</v>
      </c>
      <c r="E1146" s="822" t="s">
        <v>5317</v>
      </c>
      <c r="F1146" s="831"/>
      <c r="G1146" s="831"/>
      <c r="H1146" s="831"/>
      <c r="I1146" s="831"/>
      <c r="J1146" s="831">
        <v>31</v>
      </c>
      <c r="K1146" s="831">
        <v>6277.8399999999983</v>
      </c>
      <c r="L1146" s="831"/>
      <c r="M1146" s="831">
        <v>202.51096774193542</v>
      </c>
      <c r="N1146" s="831">
        <v>28</v>
      </c>
      <c r="O1146" s="831">
        <v>5052.3200000000006</v>
      </c>
      <c r="P1146" s="827"/>
      <c r="Q1146" s="832">
        <v>180.44000000000003</v>
      </c>
    </row>
    <row r="1147" spans="1:17" ht="14.45" customHeight="1" x14ac:dyDescent="0.2">
      <c r="A1147" s="821" t="s">
        <v>6283</v>
      </c>
      <c r="B1147" s="822" t="s">
        <v>5286</v>
      </c>
      <c r="C1147" s="822" t="s">
        <v>5313</v>
      </c>
      <c r="D1147" s="822" t="s">
        <v>5318</v>
      </c>
      <c r="E1147" s="822" t="s">
        <v>5319</v>
      </c>
      <c r="F1147" s="831"/>
      <c r="G1147" s="831"/>
      <c r="H1147" s="831"/>
      <c r="I1147" s="831"/>
      <c r="J1147" s="831">
        <v>7</v>
      </c>
      <c r="K1147" s="831">
        <v>1387.48</v>
      </c>
      <c r="L1147" s="831"/>
      <c r="M1147" s="831">
        <v>198.21142857142857</v>
      </c>
      <c r="N1147" s="831">
        <v>10</v>
      </c>
      <c r="O1147" s="831">
        <v>2426.3999999999996</v>
      </c>
      <c r="P1147" s="827"/>
      <c r="Q1147" s="832">
        <v>242.63999999999996</v>
      </c>
    </row>
    <row r="1148" spans="1:17" ht="14.45" customHeight="1" x14ac:dyDescent="0.2">
      <c r="A1148" s="821" t="s">
        <v>6283</v>
      </c>
      <c r="B1148" s="822" t="s">
        <v>5286</v>
      </c>
      <c r="C1148" s="822" t="s">
        <v>5283</v>
      </c>
      <c r="D1148" s="822" t="s">
        <v>5336</v>
      </c>
      <c r="E1148" s="822" t="s">
        <v>5337</v>
      </c>
      <c r="F1148" s="831"/>
      <c r="G1148" s="831"/>
      <c r="H1148" s="831"/>
      <c r="I1148" s="831"/>
      <c r="J1148" s="831">
        <v>86</v>
      </c>
      <c r="K1148" s="831">
        <v>30960</v>
      </c>
      <c r="L1148" s="831"/>
      <c r="M1148" s="831">
        <v>360</v>
      </c>
      <c r="N1148" s="831">
        <v>81</v>
      </c>
      <c r="O1148" s="831">
        <v>31428</v>
      </c>
      <c r="P1148" s="827"/>
      <c r="Q1148" s="832">
        <v>388</v>
      </c>
    </row>
    <row r="1149" spans="1:17" ht="14.45" customHeight="1" x14ac:dyDescent="0.2">
      <c r="A1149" s="821" t="s">
        <v>6283</v>
      </c>
      <c r="B1149" s="822" t="s">
        <v>5286</v>
      </c>
      <c r="C1149" s="822" t="s">
        <v>5283</v>
      </c>
      <c r="D1149" s="822" t="s">
        <v>5350</v>
      </c>
      <c r="E1149" s="822" t="s">
        <v>5351</v>
      </c>
      <c r="F1149" s="831"/>
      <c r="G1149" s="831"/>
      <c r="H1149" s="831"/>
      <c r="I1149" s="831"/>
      <c r="J1149" s="831">
        <v>56</v>
      </c>
      <c r="K1149" s="831">
        <v>35000</v>
      </c>
      <c r="L1149" s="831"/>
      <c r="M1149" s="831">
        <v>625</v>
      </c>
      <c r="N1149" s="831">
        <v>19</v>
      </c>
      <c r="O1149" s="831">
        <v>12179</v>
      </c>
      <c r="P1149" s="827"/>
      <c r="Q1149" s="832">
        <v>641</v>
      </c>
    </row>
    <row r="1150" spans="1:17" ht="14.45" customHeight="1" x14ac:dyDescent="0.2">
      <c r="A1150" s="821" t="s">
        <v>6283</v>
      </c>
      <c r="B1150" s="822" t="s">
        <v>5286</v>
      </c>
      <c r="C1150" s="822" t="s">
        <v>5283</v>
      </c>
      <c r="D1150" s="822" t="s">
        <v>5354</v>
      </c>
      <c r="E1150" s="822" t="s">
        <v>5355</v>
      </c>
      <c r="F1150" s="831"/>
      <c r="G1150" s="831"/>
      <c r="H1150" s="831"/>
      <c r="I1150" s="831"/>
      <c r="J1150" s="831">
        <v>31</v>
      </c>
      <c r="K1150" s="831">
        <v>11687</v>
      </c>
      <c r="L1150" s="831"/>
      <c r="M1150" s="831">
        <v>377</v>
      </c>
      <c r="N1150" s="831">
        <v>21</v>
      </c>
      <c r="O1150" s="831">
        <v>8169</v>
      </c>
      <c r="P1150" s="827"/>
      <c r="Q1150" s="832">
        <v>389</v>
      </c>
    </row>
    <row r="1151" spans="1:17" ht="14.45" customHeight="1" x14ac:dyDescent="0.2">
      <c r="A1151" s="821" t="s">
        <v>6283</v>
      </c>
      <c r="B1151" s="822" t="s">
        <v>5286</v>
      </c>
      <c r="C1151" s="822" t="s">
        <v>5283</v>
      </c>
      <c r="D1151" s="822" t="s">
        <v>5356</v>
      </c>
      <c r="E1151" s="822" t="s">
        <v>5357</v>
      </c>
      <c r="F1151" s="831"/>
      <c r="G1151" s="831"/>
      <c r="H1151" s="831"/>
      <c r="I1151" s="831"/>
      <c r="J1151" s="831">
        <v>2</v>
      </c>
      <c r="K1151" s="831">
        <v>360</v>
      </c>
      <c r="L1151" s="831"/>
      <c r="M1151" s="831">
        <v>180</v>
      </c>
      <c r="N1151" s="831">
        <v>2</v>
      </c>
      <c r="O1151" s="831">
        <v>388</v>
      </c>
      <c r="P1151" s="827"/>
      <c r="Q1151" s="832">
        <v>194</v>
      </c>
    </row>
    <row r="1152" spans="1:17" ht="14.45" customHeight="1" x14ac:dyDescent="0.2">
      <c r="A1152" s="821" t="s">
        <v>6283</v>
      </c>
      <c r="B1152" s="822" t="s">
        <v>5286</v>
      </c>
      <c r="C1152" s="822" t="s">
        <v>5283</v>
      </c>
      <c r="D1152" s="822" t="s">
        <v>5360</v>
      </c>
      <c r="E1152" s="822" t="s">
        <v>5361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40</v>
      </c>
      <c r="O1152" s="831">
        <v>50000</v>
      </c>
      <c r="P1152" s="827"/>
      <c r="Q1152" s="832">
        <v>1250</v>
      </c>
    </row>
    <row r="1153" spans="1:17" ht="14.45" customHeight="1" x14ac:dyDescent="0.2">
      <c r="A1153" s="821" t="s">
        <v>6284</v>
      </c>
      <c r="B1153" s="822" t="s">
        <v>5369</v>
      </c>
      <c r="C1153" s="822" t="s">
        <v>5283</v>
      </c>
      <c r="D1153" s="822" t="s">
        <v>5372</v>
      </c>
      <c r="E1153" s="822" t="s">
        <v>5373</v>
      </c>
      <c r="F1153" s="831">
        <v>7</v>
      </c>
      <c r="G1153" s="831">
        <v>1778</v>
      </c>
      <c r="H1153" s="831"/>
      <c r="I1153" s="831">
        <v>254</v>
      </c>
      <c r="J1153" s="831">
        <v>3</v>
      </c>
      <c r="K1153" s="831">
        <v>765</v>
      </c>
      <c r="L1153" s="831"/>
      <c r="M1153" s="831">
        <v>255</v>
      </c>
      <c r="N1153" s="831">
        <v>6</v>
      </c>
      <c r="O1153" s="831">
        <v>1650</v>
      </c>
      <c r="P1153" s="827"/>
      <c r="Q1153" s="832">
        <v>275</v>
      </c>
    </row>
    <row r="1154" spans="1:17" ht="14.45" customHeight="1" x14ac:dyDescent="0.2">
      <c r="A1154" s="821" t="s">
        <v>6284</v>
      </c>
      <c r="B1154" s="822" t="s">
        <v>5369</v>
      </c>
      <c r="C1154" s="822" t="s">
        <v>5283</v>
      </c>
      <c r="D1154" s="822" t="s">
        <v>5374</v>
      </c>
      <c r="E1154" s="822" t="s">
        <v>5375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1</v>
      </c>
      <c r="O1154" s="831">
        <v>137</v>
      </c>
      <c r="P1154" s="827"/>
      <c r="Q1154" s="832">
        <v>137</v>
      </c>
    </row>
    <row r="1155" spans="1:17" ht="14.45" customHeight="1" x14ac:dyDescent="0.2">
      <c r="A1155" s="821" t="s">
        <v>6284</v>
      </c>
      <c r="B1155" s="822" t="s">
        <v>5369</v>
      </c>
      <c r="C1155" s="822" t="s">
        <v>5283</v>
      </c>
      <c r="D1155" s="822" t="s">
        <v>5336</v>
      </c>
      <c r="E1155" s="822" t="s">
        <v>5337</v>
      </c>
      <c r="F1155" s="831">
        <v>1</v>
      </c>
      <c r="G1155" s="831">
        <v>358</v>
      </c>
      <c r="H1155" s="831"/>
      <c r="I1155" s="831">
        <v>358</v>
      </c>
      <c r="J1155" s="831"/>
      <c r="K1155" s="831"/>
      <c r="L1155" s="831"/>
      <c r="M1155" s="831"/>
      <c r="N1155" s="831"/>
      <c r="O1155" s="831"/>
      <c r="P1155" s="827"/>
      <c r="Q1155" s="832"/>
    </row>
    <row r="1156" spans="1:17" ht="14.45" customHeight="1" x14ac:dyDescent="0.2">
      <c r="A1156" s="821" t="s">
        <v>6284</v>
      </c>
      <c r="B1156" s="822" t="s">
        <v>5369</v>
      </c>
      <c r="C1156" s="822" t="s">
        <v>5283</v>
      </c>
      <c r="D1156" s="822" t="s">
        <v>5391</v>
      </c>
      <c r="E1156" s="822" t="s">
        <v>5392</v>
      </c>
      <c r="F1156" s="831"/>
      <c r="G1156" s="831"/>
      <c r="H1156" s="831"/>
      <c r="I1156" s="831"/>
      <c r="J1156" s="831"/>
      <c r="K1156" s="831"/>
      <c r="L1156" s="831"/>
      <c r="M1156" s="831"/>
      <c r="N1156" s="831">
        <v>3</v>
      </c>
      <c r="O1156" s="831">
        <v>276</v>
      </c>
      <c r="P1156" s="827"/>
      <c r="Q1156" s="832">
        <v>92</v>
      </c>
    </row>
    <row r="1157" spans="1:17" ht="14.45" customHeight="1" x14ac:dyDescent="0.2">
      <c r="A1157" s="821" t="s">
        <v>6284</v>
      </c>
      <c r="B1157" s="822" t="s">
        <v>5369</v>
      </c>
      <c r="C1157" s="822" t="s">
        <v>5283</v>
      </c>
      <c r="D1157" s="822" t="s">
        <v>5377</v>
      </c>
      <c r="E1157" s="822" t="s">
        <v>5378</v>
      </c>
      <c r="F1157" s="831">
        <v>3</v>
      </c>
      <c r="G1157" s="831">
        <v>2169</v>
      </c>
      <c r="H1157" s="831"/>
      <c r="I1157" s="831">
        <v>723</v>
      </c>
      <c r="J1157" s="831">
        <v>2</v>
      </c>
      <c r="K1157" s="831">
        <v>1450</v>
      </c>
      <c r="L1157" s="831"/>
      <c r="M1157" s="831">
        <v>725</v>
      </c>
      <c r="N1157" s="831">
        <v>2</v>
      </c>
      <c r="O1157" s="831">
        <v>1480</v>
      </c>
      <c r="P1157" s="827"/>
      <c r="Q1157" s="832">
        <v>740</v>
      </c>
    </row>
    <row r="1158" spans="1:17" ht="14.45" customHeight="1" x14ac:dyDescent="0.2">
      <c r="A1158" s="821" t="s">
        <v>6284</v>
      </c>
      <c r="B1158" s="822" t="s">
        <v>5369</v>
      </c>
      <c r="C1158" s="822" t="s">
        <v>5283</v>
      </c>
      <c r="D1158" s="822" t="s">
        <v>5438</v>
      </c>
      <c r="E1158" s="822" t="s">
        <v>5436</v>
      </c>
      <c r="F1158" s="831"/>
      <c r="G1158" s="831"/>
      <c r="H1158" s="831"/>
      <c r="I1158" s="831"/>
      <c r="J1158" s="831"/>
      <c r="K1158" s="831"/>
      <c r="L1158" s="831"/>
      <c r="M1158" s="831"/>
      <c r="N1158" s="831">
        <v>3</v>
      </c>
      <c r="O1158" s="831">
        <v>2283</v>
      </c>
      <c r="P1158" s="827"/>
      <c r="Q1158" s="832">
        <v>761</v>
      </c>
    </row>
    <row r="1159" spans="1:17" ht="14.45" customHeight="1" x14ac:dyDescent="0.2">
      <c r="A1159" s="821" t="s">
        <v>6284</v>
      </c>
      <c r="B1159" s="822" t="s">
        <v>5369</v>
      </c>
      <c r="C1159" s="822" t="s">
        <v>5283</v>
      </c>
      <c r="D1159" s="822" t="s">
        <v>5395</v>
      </c>
      <c r="E1159" s="822" t="s">
        <v>5390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1</v>
      </c>
      <c r="O1159" s="831">
        <v>185</v>
      </c>
      <c r="P1159" s="827"/>
      <c r="Q1159" s="832">
        <v>185</v>
      </c>
    </row>
    <row r="1160" spans="1:17" ht="14.45" customHeight="1" x14ac:dyDescent="0.2">
      <c r="A1160" s="821" t="s">
        <v>6284</v>
      </c>
      <c r="B1160" s="822" t="s">
        <v>5286</v>
      </c>
      <c r="C1160" s="822" t="s">
        <v>5313</v>
      </c>
      <c r="D1160" s="822" t="s">
        <v>5323</v>
      </c>
      <c r="E1160" s="822" t="s">
        <v>5321</v>
      </c>
      <c r="F1160" s="831"/>
      <c r="G1160" s="831"/>
      <c r="H1160" s="831"/>
      <c r="I1160" s="831"/>
      <c r="J1160" s="831">
        <v>3</v>
      </c>
      <c r="K1160" s="831">
        <v>1500</v>
      </c>
      <c r="L1160" s="831"/>
      <c r="M1160" s="831">
        <v>500</v>
      </c>
      <c r="N1160" s="831"/>
      <c r="O1160" s="831"/>
      <c r="P1160" s="827"/>
      <c r="Q1160" s="832"/>
    </row>
    <row r="1161" spans="1:17" ht="14.45" customHeight="1" x14ac:dyDescent="0.2">
      <c r="A1161" s="821" t="s">
        <v>6284</v>
      </c>
      <c r="B1161" s="822" t="s">
        <v>5286</v>
      </c>
      <c r="C1161" s="822" t="s">
        <v>5283</v>
      </c>
      <c r="D1161" s="822" t="s">
        <v>5330</v>
      </c>
      <c r="E1161" s="822" t="s">
        <v>5331</v>
      </c>
      <c r="F1161" s="831"/>
      <c r="G1161" s="831"/>
      <c r="H1161" s="831"/>
      <c r="I1161" s="831"/>
      <c r="J1161" s="831">
        <v>2</v>
      </c>
      <c r="K1161" s="831">
        <v>76</v>
      </c>
      <c r="L1161" s="831"/>
      <c r="M1161" s="831">
        <v>38</v>
      </c>
      <c r="N1161" s="831">
        <v>1</v>
      </c>
      <c r="O1161" s="831">
        <v>40</v>
      </c>
      <c r="P1161" s="827"/>
      <c r="Q1161" s="832">
        <v>40</v>
      </c>
    </row>
    <row r="1162" spans="1:17" ht="14.45" customHeight="1" x14ac:dyDescent="0.2">
      <c r="A1162" s="821" t="s">
        <v>6284</v>
      </c>
      <c r="B1162" s="822" t="s">
        <v>5286</v>
      </c>
      <c r="C1162" s="822" t="s">
        <v>5283</v>
      </c>
      <c r="D1162" s="822" t="s">
        <v>5336</v>
      </c>
      <c r="E1162" s="822" t="s">
        <v>5337</v>
      </c>
      <c r="F1162" s="831"/>
      <c r="G1162" s="831"/>
      <c r="H1162" s="831"/>
      <c r="I1162" s="831"/>
      <c r="J1162" s="831">
        <v>1</v>
      </c>
      <c r="K1162" s="831">
        <v>360</v>
      </c>
      <c r="L1162" s="831"/>
      <c r="M1162" s="831">
        <v>360</v>
      </c>
      <c r="N1162" s="831">
        <v>1</v>
      </c>
      <c r="O1162" s="831">
        <v>388</v>
      </c>
      <c r="P1162" s="827"/>
      <c r="Q1162" s="832">
        <v>388</v>
      </c>
    </row>
    <row r="1163" spans="1:17" ht="14.45" customHeight="1" x14ac:dyDescent="0.2">
      <c r="A1163" s="821" t="s">
        <v>6284</v>
      </c>
      <c r="B1163" s="822" t="s">
        <v>5286</v>
      </c>
      <c r="C1163" s="822" t="s">
        <v>5283</v>
      </c>
      <c r="D1163" s="822" t="s">
        <v>5364</v>
      </c>
      <c r="E1163" s="822" t="s">
        <v>5361</v>
      </c>
      <c r="F1163" s="831"/>
      <c r="G1163" s="831"/>
      <c r="H1163" s="831"/>
      <c r="I1163" s="831"/>
      <c r="J1163" s="831">
        <v>1</v>
      </c>
      <c r="K1163" s="831">
        <v>1679</v>
      </c>
      <c r="L1163" s="831"/>
      <c r="M1163" s="831">
        <v>1679</v>
      </c>
      <c r="N1163" s="831"/>
      <c r="O1163" s="831"/>
      <c r="P1163" s="827"/>
      <c r="Q1163" s="832"/>
    </row>
    <row r="1164" spans="1:17" ht="14.45" customHeight="1" x14ac:dyDescent="0.2">
      <c r="A1164" s="821" t="s">
        <v>6285</v>
      </c>
      <c r="B1164" s="822" t="s">
        <v>5369</v>
      </c>
      <c r="C1164" s="822" t="s">
        <v>5313</v>
      </c>
      <c r="D1164" s="822" t="s">
        <v>5457</v>
      </c>
      <c r="E1164" s="822" t="s">
        <v>5458</v>
      </c>
      <c r="F1164" s="831">
        <v>6</v>
      </c>
      <c r="G1164" s="831">
        <v>5428.5</v>
      </c>
      <c r="H1164" s="831"/>
      <c r="I1164" s="831">
        <v>904.75</v>
      </c>
      <c r="J1164" s="831">
        <v>5</v>
      </c>
      <c r="K1164" s="831">
        <v>4523.75</v>
      </c>
      <c r="L1164" s="831"/>
      <c r="M1164" s="831">
        <v>904.75</v>
      </c>
      <c r="N1164" s="831">
        <v>5</v>
      </c>
      <c r="O1164" s="831">
        <v>4523.75</v>
      </c>
      <c r="P1164" s="827"/>
      <c r="Q1164" s="832">
        <v>904.75</v>
      </c>
    </row>
    <row r="1165" spans="1:17" ht="14.45" customHeight="1" x14ac:dyDescent="0.2">
      <c r="A1165" s="821" t="s">
        <v>6285</v>
      </c>
      <c r="B1165" s="822" t="s">
        <v>5369</v>
      </c>
      <c r="C1165" s="822" t="s">
        <v>5313</v>
      </c>
      <c r="D1165" s="822" t="s">
        <v>5314</v>
      </c>
      <c r="E1165" s="822" t="s">
        <v>5315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1</v>
      </c>
      <c r="O1165" s="831">
        <v>242.64</v>
      </c>
      <c r="P1165" s="827"/>
      <c r="Q1165" s="832">
        <v>242.64</v>
      </c>
    </row>
    <row r="1166" spans="1:17" ht="14.45" customHeight="1" x14ac:dyDescent="0.2">
      <c r="A1166" s="821" t="s">
        <v>6285</v>
      </c>
      <c r="B1166" s="822" t="s">
        <v>5369</v>
      </c>
      <c r="C1166" s="822" t="s">
        <v>5313</v>
      </c>
      <c r="D1166" s="822" t="s">
        <v>5316</v>
      </c>
      <c r="E1166" s="822" t="s">
        <v>5317</v>
      </c>
      <c r="F1166" s="831">
        <v>75</v>
      </c>
      <c r="G1166" s="831">
        <v>18197.999999999993</v>
      </c>
      <c r="H1166" s="831"/>
      <c r="I1166" s="831">
        <v>242.6399999999999</v>
      </c>
      <c r="J1166" s="831">
        <v>31</v>
      </c>
      <c r="K1166" s="831">
        <v>5593.6399999999994</v>
      </c>
      <c r="L1166" s="831"/>
      <c r="M1166" s="831">
        <v>180.43999999999997</v>
      </c>
      <c r="N1166" s="831">
        <v>33</v>
      </c>
      <c r="O1166" s="831">
        <v>5954.5199999999968</v>
      </c>
      <c r="P1166" s="827"/>
      <c r="Q1166" s="832">
        <v>180.43999999999991</v>
      </c>
    </row>
    <row r="1167" spans="1:17" ht="14.45" customHeight="1" x14ac:dyDescent="0.2">
      <c r="A1167" s="821" t="s">
        <v>6285</v>
      </c>
      <c r="B1167" s="822" t="s">
        <v>5369</v>
      </c>
      <c r="C1167" s="822" t="s">
        <v>5313</v>
      </c>
      <c r="D1167" s="822" t="s">
        <v>5318</v>
      </c>
      <c r="E1167" s="822" t="s">
        <v>5319</v>
      </c>
      <c r="F1167" s="831">
        <v>3</v>
      </c>
      <c r="G1167" s="831">
        <v>727.92</v>
      </c>
      <c r="H1167" s="831"/>
      <c r="I1167" s="831">
        <v>242.64</v>
      </c>
      <c r="J1167" s="831"/>
      <c r="K1167" s="831"/>
      <c r="L1167" s="831"/>
      <c r="M1167" s="831"/>
      <c r="N1167" s="831">
        <v>5</v>
      </c>
      <c r="O1167" s="831">
        <v>1213.1999999999998</v>
      </c>
      <c r="P1167" s="827"/>
      <c r="Q1167" s="832">
        <v>242.63999999999996</v>
      </c>
    </row>
    <row r="1168" spans="1:17" ht="14.45" customHeight="1" x14ac:dyDescent="0.2">
      <c r="A1168" s="821" t="s">
        <v>6285</v>
      </c>
      <c r="B1168" s="822" t="s">
        <v>5369</v>
      </c>
      <c r="C1168" s="822" t="s">
        <v>5313</v>
      </c>
      <c r="D1168" s="822" t="s">
        <v>5322</v>
      </c>
      <c r="E1168" s="822" t="s">
        <v>5321</v>
      </c>
      <c r="F1168" s="831">
        <v>5</v>
      </c>
      <c r="G1168" s="831">
        <v>2245</v>
      </c>
      <c r="H1168" s="831"/>
      <c r="I1168" s="831">
        <v>449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6285</v>
      </c>
      <c r="B1169" s="822" t="s">
        <v>5369</v>
      </c>
      <c r="C1169" s="822" t="s">
        <v>5283</v>
      </c>
      <c r="D1169" s="822" t="s">
        <v>5433</v>
      </c>
      <c r="E1169" s="822" t="s">
        <v>5434</v>
      </c>
      <c r="F1169" s="831">
        <v>3</v>
      </c>
      <c r="G1169" s="831">
        <v>597</v>
      </c>
      <c r="H1169" s="831"/>
      <c r="I1169" s="831">
        <v>199</v>
      </c>
      <c r="J1169" s="831">
        <v>5</v>
      </c>
      <c r="K1169" s="831">
        <v>1005</v>
      </c>
      <c r="L1169" s="831"/>
      <c r="M1169" s="831">
        <v>201</v>
      </c>
      <c r="N1169" s="831">
        <v>10</v>
      </c>
      <c r="O1169" s="831">
        <v>2100</v>
      </c>
      <c r="P1169" s="827"/>
      <c r="Q1169" s="832">
        <v>210</v>
      </c>
    </row>
    <row r="1170" spans="1:17" ht="14.45" customHeight="1" x14ac:dyDescent="0.2">
      <c r="A1170" s="821" t="s">
        <v>6285</v>
      </c>
      <c r="B1170" s="822" t="s">
        <v>5369</v>
      </c>
      <c r="C1170" s="822" t="s">
        <v>5283</v>
      </c>
      <c r="D1170" s="822" t="s">
        <v>5330</v>
      </c>
      <c r="E1170" s="822" t="s">
        <v>5331</v>
      </c>
      <c r="F1170" s="831">
        <v>1</v>
      </c>
      <c r="G1170" s="831">
        <v>38</v>
      </c>
      <c r="H1170" s="831"/>
      <c r="I1170" s="831">
        <v>38</v>
      </c>
      <c r="J1170" s="831">
        <v>1</v>
      </c>
      <c r="K1170" s="831">
        <v>38</v>
      </c>
      <c r="L1170" s="831"/>
      <c r="M1170" s="831">
        <v>38</v>
      </c>
      <c r="N1170" s="831"/>
      <c r="O1170" s="831"/>
      <c r="P1170" s="827"/>
      <c r="Q1170" s="832"/>
    </row>
    <row r="1171" spans="1:17" ht="14.45" customHeight="1" x14ac:dyDescent="0.2">
      <c r="A1171" s="821" t="s">
        <v>6285</v>
      </c>
      <c r="B1171" s="822" t="s">
        <v>5369</v>
      </c>
      <c r="C1171" s="822" t="s">
        <v>5283</v>
      </c>
      <c r="D1171" s="822" t="s">
        <v>5372</v>
      </c>
      <c r="E1171" s="822" t="s">
        <v>5373</v>
      </c>
      <c r="F1171" s="831">
        <v>1444</v>
      </c>
      <c r="G1171" s="831">
        <v>366776</v>
      </c>
      <c r="H1171" s="831"/>
      <c r="I1171" s="831">
        <v>254</v>
      </c>
      <c r="J1171" s="831">
        <v>1022</v>
      </c>
      <c r="K1171" s="831">
        <v>260610</v>
      </c>
      <c r="L1171" s="831"/>
      <c r="M1171" s="831">
        <v>255</v>
      </c>
      <c r="N1171" s="831">
        <v>1130</v>
      </c>
      <c r="O1171" s="831">
        <v>310750</v>
      </c>
      <c r="P1171" s="827"/>
      <c r="Q1171" s="832">
        <v>275</v>
      </c>
    </row>
    <row r="1172" spans="1:17" ht="14.45" customHeight="1" x14ac:dyDescent="0.2">
      <c r="A1172" s="821" t="s">
        <v>6285</v>
      </c>
      <c r="B1172" s="822" t="s">
        <v>5369</v>
      </c>
      <c r="C1172" s="822" t="s">
        <v>5283</v>
      </c>
      <c r="D1172" s="822" t="s">
        <v>5374</v>
      </c>
      <c r="E1172" s="822" t="s">
        <v>5375</v>
      </c>
      <c r="F1172" s="831">
        <v>2433</v>
      </c>
      <c r="G1172" s="831">
        <v>306558</v>
      </c>
      <c r="H1172" s="831"/>
      <c r="I1172" s="831">
        <v>126</v>
      </c>
      <c r="J1172" s="831">
        <v>1500</v>
      </c>
      <c r="K1172" s="831">
        <v>190500</v>
      </c>
      <c r="L1172" s="831"/>
      <c r="M1172" s="831">
        <v>127</v>
      </c>
      <c r="N1172" s="831">
        <v>561</v>
      </c>
      <c r="O1172" s="831">
        <v>76857</v>
      </c>
      <c r="P1172" s="827"/>
      <c r="Q1172" s="832">
        <v>137</v>
      </c>
    </row>
    <row r="1173" spans="1:17" ht="14.45" customHeight="1" x14ac:dyDescent="0.2">
      <c r="A1173" s="821" t="s">
        <v>6285</v>
      </c>
      <c r="B1173" s="822" t="s">
        <v>5369</v>
      </c>
      <c r="C1173" s="822" t="s">
        <v>5283</v>
      </c>
      <c r="D1173" s="822" t="s">
        <v>5383</v>
      </c>
      <c r="E1173" s="822" t="s">
        <v>5384</v>
      </c>
      <c r="F1173" s="831">
        <v>1</v>
      </c>
      <c r="G1173" s="831">
        <v>498</v>
      </c>
      <c r="H1173" s="831"/>
      <c r="I1173" s="831">
        <v>498</v>
      </c>
      <c r="J1173" s="831">
        <v>12</v>
      </c>
      <c r="K1173" s="831">
        <v>5988</v>
      </c>
      <c r="L1173" s="831"/>
      <c r="M1173" s="831">
        <v>499</v>
      </c>
      <c r="N1173" s="831">
        <v>10</v>
      </c>
      <c r="O1173" s="831">
        <v>5110</v>
      </c>
      <c r="P1173" s="827"/>
      <c r="Q1173" s="832">
        <v>511</v>
      </c>
    </row>
    <row r="1174" spans="1:17" ht="14.45" customHeight="1" x14ac:dyDescent="0.2">
      <c r="A1174" s="821" t="s">
        <v>6285</v>
      </c>
      <c r="B1174" s="822" t="s">
        <v>5369</v>
      </c>
      <c r="C1174" s="822" t="s">
        <v>5283</v>
      </c>
      <c r="D1174" s="822" t="s">
        <v>5385</v>
      </c>
      <c r="E1174" s="822" t="s">
        <v>5386</v>
      </c>
      <c r="F1174" s="831">
        <v>85</v>
      </c>
      <c r="G1174" s="831">
        <v>58735</v>
      </c>
      <c r="H1174" s="831"/>
      <c r="I1174" s="831">
        <v>691</v>
      </c>
      <c r="J1174" s="831">
        <v>109</v>
      </c>
      <c r="K1174" s="831">
        <v>75428</v>
      </c>
      <c r="L1174" s="831"/>
      <c r="M1174" s="831">
        <v>692</v>
      </c>
      <c r="N1174" s="831">
        <v>26</v>
      </c>
      <c r="O1174" s="831">
        <v>18304</v>
      </c>
      <c r="P1174" s="827"/>
      <c r="Q1174" s="832">
        <v>704</v>
      </c>
    </row>
    <row r="1175" spans="1:17" ht="14.45" customHeight="1" x14ac:dyDescent="0.2">
      <c r="A1175" s="821" t="s">
        <v>6285</v>
      </c>
      <c r="B1175" s="822" t="s">
        <v>5369</v>
      </c>
      <c r="C1175" s="822" t="s">
        <v>5283</v>
      </c>
      <c r="D1175" s="822" t="s">
        <v>5461</v>
      </c>
      <c r="E1175" s="822" t="s">
        <v>5462</v>
      </c>
      <c r="F1175" s="831">
        <v>1</v>
      </c>
      <c r="G1175" s="831">
        <v>763</v>
      </c>
      <c r="H1175" s="831"/>
      <c r="I1175" s="831">
        <v>763</v>
      </c>
      <c r="J1175" s="831"/>
      <c r="K1175" s="831"/>
      <c r="L1175" s="831"/>
      <c r="M1175" s="831"/>
      <c r="N1175" s="831"/>
      <c r="O1175" s="831"/>
      <c r="P1175" s="827"/>
      <c r="Q1175" s="832"/>
    </row>
    <row r="1176" spans="1:17" ht="14.45" customHeight="1" x14ac:dyDescent="0.2">
      <c r="A1176" s="821" t="s">
        <v>6285</v>
      </c>
      <c r="B1176" s="822" t="s">
        <v>5369</v>
      </c>
      <c r="C1176" s="822" t="s">
        <v>5283</v>
      </c>
      <c r="D1176" s="822" t="s">
        <v>5387</v>
      </c>
      <c r="E1176" s="822" t="s">
        <v>5384</v>
      </c>
      <c r="F1176" s="831">
        <v>40</v>
      </c>
      <c r="G1176" s="831">
        <v>22920</v>
      </c>
      <c r="H1176" s="831"/>
      <c r="I1176" s="831">
        <v>573</v>
      </c>
      <c r="J1176" s="831">
        <v>16</v>
      </c>
      <c r="K1176" s="831">
        <v>9216</v>
      </c>
      <c r="L1176" s="831"/>
      <c r="M1176" s="831">
        <v>576</v>
      </c>
      <c r="N1176" s="831">
        <v>46</v>
      </c>
      <c r="O1176" s="831">
        <v>27094</v>
      </c>
      <c r="P1176" s="827"/>
      <c r="Q1176" s="832">
        <v>589</v>
      </c>
    </row>
    <row r="1177" spans="1:17" ht="14.45" customHeight="1" x14ac:dyDescent="0.2">
      <c r="A1177" s="821" t="s">
        <v>6285</v>
      </c>
      <c r="B1177" s="822" t="s">
        <v>5369</v>
      </c>
      <c r="C1177" s="822" t="s">
        <v>5283</v>
      </c>
      <c r="D1177" s="822" t="s">
        <v>5388</v>
      </c>
      <c r="E1177" s="822" t="s">
        <v>5386</v>
      </c>
      <c r="F1177" s="831">
        <v>683</v>
      </c>
      <c r="G1177" s="831">
        <v>523178</v>
      </c>
      <c r="H1177" s="831"/>
      <c r="I1177" s="831">
        <v>766</v>
      </c>
      <c r="J1177" s="831">
        <v>344</v>
      </c>
      <c r="K1177" s="831">
        <v>264536</v>
      </c>
      <c r="L1177" s="831"/>
      <c r="M1177" s="831">
        <v>769</v>
      </c>
      <c r="N1177" s="831">
        <v>449</v>
      </c>
      <c r="O1177" s="831">
        <v>351118</v>
      </c>
      <c r="P1177" s="827"/>
      <c r="Q1177" s="832">
        <v>782</v>
      </c>
    </row>
    <row r="1178" spans="1:17" ht="14.45" customHeight="1" x14ac:dyDescent="0.2">
      <c r="A1178" s="821" t="s">
        <v>6285</v>
      </c>
      <c r="B1178" s="822" t="s">
        <v>5369</v>
      </c>
      <c r="C1178" s="822" t="s">
        <v>5283</v>
      </c>
      <c r="D1178" s="822" t="s">
        <v>5435</v>
      </c>
      <c r="E1178" s="822" t="s">
        <v>5436</v>
      </c>
      <c r="F1178" s="831">
        <v>1915</v>
      </c>
      <c r="G1178" s="831">
        <v>1576045</v>
      </c>
      <c r="H1178" s="831"/>
      <c r="I1178" s="831">
        <v>823</v>
      </c>
      <c r="J1178" s="831">
        <v>1487</v>
      </c>
      <c r="K1178" s="831">
        <v>1228262</v>
      </c>
      <c r="L1178" s="831"/>
      <c r="M1178" s="831">
        <v>826</v>
      </c>
      <c r="N1178" s="831">
        <v>1670</v>
      </c>
      <c r="O1178" s="831">
        <v>1401130</v>
      </c>
      <c r="P1178" s="827"/>
      <c r="Q1178" s="832">
        <v>839</v>
      </c>
    </row>
    <row r="1179" spans="1:17" ht="14.45" customHeight="1" x14ac:dyDescent="0.2">
      <c r="A1179" s="821" t="s">
        <v>6285</v>
      </c>
      <c r="B1179" s="822" t="s">
        <v>5369</v>
      </c>
      <c r="C1179" s="822" t="s">
        <v>5283</v>
      </c>
      <c r="D1179" s="822" t="s">
        <v>5376</v>
      </c>
      <c r="E1179" s="822" t="s">
        <v>5353</v>
      </c>
      <c r="F1179" s="831">
        <v>3</v>
      </c>
      <c r="G1179" s="831">
        <v>1404</v>
      </c>
      <c r="H1179" s="831"/>
      <c r="I1179" s="831">
        <v>468</v>
      </c>
      <c r="J1179" s="831">
        <v>1</v>
      </c>
      <c r="K1179" s="831">
        <v>473</v>
      </c>
      <c r="L1179" s="831"/>
      <c r="M1179" s="831">
        <v>473</v>
      </c>
      <c r="N1179" s="831">
        <v>3</v>
      </c>
      <c r="O1179" s="831">
        <v>1476</v>
      </c>
      <c r="P1179" s="827"/>
      <c r="Q1179" s="832">
        <v>492</v>
      </c>
    </row>
    <row r="1180" spans="1:17" ht="14.45" customHeight="1" x14ac:dyDescent="0.2">
      <c r="A1180" s="821" t="s">
        <v>6285</v>
      </c>
      <c r="B1180" s="822" t="s">
        <v>5369</v>
      </c>
      <c r="C1180" s="822" t="s">
        <v>5283</v>
      </c>
      <c r="D1180" s="822" t="s">
        <v>5451</v>
      </c>
      <c r="E1180" s="822" t="s">
        <v>5355</v>
      </c>
      <c r="F1180" s="831">
        <v>45</v>
      </c>
      <c r="G1180" s="831">
        <v>20295</v>
      </c>
      <c r="H1180" s="831"/>
      <c r="I1180" s="831">
        <v>451</v>
      </c>
      <c r="J1180" s="831">
        <v>37</v>
      </c>
      <c r="K1180" s="831">
        <v>16798</v>
      </c>
      <c r="L1180" s="831"/>
      <c r="M1180" s="831">
        <v>454</v>
      </c>
      <c r="N1180" s="831">
        <v>38</v>
      </c>
      <c r="O1180" s="831">
        <v>17746</v>
      </c>
      <c r="P1180" s="827"/>
      <c r="Q1180" s="832">
        <v>467</v>
      </c>
    </row>
    <row r="1181" spans="1:17" ht="14.45" customHeight="1" x14ac:dyDescent="0.2">
      <c r="A1181" s="821" t="s">
        <v>6285</v>
      </c>
      <c r="B1181" s="822" t="s">
        <v>5369</v>
      </c>
      <c r="C1181" s="822" t="s">
        <v>5283</v>
      </c>
      <c r="D1181" s="822" t="s">
        <v>5448</v>
      </c>
      <c r="E1181" s="822" t="s">
        <v>5351</v>
      </c>
      <c r="F1181" s="831">
        <v>79</v>
      </c>
      <c r="G1181" s="831">
        <v>58065</v>
      </c>
      <c r="H1181" s="831"/>
      <c r="I1181" s="831">
        <v>735</v>
      </c>
      <c r="J1181" s="831">
        <v>47</v>
      </c>
      <c r="K1181" s="831">
        <v>34780</v>
      </c>
      <c r="L1181" s="831"/>
      <c r="M1181" s="831">
        <v>740</v>
      </c>
      <c r="N1181" s="831">
        <v>69</v>
      </c>
      <c r="O1181" s="831">
        <v>52371</v>
      </c>
      <c r="P1181" s="827"/>
      <c r="Q1181" s="832">
        <v>759</v>
      </c>
    </row>
    <row r="1182" spans="1:17" ht="14.45" customHeight="1" x14ac:dyDescent="0.2">
      <c r="A1182" s="821" t="s">
        <v>6285</v>
      </c>
      <c r="B1182" s="822" t="s">
        <v>5369</v>
      </c>
      <c r="C1182" s="822" t="s">
        <v>5283</v>
      </c>
      <c r="D1182" s="822" t="s">
        <v>5463</v>
      </c>
      <c r="E1182" s="822" t="s">
        <v>5462</v>
      </c>
      <c r="F1182" s="831">
        <v>3</v>
      </c>
      <c r="G1182" s="831">
        <v>2514</v>
      </c>
      <c r="H1182" s="831"/>
      <c r="I1182" s="831">
        <v>838</v>
      </c>
      <c r="J1182" s="831">
        <v>3</v>
      </c>
      <c r="K1182" s="831">
        <v>2523</v>
      </c>
      <c r="L1182" s="831"/>
      <c r="M1182" s="831">
        <v>841</v>
      </c>
      <c r="N1182" s="831">
        <v>1</v>
      </c>
      <c r="O1182" s="831">
        <v>854</v>
      </c>
      <c r="P1182" s="827"/>
      <c r="Q1182" s="832">
        <v>854</v>
      </c>
    </row>
    <row r="1183" spans="1:17" ht="14.45" customHeight="1" x14ac:dyDescent="0.2">
      <c r="A1183" s="821" t="s">
        <v>6285</v>
      </c>
      <c r="B1183" s="822" t="s">
        <v>5369</v>
      </c>
      <c r="C1183" s="822" t="s">
        <v>5283</v>
      </c>
      <c r="D1183" s="822" t="s">
        <v>5389</v>
      </c>
      <c r="E1183" s="822" t="s">
        <v>5390</v>
      </c>
      <c r="F1183" s="831">
        <v>503</v>
      </c>
      <c r="G1183" s="831">
        <v>109151</v>
      </c>
      <c r="H1183" s="831"/>
      <c r="I1183" s="831">
        <v>217</v>
      </c>
      <c r="J1183" s="831">
        <v>388</v>
      </c>
      <c r="K1183" s="831">
        <v>84972</v>
      </c>
      <c r="L1183" s="831"/>
      <c r="M1183" s="831">
        <v>219</v>
      </c>
      <c r="N1183" s="831">
        <v>436</v>
      </c>
      <c r="O1183" s="831">
        <v>98100</v>
      </c>
      <c r="P1183" s="827"/>
      <c r="Q1183" s="832">
        <v>225</v>
      </c>
    </row>
    <row r="1184" spans="1:17" ht="14.45" customHeight="1" x14ac:dyDescent="0.2">
      <c r="A1184" s="821" t="s">
        <v>6285</v>
      </c>
      <c r="B1184" s="822" t="s">
        <v>5369</v>
      </c>
      <c r="C1184" s="822" t="s">
        <v>5283</v>
      </c>
      <c r="D1184" s="822" t="s">
        <v>5336</v>
      </c>
      <c r="E1184" s="822" t="s">
        <v>5337</v>
      </c>
      <c r="F1184" s="831">
        <v>1</v>
      </c>
      <c r="G1184" s="831">
        <v>358</v>
      </c>
      <c r="H1184" s="831"/>
      <c r="I1184" s="831">
        <v>358</v>
      </c>
      <c r="J1184" s="831"/>
      <c r="K1184" s="831"/>
      <c r="L1184" s="831"/>
      <c r="M1184" s="831"/>
      <c r="N1184" s="831"/>
      <c r="O1184" s="831"/>
      <c r="P1184" s="827"/>
      <c r="Q1184" s="832"/>
    </row>
    <row r="1185" spans="1:17" ht="14.45" customHeight="1" x14ac:dyDescent="0.2">
      <c r="A1185" s="821" t="s">
        <v>6285</v>
      </c>
      <c r="B1185" s="822" t="s">
        <v>5369</v>
      </c>
      <c r="C1185" s="822" t="s">
        <v>5283</v>
      </c>
      <c r="D1185" s="822" t="s">
        <v>5391</v>
      </c>
      <c r="E1185" s="822" t="s">
        <v>5392</v>
      </c>
      <c r="F1185" s="831">
        <v>2982</v>
      </c>
      <c r="G1185" s="831">
        <v>262416</v>
      </c>
      <c r="H1185" s="831"/>
      <c r="I1185" s="831">
        <v>88</v>
      </c>
      <c r="J1185" s="831">
        <v>2100</v>
      </c>
      <c r="K1185" s="831">
        <v>186900</v>
      </c>
      <c r="L1185" s="831"/>
      <c r="M1185" s="831">
        <v>89</v>
      </c>
      <c r="N1185" s="831">
        <v>2543</v>
      </c>
      <c r="O1185" s="831">
        <v>233956</v>
      </c>
      <c r="P1185" s="827"/>
      <c r="Q1185" s="832">
        <v>92</v>
      </c>
    </row>
    <row r="1186" spans="1:17" ht="14.45" customHeight="1" x14ac:dyDescent="0.2">
      <c r="A1186" s="821" t="s">
        <v>6285</v>
      </c>
      <c r="B1186" s="822" t="s">
        <v>5369</v>
      </c>
      <c r="C1186" s="822" t="s">
        <v>5283</v>
      </c>
      <c r="D1186" s="822" t="s">
        <v>5377</v>
      </c>
      <c r="E1186" s="822" t="s">
        <v>5378</v>
      </c>
      <c r="F1186" s="831">
        <v>7</v>
      </c>
      <c r="G1186" s="831">
        <v>5061</v>
      </c>
      <c r="H1186" s="831"/>
      <c r="I1186" s="831">
        <v>723</v>
      </c>
      <c r="J1186" s="831">
        <v>10</v>
      </c>
      <c r="K1186" s="831">
        <v>7250</v>
      </c>
      <c r="L1186" s="831"/>
      <c r="M1186" s="831">
        <v>725</v>
      </c>
      <c r="N1186" s="831">
        <v>6</v>
      </c>
      <c r="O1186" s="831">
        <v>4440</v>
      </c>
      <c r="P1186" s="827"/>
      <c r="Q1186" s="832">
        <v>740</v>
      </c>
    </row>
    <row r="1187" spans="1:17" ht="14.45" customHeight="1" x14ac:dyDescent="0.2">
      <c r="A1187" s="821" t="s">
        <v>6285</v>
      </c>
      <c r="B1187" s="822" t="s">
        <v>5369</v>
      </c>
      <c r="C1187" s="822" t="s">
        <v>5283</v>
      </c>
      <c r="D1187" s="822" t="s">
        <v>5437</v>
      </c>
      <c r="E1187" s="822" t="s">
        <v>5436</v>
      </c>
      <c r="F1187" s="831">
        <v>128</v>
      </c>
      <c r="G1187" s="831">
        <v>122368</v>
      </c>
      <c r="H1187" s="831"/>
      <c r="I1187" s="831">
        <v>956</v>
      </c>
      <c r="J1187" s="831">
        <v>166</v>
      </c>
      <c r="K1187" s="831">
        <v>159194</v>
      </c>
      <c r="L1187" s="831"/>
      <c r="M1187" s="831">
        <v>959</v>
      </c>
      <c r="N1187" s="831">
        <v>292</v>
      </c>
      <c r="O1187" s="831">
        <v>286160</v>
      </c>
      <c r="P1187" s="827"/>
      <c r="Q1187" s="832">
        <v>980</v>
      </c>
    </row>
    <row r="1188" spans="1:17" ht="14.45" customHeight="1" x14ac:dyDescent="0.2">
      <c r="A1188" s="821" t="s">
        <v>6285</v>
      </c>
      <c r="B1188" s="822" t="s">
        <v>5369</v>
      </c>
      <c r="C1188" s="822" t="s">
        <v>5283</v>
      </c>
      <c r="D1188" s="822" t="s">
        <v>5340</v>
      </c>
      <c r="E1188" s="822" t="s">
        <v>5341</v>
      </c>
      <c r="F1188" s="831">
        <v>63</v>
      </c>
      <c r="G1188" s="831">
        <v>7686</v>
      </c>
      <c r="H1188" s="831"/>
      <c r="I1188" s="831">
        <v>122</v>
      </c>
      <c r="J1188" s="831">
        <v>0</v>
      </c>
      <c r="K1188" s="831">
        <v>0</v>
      </c>
      <c r="L1188" s="831"/>
      <c r="M1188" s="831"/>
      <c r="N1188" s="831">
        <v>5</v>
      </c>
      <c r="O1188" s="831">
        <v>660</v>
      </c>
      <c r="P1188" s="827"/>
      <c r="Q1188" s="832">
        <v>132</v>
      </c>
    </row>
    <row r="1189" spans="1:17" ht="14.45" customHeight="1" x14ac:dyDescent="0.2">
      <c r="A1189" s="821" t="s">
        <v>6285</v>
      </c>
      <c r="B1189" s="822" t="s">
        <v>5369</v>
      </c>
      <c r="C1189" s="822" t="s">
        <v>5283</v>
      </c>
      <c r="D1189" s="822" t="s">
        <v>5438</v>
      </c>
      <c r="E1189" s="822" t="s">
        <v>5436</v>
      </c>
      <c r="F1189" s="831">
        <v>222</v>
      </c>
      <c r="G1189" s="831">
        <v>166056</v>
      </c>
      <c r="H1189" s="831"/>
      <c r="I1189" s="831">
        <v>748</v>
      </c>
      <c r="J1189" s="831">
        <v>28</v>
      </c>
      <c r="K1189" s="831">
        <v>20972</v>
      </c>
      <c r="L1189" s="831"/>
      <c r="M1189" s="831">
        <v>749</v>
      </c>
      <c r="N1189" s="831">
        <v>71</v>
      </c>
      <c r="O1189" s="831">
        <v>54031</v>
      </c>
      <c r="P1189" s="827"/>
      <c r="Q1189" s="832">
        <v>761</v>
      </c>
    </row>
    <row r="1190" spans="1:17" ht="14.45" customHeight="1" x14ac:dyDescent="0.2">
      <c r="A1190" s="821" t="s">
        <v>6285</v>
      </c>
      <c r="B1190" s="822" t="s">
        <v>5369</v>
      </c>
      <c r="C1190" s="822" t="s">
        <v>5283</v>
      </c>
      <c r="D1190" s="822" t="s">
        <v>5439</v>
      </c>
      <c r="E1190" s="822" t="s">
        <v>5440</v>
      </c>
      <c r="F1190" s="831">
        <v>32</v>
      </c>
      <c r="G1190" s="831">
        <v>17472</v>
      </c>
      <c r="H1190" s="831"/>
      <c r="I1190" s="831">
        <v>546</v>
      </c>
      <c r="J1190" s="831">
        <v>61</v>
      </c>
      <c r="K1190" s="831">
        <v>33367</v>
      </c>
      <c r="L1190" s="831"/>
      <c r="M1190" s="831">
        <v>547</v>
      </c>
      <c r="N1190" s="831">
        <v>69</v>
      </c>
      <c r="O1190" s="831">
        <v>39123</v>
      </c>
      <c r="P1190" s="827"/>
      <c r="Q1190" s="832">
        <v>567</v>
      </c>
    </row>
    <row r="1191" spans="1:17" ht="14.45" customHeight="1" x14ac:dyDescent="0.2">
      <c r="A1191" s="821" t="s">
        <v>6285</v>
      </c>
      <c r="B1191" s="822" t="s">
        <v>5369</v>
      </c>
      <c r="C1191" s="822" t="s">
        <v>5283</v>
      </c>
      <c r="D1191" s="822" t="s">
        <v>5393</v>
      </c>
      <c r="E1191" s="822" t="s">
        <v>5394</v>
      </c>
      <c r="F1191" s="831">
        <v>7</v>
      </c>
      <c r="G1191" s="831">
        <v>2170</v>
      </c>
      <c r="H1191" s="831"/>
      <c r="I1191" s="831">
        <v>310</v>
      </c>
      <c r="J1191" s="831">
        <v>4</v>
      </c>
      <c r="K1191" s="831">
        <v>1244</v>
      </c>
      <c r="L1191" s="831"/>
      <c r="M1191" s="831">
        <v>311</v>
      </c>
      <c r="N1191" s="831">
        <v>4</v>
      </c>
      <c r="O1191" s="831">
        <v>1292</v>
      </c>
      <c r="P1191" s="827"/>
      <c r="Q1191" s="832">
        <v>323</v>
      </c>
    </row>
    <row r="1192" spans="1:17" ht="14.45" customHeight="1" x14ac:dyDescent="0.2">
      <c r="A1192" s="821" t="s">
        <v>6285</v>
      </c>
      <c r="B1192" s="822" t="s">
        <v>5369</v>
      </c>
      <c r="C1192" s="822" t="s">
        <v>5283</v>
      </c>
      <c r="D1192" s="822" t="s">
        <v>5395</v>
      </c>
      <c r="E1192" s="822" t="s">
        <v>5390</v>
      </c>
      <c r="F1192" s="831">
        <v>71</v>
      </c>
      <c r="G1192" s="831">
        <v>12709</v>
      </c>
      <c r="H1192" s="831"/>
      <c r="I1192" s="831">
        <v>179</v>
      </c>
      <c r="J1192" s="831">
        <v>7</v>
      </c>
      <c r="K1192" s="831">
        <v>1260</v>
      </c>
      <c r="L1192" s="831"/>
      <c r="M1192" s="831">
        <v>180</v>
      </c>
      <c r="N1192" s="831">
        <v>21</v>
      </c>
      <c r="O1192" s="831">
        <v>3885</v>
      </c>
      <c r="P1192" s="827"/>
      <c r="Q1192" s="832">
        <v>185</v>
      </c>
    </row>
    <row r="1193" spans="1:17" ht="14.45" customHeight="1" x14ac:dyDescent="0.2">
      <c r="A1193" s="821" t="s">
        <v>6285</v>
      </c>
      <c r="B1193" s="822" t="s">
        <v>5369</v>
      </c>
      <c r="C1193" s="822" t="s">
        <v>5283</v>
      </c>
      <c r="D1193" s="822" t="s">
        <v>5396</v>
      </c>
      <c r="E1193" s="822" t="s">
        <v>5394</v>
      </c>
      <c r="F1193" s="831">
        <v>33</v>
      </c>
      <c r="G1193" s="831">
        <v>12705</v>
      </c>
      <c r="H1193" s="831"/>
      <c r="I1193" s="831">
        <v>385</v>
      </c>
      <c r="J1193" s="831">
        <v>26</v>
      </c>
      <c r="K1193" s="831">
        <v>10088</v>
      </c>
      <c r="L1193" s="831"/>
      <c r="M1193" s="831">
        <v>388</v>
      </c>
      <c r="N1193" s="831">
        <v>32</v>
      </c>
      <c r="O1193" s="831">
        <v>12832</v>
      </c>
      <c r="P1193" s="827"/>
      <c r="Q1193" s="832">
        <v>401</v>
      </c>
    </row>
    <row r="1194" spans="1:17" ht="14.45" customHeight="1" x14ac:dyDescent="0.2">
      <c r="A1194" s="821" t="s">
        <v>6285</v>
      </c>
      <c r="B1194" s="822" t="s">
        <v>5369</v>
      </c>
      <c r="C1194" s="822" t="s">
        <v>5283</v>
      </c>
      <c r="D1194" s="822" t="s">
        <v>5350</v>
      </c>
      <c r="E1194" s="822" t="s">
        <v>5351</v>
      </c>
      <c r="F1194" s="831">
        <v>3</v>
      </c>
      <c r="G1194" s="831">
        <v>1866</v>
      </c>
      <c r="H1194" s="831"/>
      <c r="I1194" s="831">
        <v>622</v>
      </c>
      <c r="J1194" s="831">
        <v>3</v>
      </c>
      <c r="K1194" s="831">
        <v>1875</v>
      </c>
      <c r="L1194" s="831"/>
      <c r="M1194" s="831">
        <v>625</v>
      </c>
      <c r="N1194" s="831">
        <v>1</v>
      </c>
      <c r="O1194" s="831">
        <v>641</v>
      </c>
      <c r="P1194" s="827"/>
      <c r="Q1194" s="832">
        <v>641</v>
      </c>
    </row>
    <row r="1195" spans="1:17" ht="14.45" customHeight="1" x14ac:dyDescent="0.2">
      <c r="A1195" s="821" t="s">
        <v>6285</v>
      </c>
      <c r="B1195" s="822" t="s">
        <v>5369</v>
      </c>
      <c r="C1195" s="822" t="s">
        <v>5283</v>
      </c>
      <c r="D1195" s="822" t="s">
        <v>5441</v>
      </c>
      <c r="E1195" s="822" t="s">
        <v>5442</v>
      </c>
      <c r="F1195" s="831">
        <v>3</v>
      </c>
      <c r="G1195" s="831">
        <v>300</v>
      </c>
      <c r="H1195" s="831"/>
      <c r="I1195" s="831">
        <v>100</v>
      </c>
      <c r="J1195" s="831">
        <v>3</v>
      </c>
      <c r="K1195" s="831">
        <v>300</v>
      </c>
      <c r="L1195" s="831"/>
      <c r="M1195" s="831">
        <v>100</v>
      </c>
      <c r="N1195" s="831">
        <v>2</v>
      </c>
      <c r="O1195" s="831">
        <v>200</v>
      </c>
      <c r="P1195" s="827"/>
      <c r="Q1195" s="832">
        <v>100</v>
      </c>
    </row>
    <row r="1196" spans="1:17" ht="14.45" customHeight="1" x14ac:dyDescent="0.2">
      <c r="A1196" s="821" t="s">
        <v>6285</v>
      </c>
      <c r="B1196" s="822" t="s">
        <v>5369</v>
      </c>
      <c r="C1196" s="822" t="s">
        <v>5283</v>
      </c>
      <c r="D1196" s="822" t="s">
        <v>5443</v>
      </c>
      <c r="E1196" s="822" t="s">
        <v>5436</v>
      </c>
      <c r="F1196" s="831">
        <v>5</v>
      </c>
      <c r="G1196" s="831">
        <v>5200</v>
      </c>
      <c r="H1196" s="831"/>
      <c r="I1196" s="831">
        <v>1040</v>
      </c>
      <c r="J1196" s="831"/>
      <c r="K1196" s="831"/>
      <c r="L1196" s="831"/>
      <c r="M1196" s="831"/>
      <c r="N1196" s="831">
        <v>6</v>
      </c>
      <c r="O1196" s="831">
        <v>6384</v>
      </c>
      <c r="P1196" s="827"/>
      <c r="Q1196" s="832">
        <v>1064</v>
      </c>
    </row>
    <row r="1197" spans="1:17" ht="14.45" customHeight="1" x14ac:dyDescent="0.2">
      <c r="A1197" s="821" t="s">
        <v>6285</v>
      </c>
      <c r="B1197" s="822" t="s">
        <v>5369</v>
      </c>
      <c r="C1197" s="822" t="s">
        <v>5283</v>
      </c>
      <c r="D1197" s="822" t="s">
        <v>5352</v>
      </c>
      <c r="E1197" s="822" t="s">
        <v>5353</v>
      </c>
      <c r="F1197" s="831">
        <v>2</v>
      </c>
      <c r="G1197" s="831">
        <v>710</v>
      </c>
      <c r="H1197" s="831"/>
      <c r="I1197" s="831">
        <v>355</v>
      </c>
      <c r="J1197" s="831"/>
      <c r="K1197" s="831"/>
      <c r="L1197" s="831"/>
      <c r="M1197" s="831"/>
      <c r="N1197" s="831">
        <v>1</v>
      </c>
      <c r="O1197" s="831">
        <v>374</v>
      </c>
      <c r="P1197" s="827"/>
      <c r="Q1197" s="832">
        <v>374</v>
      </c>
    </row>
    <row r="1198" spans="1:17" ht="14.45" customHeight="1" x14ac:dyDescent="0.2">
      <c r="A1198" s="821" t="s">
        <v>6285</v>
      </c>
      <c r="B1198" s="822" t="s">
        <v>5369</v>
      </c>
      <c r="C1198" s="822" t="s">
        <v>5283</v>
      </c>
      <c r="D1198" s="822" t="s">
        <v>5354</v>
      </c>
      <c r="E1198" s="822" t="s">
        <v>5355</v>
      </c>
      <c r="F1198" s="831">
        <v>9</v>
      </c>
      <c r="G1198" s="831">
        <v>3384</v>
      </c>
      <c r="H1198" s="831"/>
      <c r="I1198" s="831">
        <v>376</v>
      </c>
      <c r="J1198" s="831">
        <v>3</v>
      </c>
      <c r="K1198" s="831">
        <v>1131</v>
      </c>
      <c r="L1198" s="831"/>
      <c r="M1198" s="831">
        <v>377</v>
      </c>
      <c r="N1198" s="831">
        <v>4</v>
      </c>
      <c r="O1198" s="831">
        <v>1556</v>
      </c>
      <c r="P1198" s="827"/>
      <c r="Q1198" s="832">
        <v>389</v>
      </c>
    </row>
    <row r="1199" spans="1:17" ht="14.45" customHeight="1" x14ac:dyDescent="0.2">
      <c r="A1199" s="821" t="s">
        <v>6285</v>
      </c>
      <c r="B1199" s="822" t="s">
        <v>5369</v>
      </c>
      <c r="C1199" s="822" t="s">
        <v>5283</v>
      </c>
      <c r="D1199" s="822" t="s">
        <v>5466</v>
      </c>
      <c r="E1199" s="822" t="s">
        <v>5436</v>
      </c>
      <c r="F1199" s="831"/>
      <c r="G1199" s="831"/>
      <c r="H1199" s="831"/>
      <c r="I1199" s="831"/>
      <c r="J1199" s="831">
        <v>2</v>
      </c>
      <c r="K1199" s="831">
        <v>1764</v>
      </c>
      <c r="L1199" s="831"/>
      <c r="M1199" s="831">
        <v>882</v>
      </c>
      <c r="N1199" s="831">
        <v>4</v>
      </c>
      <c r="O1199" s="831">
        <v>3608</v>
      </c>
      <c r="P1199" s="827"/>
      <c r="Q1199" s="832">
        <v>902</v>
      </c>
    </row>
    <row r="1200" spans="1:17" ht="14.45" customHeight="1" x14ac:dyDescent="0.2">
      <c r="A1200" s="821" t="s">
        <v>6285</v>
      </c>
      <c r="B1200" s="822" t="s">
        <v>5369</v>
      </c>
      <c r="C1200" s="822" t="s">
        <v>5283</v>
      </c>
      <c r="D1200" s="822" t="s">
        <v>5467</v>
      </c>
      <c r="E1200" s="822" t="s">
        <v>5403</v>
      </c>
      <c r="F1200" s="831">
        <v>12</v>
      </c>
      <c r="G1200" s="831">
        <v>6408</v>
      </c>
      <c r="H1200" s="831"/>
      <c r="I1200" s="831">
        <v>534</v>
      </c>
      <c r="J1200" s="831">
        <v>10</v>
      </c>
      <c r="K1200" s="831">
        <v>5350</v>
      </c>
      <c r="L1200" s="831"/>
      <c r="M1200" s="831">
        <v>535</v>
      </c>
      <c r="N1200" s="831">
        <v>2</v>
      </c>
      <c r="O1200" s="831">
        <v>1094</v>
      </c>
      <c r="P1200" s="827"/>
      <c r="Q1200" s="832">
        <v>547</v>
      </c>
    </row>
    <row r="1201" spans="1:17" ht="14.45" customHeight="1" x14ac:dyDescent="0.2">
      <c r="A1201" s="821" t="s">
        <v>6285</v>
      </c>
      <c r="B1201" s="822" t="s">
        <v>5369</v>
      </c>
      <c r="C1201" s="822" t="s">
        <v>5283</v>
      </c>
      <c r="D1201" s="822" t="s">
        <v>5402</v>
      </c>
      <c r="E1201" s="822" t="s">
        <v>5403</v>
      </c>
      <c r="F1201" s="831">
        <v>22</v>
      </c>
      <c r="G1201" s="831">
        <v>18216</v>
      </c>
      <c r="H1201" s="831"/>
      <c r="I1201" s="831">
        <v>828</v>
      </c>
      <c r="J1201" s="831">
        <v>16</v>
      </c>
      <c r="K1201" s="831">
        <v>13296</v>
      </c>
      <c r="L1201" s="831"/>
      <c r="M1201" s="831">
        <v>831</v>
      </c>
      <c r="N1201" s="831">
        <v>106</v>
      </c>
      <c r="O1201" s="831">
        <v>90312</v>
      </c>
      <c r="P1201" s="827"/>
      <c r="Q1201" s="832">
        <v>852</v>
      </c>
    </row>
    <row r="1202" spans="1:17" ht="14.45" customHeight="1" x14ac:dyDescent="0.2">
      <c r="A1202" s="821" t="s">
        <v>6285</v>
      </c>
      <c r="B1202" s="822" t="s">
        <v>5369</v>
      </c>
      <c r="C1202" s="822" t="s">
        <v>5283</v>
      </c>
      <c r="D1202" s="822" t="s">
        <v>5449</v>
      </c>
      <c r="E1202" s="822" t="s">
        <v>5403</v>
      </c>
      <c r="F1202" s="831">
        <v>272</v>
      </c>
      <c r="G1202" s="831">
        <v>165648</v>
      </c>
      <c r="H1202" s="831"/>
      <c r="I1202" s="831">
        <v>609</v>
      </c>
      <c r="J1202" s="831">
        <v>140</v>
      </c>
      <c r="K1202" s="831">
        <v>85680</v>
      </c>
      <c r="L1202" s="831"/>
      <c r="M1202" s="831">
        <v>612</v>
      </c>
      <c r="N1202" s="831">
        <v>196</v>
      </c>
      <c r="O1202" s="831">
        <v>122500</v>
      </c>
      <c r="P1202" s="827"/>
      <c r="Q1202" s="832">
        <v>625</v>
      </c>
    </row>
    <row r="1203" spans="1:17" ht="14.45" customHeight="1" x14ac:dyDescent="0.2">
      <c r="A1203" s="821" t="s">
        <v>6285</v>
      </c>
      <c r="B1203" s="822" t="s">
        <v>5369</v>
      </c>
      <c r="C1203" s="822" t="s">
        <v>5283</v>
      </c>
      <c r="D1203" s="822" t="s">
        <v>5399</v>
      </c>
      <c r="E1203" s="822" t="s">
        <v>5382</v>
      </c>
      <c r="F1203" s="831"/>
      <c r="G1203" s="831"/>
      <c r="H1203" s="831"/>
      <c r="I1203" s="831"/>
      <c r="J1203" s="831">
        <v>4</v>
      </c>
      <c r="K1203" s="831">
        <v>1648</v>
      </c>
      <c r="L1203" s="831"/>
      <c r="M1203" s="831">
        <v>412</v>
      </c>
      <c r="N1203" s="831"/>
      <c r="O1203" s="831"/>
      <c r="P1203" s="827"/>
      <c r="Q1203" s="832"/>
    </row>
    <row r="1204" spans="1:17" ht="14.45" customHeight="1" x14ac:dyDescent="0.2">
      <c r="A1204" s="821" t="s">
        <v>6285</v>
      </c>
      <c r="B1204" s="822" t="s">
        <v>5369</v>
      </c>
      <c r="C1204" s="822" t="s">
        <v>5283</v>
      </c>
      <c r="D1204" s="822" t="s">
        <v>5473</v>
      </c>
      <c r="E1204" s="822" t="s">
        <v>5474</v>
      </c>
      <c r="F1204" s="831">
        <v>1</v>
      </c>
      <c r="G1204" s="831">
        <v>1383</v>
      </c>
      <c r="H1204" s="831"/>
      <c r="I1204" s="831">
        <v>1383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6285</v>
      </c>
      <c r="B1205" s="822" t="s">
        <v>5369</v>
      </c>
      <c r="C1205" s="822" t="s">
        <v>5283</v>
      </c>
      <c r="D1205" s="822" t="s">
        <v>5358</v>
      </c>
      <c r="E1205" s="822" t="s">
        <v>5359</v>
      </c>
      <c r="F1205" s="831">
        <v>1</v>
      </c>
      <c r="G1205" s="831">
        <v>1303</v>
      </c>
      <c r="H1205" s="831"/>
      <c r="I1205" s="831">
        <v>1303</v>
      </c>
      <c r="J1205" s="831"/>
      <c r="K1205" s="831"/>
      <c r="L1205" s="831"/>
      <c r="M1205" s="831"/>
      <c r="N1205" s="831"/>
      <c r="O1205" s="831"/>
      <c r="P1205" s="827"/>
      <c r="Q1205" s="832"/>
    </row>
    <row r="1206" spans="1:17" ht="14.45" customHeight="1" x14ac:dyDescent="0.2">
      <c r="A1206" s="821" t="s">
        <v>6285</v>
      </c>
      <c r="B1206" s="822" t="s">
        <v>5369</v>
      </c>
      <c r="C1206" s="822" t="s">
        <v>5283</v>
      </c>
      <c r="D1206" s="822" t="s">
        <v>5470</v>
      </c>
      <c r="E1206" s="822" t="s">
        <v>5471</v>
      </c>
      <c r="F1206" s="831">
        <v>2</v>
      </c>
      <c r="G1206" s="831">
        <v>722</v>
      </c>
      <c r="H1206" s="831"/>
      <c r="I1206" s="831">
        <v>361</v>
      </c>
      <c r="J1206" s="831">
        <v>3</v>
      </c>
      <c r="K1206" s="831">
        <v>1092</v>
      </c>
      <c r="L1206" s="831"/>
      <c r="M1206" s="831">
        <v>364</v>
      </c>
      <c r="N1206" s="831"/>
      <c r="O1206" s="831"/>
      <c r="P1206" s="827"/>
      <c r="Q1206" s="832"/>
    </row>
    <row r="1207" spans="1:17" ht="14.45" customHeight="1" x14ac:dyDescent="0.2">
      <c r="A1207" s="821" t="s">
        <v>6285</v>
      </c>
      <c r="B1207" s="822" t="s">
        <v>5286</v>
      </c>
      <c r="C1207" s="822" t="s">
        <v>5313</v>
      </c>
      <c r="D1207" s="822" t="s">
        <v>5316</v>
      </c>
      <c r="E1207" s="822" t="s">
        <v>5317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1</v>
      </c>
      <c r="O1207" s="831">
        <v>180.44</v>
      </c>
      <c r="P1207" s="827"/>
      <c r="Q1207" s="832">
        <v>180.44</v>
      </c>
    </row>
    <row r="1208" spans="1:17" ht="14.45" customHeight="1" x14ac:dyDescent="0.2">
      <c r="A1208" s="821" t="s">
        <v>6285</v>
      </c>
      <c r="B1208" s="822" t="s">
        <v>5286</v>
      </c>
      <c r="C1208" s="822" t="s">
        <v>5313</v>
      </c>
      <c r="D1208" s="822" t="s">
        <v>5318</v>
      </c>
      <c r="E1208" s="822" t="s">
        <v>5319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2</v>
      </c>
      <c r="O1208" s="831">
        <v>485.28</v>
      </c>
      <c r="P1208" s="827"/>
      <c r="Q1208" s="832">
        <v>242.64</v>
      </c>
    </row>
    <row r="1209" spans="1:17" ht="14.45" customHeight="1" x14ac:dyDescent="0.2">
      <c r="A1209" s="821" t="s">
        <v>6285</v>
      </c>
      <c r="B1209" s="822" t="s">
        <v>5286</v>
      </c>
      <c r="C1209" s="822" t="s">
        <v>5313</v>
      </c>
      <c r="D1209" s="822" t="s">
        <v>5323</v>
      </c>
      <c r="E1209" s="822" t="s">
        <v>5321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2</v>
      </c>
      <c r="O1209" s="831">
        <v>1000</v>
      </c>
      <c r="P1209" s="827"/>
      <c r="Q1209" s="832">
        <v>500</v>
      </c>
    </row>
    <row r="1210" spans="1:17" ht="14.45" customHeight="1" x14ac:dyDescent="0.2">
      <c r="A1210" s="821" t="s">
        <v>6285</v>
      </c>
      <c r="B1210" s="822" t="s">
        <v>5286</v>
      </c>
      <c r="C1210" s="822" t="s">
        <v>5283</v>
      </c>
      <c r="D1210" s="822" t="s">
        <v>5334</v>
      </c>
      <c r="E1210" s="822" t="s">
        <v>5335</v>
      </c>
      <c r="F1210" s="831"/>
      <c r="G1210" s="831"/>
      <c r="H1210" s="831"/>
      <c r="I1210" s="831"/>
      <c r="J1210" s="831"/>
      <c r="K1210" s="831"/>
      <c r="L1210" s="831"/>
      <c r="M1210" s="831"/>
      <c r="N1210" s="831">
        <v>1</v>
      </c>
      <c r="O1210" s="831">
        <v>768</v>
      </c>
      <c r="P1210" s="827"/>
      <c r="Q1210" s="832">
        <v>768</v>
      </c>
    </row>
    <row r="1211" spans="1:17" ht="14.45" customHeight="1" x14ac:dyDescent="0.2">
      <c r="A1211" s="821" t="s">
        <v>6285</v>
      </c>
      <c r="B1211" s="822" t="s">
        <v>5286</v>
      </c>
      <c r="C1211" s="822" t="s">
        <v>5283</v>
      </c>
      <c r="D1211" s="822" t="s">
        <v>5336</v>
      </c>
      <c r="E1211" s="822" t="s">
        <v>5337</v>
      </c>
      <c r="F1211" s="831"/>
      <c r="G1211" s="831"/>
      <c r="H1211" s="831"/>
      <c r="I1211" s="831"/>
      <c r="J1211" s="831"/>
      <c r="K1211" s="831"/>
      <c r="L1211" s="831"/>
      <c r="M1211" s="831"/>
      <c r="N1211" s="831">
        <v>4</v>
      </c>
      <c r="O1211" s="831">
        <v>1552</v>
      </c>
      <c r="P1211" s="827"/>
      <c r="Q1211" s="832">
        <v>388</v>
      </c>
    </row>
    <row r="1212" spans="1:17" ht="14.45" customHeight="1" x14ac:dyDescent="0.2">
      <c r="A1212" s="821" t="s">
        <v>6285</v>
      </c>
      <c r="B1212" s="822" t="s">
        <v>5286</v>
      </c>
      <c r="C1212" s="822" t="s">
        <v>5283</v>
      </c>
      <c r="D1212" s="822" t="s">
        <v>5354</v>
      </c>
      <c r="E1212" s="822" t="s">
        <v>5355</v>
      </c>
      <c r="F1212" s="831"/>
      <c r="G1212" s="831"/>
      <c r="H1212" s="831"/>
      <c r="I1212" s="831"/>
      <c r="J1212" s="831"/>
      <c r="K1212" s="831"/>
      <c r="L1212" s="831"/>
      <c r="M1212" s="831"/>
      <c r="N1212" s="831">
        <v>1</v>
      </c>
      <c r="O1212" s="831">
        <v>389</v>
      </c>
      <c r="P1212" s="827"/>
      <c r="Q1212" s="832">
        <v>389</v>
      </c>
    </row>
    <row r="1213" spans="1:17" ht="14.45" customHeight="1" x14ac:dyDescent="0.2">
      <c r="A1213" s="821" t="s">
        <v>6285</v>
      </c>
      <c r="B1213" s="822" t="s">
        <v>5286</v>
      </c>
      <c r="C1213" s="822" t="s">
        <v>5283</v>
      </c>
      <c r="D1213" s="822" t="s">
        <v>5360</v>
      </c>
      <c r="E1213" s="822" t="s">
        <v>5361</v>
      </c>
      <c r="F1213" s="831"/>
      <c r="G1213" s="831"/>
      <c r="H1213" s="831"/>
      <c r="I1213" s="831"/>
      <c r="J1213" s="831"/>
      <c r="K1213" s="831"/>
      <c r="L1213" s="831"/>
      <c r="M1213" s="831"/>
      <c r="N1213" s="831">
        <v>2</v>
      </c>
      <c r="O1213" s="831">
        <v>2500</v>
      </c>
      <c r="P1213" s="827"/>
      <c r="Q1213" s="832">
        <v>1250</v>
      </c>
    </row>
    <row r="1214" spans="1:17" ht="14.45" customHeight="1" x14ac:dyDescent="0.2">
      <c r="A1214" s="821" t="s">
        <v>6285</v>
      </c>
      <c r="B1214" s="822" t="s">
        <v>5286</v>
      </c>
      <c r="C1214" s="822" t="s">
        <v>5283</v>
      </c>
      <c r="D1214" s="822" t="s">
        <v>5362</v>
      </c>
      <c r="E1214" s="822" t="s">
        <v>5363</v>
      </c>
      <c r="F1214" s="831"/>
      <c r="G1214" s="831"/>
      <c r="H1214" s="831"/>
      <c r="I1214" s="831"/>
      <c r="J1214" s="831"/>
      <c r="K1214" s="831"/>
      <c r="L1214" s="831"/>
      <c r="M1214" s="831"/>
      <c r="N1214" s="831">
        <v>1</v>
      </c>
      <c r="O1214" s="831">
        <v>2375</v>
      </c>
      <c r="P1214" s="827"/>
      <c r="Q1214" s="832">
        <v>2375</v>
      </c>
    </row>
    <row r="1215" spans="1:17" ht="14.45" customHeight="1" x14ac:dyDescent="0.2">
      <c r="A1215" s="821" t="s">
        <v>6286</v>
      </c>
      <c r="B1215" s="822" t="s">
        <v>5369</v>
      </c>
      <c r="C1215" s="822" t="s">
        <v>5283</v>
      </c>
      <c r="D1215" s="822" t="s">
        <v>5330</v>
      </c>
      <c r="E1215" s="822" t="s">
        <v>5331</v>
      </c>
      <c r="F1215" s="831">
        <v>1</v>
      </c>
      <c r="G1215" s="831">
        <v>38</v>
      </c>
      <c r="H1215" s="831"/>
      <c r="I1215" s="831">
        <v>38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6286</v>
      </c>
      <c r="B1216" s="822" t="s">
        <v>5369</v>
      </c>
      <c r="C1216" s="822" t="s">
        <v>5283</v>
      </c>
      <c r="D1216" s="822" t="s">
        <v>5372</v>
      </c>
      <c r="E1216" s="822" t="s">
        <v>5373</v>
      </c>
      <c r="F1216" s="831">
        <v>13</v>
      </c>
      <c r="G1216" s="831">
        <v>3302</v>
      </c>
      <c r="H1216" s="831"/>
      <c r="I1216" s="831">
        <v>254</v>
      </c>
      <c r="J1216" s="831">
        <v>17</v>
      </c>
      <c r="K1216" s="831">
        <v>4335</v>
      </c>
      <c r="L1216" s="831"/>
      <c r="M1216" s="831">
        <v>255</v>
      </c>
      <c r="N1216" s="831">
        <v>4</v>
      </c>
      <c r="O1216" s="831">
        <v>1100</v>
      </c>
      <c r="P1216" s="827"/>
      <c r="Q1216" s="832">
        <v>275</v>
      </c>
    </row>
    <row r="1217" spans="1:17" ht="14.45" customHeight="1" x14ac:dyDescent="0.2">
      <c r="A1217" s="821" t="s">
        <v>6286</v>
      </c>
      <c r="B1217" s="822" t="s">
        <v>5369</v>
      </c>
      <c r="C1217" s="822" t="s">
        <v>5283</v>
      </c>
      <c r="D1217" s="822" t="s">
        <v>5374</v>
      </c>
      <c r="E1217" s="822" t="s">
        <v>5375</v>
      </c>
      <c r="F1217" s="831">
        <v>1</v>
      </c>
      <c r="G1217" s="831">
        <v>126</v>
      </c>
      <c r="H1217" s="831"/>
      <c r="I1217" s="831">
        <v>126</v>
      </c>
      <c r="J1217" s="831">
        <v>5</v>
      </c>
      <c r="K1217" s="831">
        <v>635</v>
      </c>
      <c r="L1217" s="831"/>
      <c r="M1217" s="831">
        <v>127</v>
      </c>
      <c r="N1217" s="831">
        <v>1</v>
      </c>
      <c r="O1217" s="831">
        <v>137</v>
      </c>
      <c r="P1217" s="827"/>
      <c r="Q1217" s="832">
        <v>137</v>
      </c>
    </row>
    <row r="1218" spans="1:17" ht="14.45" customHeight="1" x14ac:dyDescent="0.2">
      <c r="A1218" s="821" t="s">
        <v>6286</v>
      </c>
      <c r="B1218" s="822" t="s">
        <v>5369</v>
      </c>
      <c r="C1218" s="822" t="s">
        <v>5283</v>
      </c>
      <c r="D1218" s="822" t="s">
        <v>5383</v>
      </c>
      <c r="E1218" s="822" t="s">
        <v>5384</v>
      </c>
      <c r="F1218" s="831">
        <v>2</v>
      </c>
      <c r="G1218" s="831">
        <v>996</v>
      </c>
      <c r="H1218" s="831"/>
      <c r="I1218" s="831">
        <v>498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6286</v>
      </c>
      <c r="B1219" s="822" t="s">
        <v>5369</v>
      </c>
      <c r="C1219" s="822" t="s">
        <v>5283</v>
      </c>
      <c r="D1219" s="822" t="s">
        <v>5388</v>
      </c>
      <c r="E1219" s="822" t="s">
        <v>5386</v>
      </c>
      <c r="F1219" s="831">
        <v>3</v>
      </c>
      <c r="G1219" s="831">
        <v>2298</v>
      </c>
      <c r="H1219" s="831"/>
      <c r="I1219" s="831">
        <v>766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6286</v>
      </c>
      <c r="B1220" s="822" t="s">
        <v>5369</v>
      </c>
      <c r="C1220" s="822" t="s">
        <v>5283</v>
      </c>
      <c r="D1220" s="822" t="s">
        <v>5435</v>
      </c>
      <c r="E1220" s="822" t="s">
        <v>5436</v>
      </c>
      <c r="F1220" s="831"/>
      <c r="G1220" s="831"/>
      <c r="H1220" s="831"/>
      <c r="I1220" s="831"/>
      <c r="J1220" s="831">
        <v>7</v>
      </c>
      <c r="K1220" s="831">
        <v>5782</v>
      </c>
      <c r="L1220" s="831"/>
      <c r="M1220" s="831">
        <v>826</v>
      </c>
      <c r="N1220" s="831"/>
      <c r="O1220" s="831"/>
      <c r="P1220" s="827"/>
      <c r="Q1220" s="832"/>
    </row>
    <row r="1221" spans="1:17" ht="14.45" customHeight="1" x14ac:dyDescent="0.2">
      <c r="A1221" s="821" t="s">
        <v>6286</v>
      </c>
      <c r="B1221" s="822" t="s">
        <v>5369</v>
      </c>
      <c r="C1221" s="822" t="s">
        <v>5283</v>
      </c>
      <c r="D1221" s="822" t="s">
        <v>5389</v>
      </c>
      <c r="E1221" s="822" t="s">
        <v>5390</v>
      </c>
      <c r="F1221" s="831"/>
      <c r="G1221" s="831"/>
      <c r="H1221" s="831"/>
      <c r="I1221" s="831"/>
      <c r="J1221" s="831">
        <v>2</v>
      </c>
      <c r="K1221" s="831">
        <v>438</v>
      </c>
      <c r="L1221" s="831"/>
      <c r="M1221" s="831">
        <v>219</v>
      </c>
      <c r="N1221" s="831"/>
      <c r="O1221" s="831"/>
      <c r="P1221" s="827"/>
      <c r="Q1221" s="832"/>
    </row>
    <row r="1222" spans="1:17" ht="14.45" customHeight="1" x14ac:dyDescent="0.2">
      <c r="A1222" s="821" t="s">
        <v>6286</v>
      </c>
      <c r="B1222" s="822" t="s">
        <v>5369</v>
      </c>
      <c r="C1222" s="822" t="s">
        <v>5283</v>
      </c>
      <c r="D1222" s="822" t="s">
        <v>5336</v>
      </c>
      <c r="E1222" s="822" t="s">
        <v>5337</v>
      </c>
      <c r="F1222" s="831">
        <v>1</v>
      </c>
      <c r="G1222" s="831">
        <v>358</v>
      </c>
      <c r="H1222" s="831"/>
      <c r="I1222" s="831">
        <v>358</v>
      </c>
      <c r="J1222" s="831"/>
      <c r="K1222" s="831"/>
      <c r="L1222" s="831"/>
      <c r="M1222" s="831"/>
      <c r="N1222" s="831"/>
      <c r="O1222" s="831"/>
      <c r="P1222" s="827"/>
      <c r="Q1222" s="832"/>
    </row>
    <row r="1223" spans="1:17" ht="14.45" customHeight="1" x14ac:dyDescent="0.2">
      <c r="A1223" s="821" t="s">
        <v>6286</v>
      </c>
      <c r="B1223" s="822" t="s">
        <v>5369</v>
      </c>
      <c r="C1223" s="822" t="s">
        <v>5283</v>
      </c>
      <c r="D1223" s="822" t="s">
        <v>5391</v>
      </c>
      <c r="E1223" s="822" t="s">
        <v>5392</v>
      </c>
      <c r="F1223" s="831">
        <v>3</v>
      </c>
      <c r="G1223" s="831">
        <v>264</v>
      </c>
      <c r="H1223" s="831"/>
      <c r="I1223" s="831">
        <v>88</v>
      </c>
      <c r="J1223" s="831">
        <v>7</v>
      </c>
      <c r="K1223" s="831">
        <v>623</v>
      </c>
      <c r="L1223" s="831"/>
      <c r="M1223" s="831">
        <v>89</v>
      </c>
      <c r="N1223" s="831"/>
      <c r="O1223" s="831"/>
      <c r="P1223" s="827"/>
      <c r="Q1223" s="832"/>
    </row>
    <row r="1224" spans="1:17" ht="14.45" customHeight="1" x14ac:dyDescent="0.2">
      <c r="A1224" s="821" t="s">
        <v>6286</v>
      </c>
      <c r="B1224" s="822" t="s">
        <v>5369</v>
      </c>
      <c r="C1224" s="822" t="s">
        <v>5283</v>
      </c>
      <c r="D1224" s="822" t="s">
        <v>5377</v>
      </c>
      <c r="E1224" s="822" t="s">
        <v>5378</v>
      </c>
      <c r="F1224" s="831">
        <v>1</v>
      </c>
      <c r="G1224" s="831">
        <v>723</v>
      </c>
      <c r="H1224" s="831"/>
      <c r="I1224" s="831">
        <v>723</v>
      </c>
      <c r="J1224" s="831">
        <v>2</v>
      </c>
      <c r="K1224" s="831">
        <v>1450</v>
      </c>
      <c r="L1224" s="831"/>
      <c r="M1224" s="831">
        <v>725</v>
      </c>
      <c r="N1224" s="831"/>
      <c r="O1224" s="831"/>
      <c r="P1224" s="827"/>
      <c r="Q1224" s="832"/>
    </row>
    <row r="1225" spans="1:17" ht="14.45" customHeight="1" x14ac:dyDescent="0.2">
      <c r="A1225" s="821" t="s">
        <v>6286</v>
      </c>
      <c r="B1225" s="822" t="s">
        <v>5369</v>
      </c>
      <c r="C1225" s="822" t="s">
        <v>5283</v>
      </c>
      <c r="D1225" s="822" t="s">
        <v>5439</v>
      </c>
      <c r="E1225" s="822" t="s">
        <v>5440</v>
      </c>
      <c r="F1225" s="831"/>
      <c r="G1225" s="831"/>
      <c r="H1225" s="831"/>
      <c r="I1225" s="831"/>
      <c r="J1225" s="831">
        <v>4</v>
      </c>
      <c r="K1225" s="831">
        <v>2188</v>
      </c>
      <c r="L1225" s="831"/>
      <c r="M1225" s="831">
        <v>547</v>
      </c>
      <c r="N1225" s="831"/>
      <c r="O1225" s="831"/>
      <c r="P1225" s="827"/>
      <c r="Q1225" s="832"/>
    </row>
    <row r="1226" spans="1:17" ht="14.45" customHeight="1" x14ac:dyDescent="0.2">
      <c r="A1226" s="821" t="s">
        <v>6286</v>
      </c>
      <c r="B1226" s="822" t="s">
        <v>5369</v>
      </c>
      <c r="C1226" s="822" t="s">
        <v>5283</v>
      </c>
      <c r="D1226" s="822" t="s">
        <v>5396</v>
      </c>
      <c r="E1226" s="822" t="s">
        <v>5394</v>
      </c>
      <c r="F1226" s="831"/>
      <c r="G1226" s="831"/>
      <c r="H1226" s="831"/>
      <c r="I1226" s="831"/>
      <c r="J1226" s="831">
        <v>1</v>
      </c>
      <c r="K1226" s="831">
        <v>388</v>
      </c>
      <c r="L1226" s="831"/>
      <c r="M1226" s="831">
        <v>388</v>
      </c>
      <c r="N1226" s="831">
        <v>4</v>
      </c>
      <c r="O1226" s="831">
        <v>1604</v>
      </c>
      <c r="P1226" s="827"/>
      <c r="Q1226" s="832">
        <v>401</v>
      </c>
    </row>
    <row r="1227" spans="1:17" ht="14.45" customHeight="1" x14ac:dyDescent="0.2">
      <c r="A1227" s="821" t="s">
        <v>6286</v>
      </c>
      <c r="B1227" s="822" t="s">
        <v>5369</v>
      </c>
      <c r="C1227" s="822" t="s">
        <v>5283</v>
      </c>
      <c r="D1227" s="822" t="s">
        <v>5444</v>
      </c>
      <c r="E1227" s="822" t="s">
        <v>5445</v>
      </c>
      <c r="F1227" s="831">
        <v>1</v>
      </c>
      <c r="G1227" s="831">
        <v>627</v>
      </c>
      <c r="H1227" s="831"/>
      <c r="I1227" s="831">
        <v>627</v>
      </c>
      <c r="J1227" s="831">
        <v>1</v>
      </c>
      <c r="K1227" s="831">
        <v>630</v>
      </c>
      <c r="L1227" s="831"/>
      <c r="M1227" s="831">
        <v>630</v>
      </c>
      <c r="N1227" s="831"/>
      <c r="O1227" s="831"/>
      <c r="P1227" s="827"/>
      <c r="Q1227" s="832"/>
    </row>
    <row r="1228" spans="1:17" ht="14.45" customHeight="1" x14ac:dyDescent="0.2">
      <c r="A1228" s="821" t="s">
        <v>6286</v>
      </c>
      <c r="B1228" s="822" t="s">
        <v>5369</v>
      </c>
      <c r="C1228" s="822" t="s">
        <v>5283</v>
      </c>
      <c r="D1228" s="822" t="s">
        <v>5446</v>
      </c>
      <c r="E1228" s="822" t="s">
        <v>5445</v>
      </c>
      <c r="F1228" s="831"/>
      <c r="G1228" s="831"/>
      <c r="H1228" s="831"/>
      <c r="I1228" s="831"/>
      <c r="J1228" s="831">
        <v>1</v>
      </c>
      <c r="K1228" s="831">
        <v>544</v>
      </c>
      <c r="L1228" s="831"/>
      <c r="M1228" s="831">
        <v>544</v>
      </c>
      <c r="N1228" s="831"/>
      <c r="O1228" s="831"/>
      <c r="P1228" s="827"/>
      <c r="Q1228" s="832"/>
    </row>
    <row r="1229" spans="1:17" ht="14.45" customHeight="1" x14ac:dyDescent="0.2">
      <c r="A1229" s="821" t="s">
        <v>6286</v>
      </c>
      <c r="B1229" s="822" t="s">
        <v>5286</v>
      </c>
      <c r="C1229" s="822" t="s">
        <v>5283</v>
      </c>
      <c r="D1229" s="822" t="s">
        <v>5336</v>
      </c>
      <c r="E1229" s="822" t="s">
        <v>5337</v>
      </c>
      <c r="F1229" s="831"/>
      <c r="G1229" s="831"/>
      <c r="H1229" s="831"/>
      <c r="I1229" s="831"/>
      <c r="J1229" s="831">
        <v>1</v>
      </c>
      <c r="K1229" s="831">
        <v>360</v>
      </c>
      <c r="L1229" s="831"/>
      <c r="M1229" s="831">
        <v>360</v>
      </c>
      <c r="N1229" s="831"/>
      <c r="O1229" s="831"/>
      <c r="P1229" s="827"/>
      <c r="Q1229" s="832"/>
    </row>
    <row r="1230" spans="1:17" ht="14.45" customHeight="1" x14ac:dyDescent="0.2">
      <c r="A1230" s="821" t="s">
        <v>6287</v>
      </c>
      <c r="B1230" s="822" t="s">
        <v>5369</v>
      </c>
      <c r="C1230" s="822" t="s">
        <v>5313</v>
      </c>
      <c r="D1230" s="822" t="s">
        <v>5457</v>
      </c>
      <c r="E1230" s="822" t="s">
        <v>5458</v>
      </c>
      <c r="F1230" s="831">
        <v>1</v>
      </c>
      <c r="G1230" s="831">
        <v>904.75</v>
      </c>
      <c r="H1230" s="831"/>
      <c r="I1230" s="831">
        <v>904.75</v>
      </c>
      <c r="J1230" s="831"/>
      <c r="K1230" s="831"/>
      <c r="L1230" s="831"/>
      <c r="M1230" s="831"/>
      <c r="N1230" s="831">
        <v>3</v>
      </c>
      <c r="O1230" s="831">
        <v>2714.25</v>
      </c>
      <c r="P1230" s="827"/>
      <c r="Q1230" s="832">
        <v>904.75</v>
      </c>
    </row>
    <row r="1231" spans="1:17" ht="14.45" customHeight="1" x14ac:dyDescent="0.2">
      <c r="A1231" s="821" t="s">
        <v>6287</v>
      </c>
      <c r="B1231" s="822" t="s">
        <v>5369</v>
      </c>
      <c r="C1231" s="822" t="s">
        <v>5313</v>
      </c>
      <c r="D1231" s="822" t="s">
        <v>5316</v>
      </c>
      <c r="E1231" s="822" t="s">
        <v>5317</v>
      </c>
      <c r="F1231" s="831"/>
      <c r="G1231" s="831"/>
      <c r="H1231" s="831"/>
      <c r="I1231" s="831"/>
      <c r="J1231" s="831"/>
      <c r="K1231" s="831"/>
      <c r="L1231" s="831"/>
      <c r="M1231" s="831"/>
      <c r="N1231" s="831">
        <v>12</v>
      </c>
      <c r="O1231" s="831">
        <v>2165.2800000000002</v>
      </c>
      <c r="P1231" s="827"/>
      <c r="Q1231" s="832">
        <v>180.44000000000003</v>
      </c>
    </row>
    <row r="1232" spans="1:17" ht="14.45" customHeight="1" x14ac:dyDescent="0.2">
      <c r="A1232" s="821" t="s">
        <v>6287</v>
      </c>
      <c r="B1232" s="822" t="s">
        <v>5369</v>
      </c>
      <c r="C1232" s="822" t="s">
        <v>5283</v>
      </c>
      <c r="D1232" s="822" t="s">
        <v>5433</v>
      </c>
      <c r="E1232" s="822" t="s">
        <v>5434</v>
      </c>
      <c r="F1232" s="831">
        <v>1</v>
      </c>
      <c r="G1232" s="831">
        <v>199</v>
      </c>
      <c r="H1232" s="831"/>
      <c r="I1232" s="831">
        <v>199</v>
      </c>
      <c r="J1232" s="831">
        <v>1</v>
      </c>
      <c r="K1232" s="831">
        <v>201</v>
      </c>
      <c r="L1232" s="831"/>
      <c r="M1232" s="831">
        <v>201</v>
      </c>
      <c r="N1232" s="831">
        <v>5</v>
      </c>
      <c r="O1232" s="831">
        <v>1050</v>
      </c>
      <c r="P1232" s="827"/>
      <c r="Q1232" s="832">
        <v>210</v>
      </c>
    </row>
    <row r="1233" spans="1:17" ht="14.45" customHeight="1" x14ac:dyDescent="0.2">
      <c r="A1233" s="821" t="s">
        <v>6287</v>
      </c>
      <c r="B1233" s="822" t="s">
        <v>5369</v>
      </c>
      <c r="C1233" s="822" t="s">
        <v>5283</v>
      </c>
      <c r="D1233" s="822" t="s">
        <v>5330</v>
      </c>
      <c r="E1233" s="822" t="s">
        <v>5331</v>
      </c>
      <c r="F1233" s="831"/>
      <c r="G1233" s="831"/>
      <c r="H1233" s="831"/>
      <c r="I1233" s="831"/>
      <c r="J1233" s="831">
        <v>1</v>
      </c>
      <c r="K1233" s="831">
        <v>38</v>
      </c>
      <c r="L1233" s="831"/>
      <c r="M1233" s="831">
        <v>38</v>
      </c>
      <c r="N1233" s="831"/>
      <c r="O1233" s="831"/>
      <c r="P1233" s="827"/>
      <c r="Q1233" s="832"/>
    </row>
    <row r="1234" spans="1:17" ht="14.45" customHeight="1" x14ac:dyDescent="0.2">
      <c r="A1234" s="821" t="s">
        <v>6287</v>
      </c>
      <c r="B1234" s="822" t="s">
        <v>5369</v>
      </c>
      <c r="C1234" s="822" t="s">
        <v>5283</v>
      </c>
      <c r="D1234" s="822" t="s">
        <v>5372</v>
      </c>
      <c r="E1234" s="822" t="s">
        <v>5373</v>
      </c>
      <c r="F1234" s="831">
        <v>6</v>
      </c>
      <c r="G1234" s="831">
        <v>1524</v>
      </c>
      <c r="H1234" s="831"/>
      <c r="I1234" s="831">
        <v>254</v>
      </c>
      <c r="J1234" s="831">
        <v>16</v>
      </c>
      <c r="K1234" s="831">
        <v>4080</v>
      </c>
      <c r="L1234" s="831"/>
      <c r="M1234" s="831">
        <v>255</v>
      </c>
      <c r="N1234" s="831">
        <v>161</v>
      </c>
      <c r="O1234" s="831">
        <v>44275</v>
      </c>
      <c r="P1234" s="827"/>
      <c r="Q1234" s="832">
        <v>275</v>
      </c>
    </row>
    <row r="1235" spans="1:17" ht="14.45" customHeight="1" x14ac:dyDescent="0.2">
      <c r="A1235" s="821" t="s">
        <v>6287</v>
      </c>
      <c r="B1235" s="822" t="s">
        <v>5369</v>
      </c>
      <c r="C1235" s="822" t="s">
        <v>5283</v>
      </c>
      <c r="D1235" s="822" t="s">
        <v>5374</v>
      </c>
      <c r="E1235" s="822" t="s">
        <v>5375</v>
      </c>
      <c r="F1235" s="831"/>
      <c r="G1235" s="831"/>
      <c r="H1235" s="831"/>
      <c r="I1235" s="831"/>
      <c r="J1235" s="831">
        <v>8</v>
      </c>
      <c r="K1235" s="831">
        <v>1016</v>
      </c>
      <c r="L1235" s="831"/>
      <c r="M1235" s="831">
        <v>127</v>
      </c>
      <c r="N1235" s="831">
        <v>91</v>
      </c>
      <c r="O1235" s="831">
        <v>12467</v>
      </c>
      <c r="P1235" s="827"/>
      <c r="Q1235" s="832">
        <v>137</v>
      </c>
    </row>
    <row r="1236" spans="1:17" ht="14.45" customHeight="1" x14ac:dyDescent="0.2">
      <c r="A1236" s="821" t="s">
        <v>6287</v>
      </c>
      <c r="B1236" s="822" t="s">
        <v>5369</v>
      </c>
      <c r="C1236" s="822" t="s">
        <v>5283</v>
      </c>
      <c r="D1236" s="822" t="s">
        <v>5383</v>
      </c>
      <c r="E1236" s="822" t="s">
        <v>5384</v>
      </c>
      <c r="F1236" s="831"/>
      <c r="G1236" s="831"/>
      <c r="H1236" s="831"/>
      <c r="I1236" s="831"/>
      <c r="J1236" s="831"/>
      <c r="K1236" s="831"/>
      <c r="L1236" s="831"/>
      <c r="M1236" s="831"/>
      <c r="N1236" s="831">
        <v>2</v>
      </c>
      <c r="O1236" s="831">
        <v>1022</v>
      </c>
      <c r="P1236" s="827"/>
      <c r="Q1236" s="832">
        <v>511</v>
      </c>
    </row>
    <row r="1237" spans="1:17" ht="14.45" customHeight="1" x14ac:dyDescent="0.2">
      <c r="A1237" s="821" t="s">
        <v>6287</v>
      </c>
      <c r="B1237" s="822" t="s">
        <v>5369</v>
      </c>
      <c r="C1237" s="822" t="s">
        <v>5283</v>
      </c>
      <c r="D1237" s="822" t="s">
        <v>5385</v>
      </c>
      <c r="E1237" s="822" t="s">
        <v>5386</v>
      </c>
      <c r="F1237" s="831"/>
      <c r="G1237" s="831"/>
      <c r="H1237" s="831"/>
      <c r="I1237" s="831"/>
      <c r="J1237" s="831"/>
      <c r="K1237" s="831"/>
      <c r="L1237" s="831"/>
      <c r="M1237" s="831"/>
      <c r="N1237" s="831">
        <v>3</v>
      </c>
      <c r="O1237" s="831">
        <v>2112</v>
      </c>
      <c r="P1237" s="827"/>
      <c r="Q1237" s="832">
        <v>704</v>
      </c>
    </row>
    <row r="1238" spans="1:17" ht="14.45" customHeight="1" x14ac:dyDescent="0.2">
      <c r="A1238" s="821" t="s">
        <v>6287</v>
      </c>
      <c r="B1238" s="822" t="s">
        <v>5369</v>
      </c>
      <c r="C1238" s="822" t="s">
        <v>5283</v>
      </c>
      <c r="D1238" s="822" t="s">
        <v>5387</v>
      </c>
      <c r="E1238" s="822" t="s">
        <v>5384</v>
      </c>
      <c r="F1238" s="831"/>
      <c r="G1238" s="831"/>
      <c r="H1238" s="831"/>
      <c r="I1238" s="831"/>
      <c r="J1238" s="831"/>
      <c r="K1238" s="831"/>
      <c r="L1238" s="831"/>
      <c r="M1238" s="831"/>
      <c r="N1238" s="831">
        <v>2</v>
      </c>
      <c r="O1238" s="831">
        <v>1178</v>
      </c>
      <c r="P1238" s="827"/>
      <c r="Q1238" s="832">
        <v>589</v>
      </c>
    </row>
    <row r="1239" spans="1:17" ht="14.45" customHeight="1" x14ac:dyDescent="0.2">
      <c r="A1239" s="821" t="s">
        <v>6287</v>
      </c>
      <c r="B1239" s="822" t="s">
        <v>5369</v>
      </c>
      <c r="C1239" s="822" t="s">
        <v>5283</v>
      </c>
      <c r="D1239" s="822" t="s">
        <v>5388</v>
      </c>
      <c r="E1239" s="822" t="s">
        <v>5386</v>
      </c>
      <c r="F1239" s="831"/>
      <c r="G1239" s="831"/>
      <c r="H1239" s="831"/>
      <c r="I1239" s="831"/>
      <c r="J1239" s="831">
        <v>3</v>
      </c>
      <c r="K1239" s="831">
        <v>2307</v>
      </c>
      <c r="L1239" s="831"/>
      <c r="M1239" s="831">
        <v>769</v>
      </c>
      <c r="N1239" s="831">
        <v>28</v>
      </c>
      <c r="O1239" s="831">
        <v>21896</v>
      </c>
      <c r="P1239" s="827"/>
      <c r="Q1239" s="832">
        <v>782</v>
      </c>
    </row>
    <row r="1240" spans="1:17" ht="14.45" customHeight="1" x14ac:dyDescent="0.2">
      <c r="A1240" s="821" t="s">
        <v>6287</v>
      </c>
      <c r="B1240" s="822" t="s">
        <v>5369</v>
      </c>
      <c r="C1240" s="822" t="s">
        <v>5283</v>
      </c>
      <c r="D1240" s="822" t="s">
        <v>5435</v>
      </c>
      <c r="E1240" s="822" t="s">
        <v>5436</v>
      </c>
      <c r="F1240" s="831">
        <v>12</v>
      </c>
      <c r="G1240" s="831">
        <v>9876</v>
      </c>
      <c r="H1240" s="831"/>
      <c r="I1240" s="831">
        <v>823</v>
      </c>
      <c r="J1240" s="831">
        <v>55</v>
      </c>
      <c r="K1240" s="831">
        <v>45430</v>
      </c>
      <c r="L1240" s="831"/>
      <c r="M1240" s="831">
        <v>826</v>
      </c>
      <c r="N1240" s="831">
        <v>280</v>
      </c>
      <c r="O1240" s="831">
        <v>234920</v>
      </c>
      <c r="P1240" s="827"/>
      <c r="Q1240" s="832">
        <v>839</v>
      </c>
    </row>
    <row r="1241" spans="1:17" ht="14.45" customHeight="1" x14ac:dyDescent="0.2">
      <c r="A1241" s="821" t="s">
        <v>6287</v>
      </c>
      <c r="B1241" s="822" t="s">
        <v>5369</v>
      </c>
      <c r="C1241" s="822" t="s">
        <v>5283</v>
      </c>
      <c r="D1241" s="822" t="s">
        <v>5451</v>
      </c>
      <c r="E1241" s="822" t="s">
        <v>5355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13</v>
      </c>
      <c r="O1241" s="831">
        <v>6071</v>
      </c>
      <c r="P1241" s="827"/>
      <c r="Q1241" s="832">
        <v>467</v>
      </c>
    </row>
    <row r="1242" spans="1:17" ht="14.45" customHeight="1" x14ac:dyDescent="0.2">
      <c r="A1242" s="821" t="s">
        <v>6287</v>
      </c>
      <c r="B1242" s="822" t="s">
        <v>5369</v>
      </c>
      <c r="C1242" s="822" t="s">
        <v>5283</v>
      </c>
      <c r="D1242" s="822" t="s">
        <v>5448</v>
      </c>
      <c r="E1242" s="822" t="s">
        <v>5351</v>
      </c>
      <c r="F1242" s="831"/>
      <c r="G1242" s="831"/>
      <c r="H1242" s="831"/>
      <c r="I1242" s="831"/>
      <c r="J1242" s="831">
        <v>1</v>
      </c>
      <c r="K1242" s="831">
        <v>740</v>
      </c>
      <c r="L1242" s="831"/>
      <c r="M1242" s="831">
        <v>740</v>
      </c>
      <c r="N1242" s="831">
        <v>11</v>
      </c>
      <c r="O1242" s="831">
        <v>8349</v>
      </c>
      <c r="P1242" s="827"/>
      <c r="Q1242" s="832">
        <v>759</v>
      </c>
    </row>
    <row r="1243" spans="1:17" ht="14.45" customHeight="1" x14ac:dyDescent="0.2">
      <c r="A1243" s="821" t="s">
        <v>6287</v>
      </c>
      <c r="B1243" s="822" t="s">
        <v>5369</v>
      </c>
      <c r="C1243" s="822" t="s">
        <v>5283</v>
      </c>
      <c r="D1243" s="822" t="s">
        <v>5389</v>
      </c>
      <c r="E1243" s="822" t="s">
        <v>5390</v>
      </c>
      <c r="F1243" s="831">
        <v>2</v>
      </c>
      <c r="G1243" s="831">
        <v>434</v>
      </c>
      <c r="H1243" s="831"/>
      <c r="I1243" s="831">
        <v>217</v>
      </c>
      <c r="J1243" s="831">
        <v>10</v>
      </c>
      <c r="K1243" s="831">
        <v>2190</v>
      </c>
      <c r="L1243" s="831"/>
      <c r="M1243" s="831">
        <v>219</v>
      </c>
      <c r="N1243" s="831">
        <v>87</v>
      </c>
      <c r="O1243" s="831">
        <v>19575</v>
      </c>
      <c r="P1243" s="827"/>
      <c r="Q1243" s="832">
        <v>225</v>
      </c>
    </row>
    <row r="1244" spans="1:17" ht="14.45" customHeight="1" x14ac:dyDescent="0.2">
      <c r="A1244" s="821" t="s">
        <v>6287</v>
      </c>
      <c r="B1244" s="822" t="s">
        <v>5369</v>
      </c>
      <c r="C1244" s="822" t="s">
        <v>5283</v>
      </c>
      <c r="D1244" s="822" t="s">
        <v>5391</v>
      </c>
      <c r="E1244" s="822" t="s">
        <v>5392</v>
      </c>
      <c r="F1244" s="831">
        <v>18</v>
      </c>
      <c r="G1244" s="831">
        <v>1584</v>
      </c>
      <c r="H1244" s="831"/>
      <c r="I1244" s="831">
        <v>88</v>
      </c>
      <c r="J1244" s="831">
        <v>69</v>
      </c>
      <c r="K1244" s="831">
        <v>6141</v>
      </c>
      <c r="L1244" s="831"/>
      <c r="M1244" s="831">
        <v>89</v>
      </c>
      <c r="N1244" s="831">
        <v>411</v>
      </c>
      <c r="O1244" s="831">
        <v>37812</v>
      </c>
      <c r="P1244" s="827"/>
      <c r="Q1244" s="832">
        <v>92</v>
      </c>
    </row>
    <row r="1245" spans="1:17" ht="14.45" customHeight="1" x14ac:dyDescent="0.2">
      <c r="A1245" s="821" t="s">
        <v>6287</v>
      </c>
      <c r="B1245" s="822" t="s">
        <v>5369</v>
      </c>
      <c r="C1245" s="822" t="s">
        <v>5283</v>
      </c>
      <c r="D1245" s="822" t="s">
        <v>5377</v>
      </c>
      <c r="E1245" s="822" t="s">
        <v>5378</v>
      </c>
      <c r="F1245" s="831"/>
      <c r="G1245" s="831"/>
      <c r="H1245" s="831"/>
      <c r="I1245" s="831"/>
      <c r="J1245" s="831"/>
      <c r="K1245" s="831"/>
      <c r="L1245" s="831"/>
      <c r="M1245" s="831"/>
      <c r="N1245" s="831">
        <v>5</v>
      </c>
      <c r="O1245" s="831">
        <v>3700</v>
      </c>
      <c r="P1245" s="827"/>
      <c r="Q1245" s="832">
        <v>740</v>
      </c>
    </row>
    <row r="1246" spans="1:17" ht="14.45" customHeight="1" x14ac:dyDescent="0.2">
      <c r="A1246" s="821" t="s">
        <v>6287</v>
      </c>
      <c r="B1246" s="822" t="s">
        <v>5369</v>
      </c>
      <c r="C1246" s="822" t="s">
        <v>5283</v>
      </c>
      <c r="D1246" s="822" t="s">
        <v>5437</v>
      </c>
      <c r="E1246" s="822" t="s">
        <v>5436</v>
      </c>
      <c r="F1246" s="831">
        <v>4</v>
      </c>
      <c r="G1246" s="831">
        <v>3824</v>
      </c>
      <c r="H1246" s="831"/>
      <c r="I1246" s="831">
        <v>956</v>
      </c>
      <c r="J1246" s="831"/>
      <c r="K1246" s="831"/>
      <c r="L1246" s="831"/>
      <c r="M1246" s="831"/>
      <c r="N1246" s="831">
        <v>78</v>
      </c>
      <c r="O1246" s="831">
        <v>76440</v>
      </c>
      <c r="P1246" s="827"/>
      <c r="Q1246" s="832">
        <v>980</v>
      </c>
    </row>
    <row r="1247" spans="1:17" ht="14.45" customHeight="1" x14ac:dyDescent="0.2">
      <c r="A1247" s="821" t="s">
        <v>6287</v>
      </c>
      <c r="B1247" s="822" t="s">
        <v>5369</v>
      </c>
      <c r="C1247" s="822" t="s">
        <v>5283</v>
      </c>
      <c r="D1247" s="822" t="s">
        <v>5340</v>
      </c>
      <c r="E1247" s="822" t="s">
        <v>5341</v>
      </c>
      <c r="F1247" s="831">
        <v>5</v>
      </c>
      <c r="G1247" s="831">
        <v>610</v>
      </c>
      <c r="H1247" s="831"/>
      <c r="I1247" s="831">
        <v>122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6287</v>
      </c>
      <c r="B1248" s="822" t="s">
        <v>5369</v>
      </c>
      <c r="C1248" s="822" t="s">
        <v>5283</v>
      </c>
      <c r="D1248" s="822" t="s">
        <v>5438</v>
      </c>
      <c r="E1248" s="822" t="s">
        <v>5436</v>
      </c>
      <c r="F1248" s="831">
        <v>2</v>
      </c>
      <c r="G1248" s="831">
        <v>1496</v>
      </c>
      <c r="H1248" s="831"/>
      <c r="I1248" s="831">
        <v>748</v>
      </c>
      <c r="J1248" s="831">
        <v>7</v>
      </c>
      <c r="K1248" s="831">
        <v>5243</v>
      </c>
      <c r="L1248" s="831"/>
      <c r="M1248" s="831">
        <v>749</v>
      </c>
      <c r="N1248" s="831">
        <v>4</v>
      </c>
      <c r="O1248" s="831">
        <v>3044</v>
      </c>
      <c r="P1248" s="827"/>
      <c r="Q1248" s="832">
        <v>761</v>
      </c>
    </row>
    <row r="1249" spans="1:17" ht="14.45" customHeight="1" x14ac:dyDescent="0.2">
      <c r="A1249" s="821" t="s">
        <v>6287</v>
      </c>
      <c r="B1249" s="822" t="s">
        <v>5369</v>
      </c>
      <c r="C1249" s="822" t="s">
        <v>5283</v>
      </c>
      <c r="D1249" s="822" t="s">
        <v>5439</v>
      </c>
      <c r="E1249" s="822" t="s">
        <v>5440</v>
      </c>
      <c r="F1249" s="831">
        <v>16</v>
      </c>
      <c r="G1249" s="831">
        <v>8736</v>
      </c>
      <c r="H1249" s="831"/>
      <c r="I1249" s="831">
        <v>546</v>
      </c>
      <c r="J1249" s="831">
        <v>20</v>
      </c>
      <c r="K1249" s="831">
        <v>10940</v>
      </c>
      <c r="L1249" s="831"/>
      <c r="M1249" s="831">
        <v>547</v>
      </c>
      <c r="N1249" s="831">
        <v>59</v>
      </c>
      <c r="O1249" s="831">
        <v>33453</v>
      </c>
      <c r="P1249" s="827"/>
      <c r="Q1249" s="832">
        <v>567</v>
      </c>
    </row>
    <row r="1250" spans="1:17" ht="14.45" customHeight="1" x14ac:dyDescent="0.2">
      <c r="A1250" s="821" t="s">
        <v>6287</v>
      </c>
      <c r="B1250" s="822" t="s">
        <v>5369</v>
      </c>
      <c r="C1250" s="822" t="s">
        <v>5283</v>
      </c>
      <c r="D1250" s="822" t="s">
        <v>5395</v>
      </c>
      <c r="E1250" s="822" t="s">
        <v>5390</v>
      </c>
      <c r="F1250" s="831"/>
      <c r="G1250" s="831"/>
      <c r="H1250" s="831"/>
      <c r="I1250" s="831"/>
      <c r="J1250" s="831">
        <v>1</v>
      </c>
      <c r="K1250" s="831">
        <v>180</v>
      </c>
      <c r="L1250" s="831"/>
      <c r="M1250" s="831">
        <v>180</v>
      </c>
      <c r="N1250" s="831">
        <v>2</v>
      </c>
      <c r="O1250" s="831">
        <v>370</v>
      </c>
      <c r="P1250" s="827"/>
      <c r="Q1250" s="832">
        <v>185</v>
      </c>
    </row>
    <row r="1251" spans="1:17" ht="14.45" customHeight="1" x14ac:dyDescent="0.2">
      <c r="A1251" s="821" t="s">
        <v>6287</v>
      </c>
      <c r="B1251" s="822" t="s">
        <v>5369</v>
      </c>
      <c r="C1251" s="822" t="s">
        <v>5283</v>
      </c>
      <c r="D1251" s="822" t="s">
        <v>5396</v>
      </c>
      <c r="E1251" s="822" t="s">
        <v>5394</v>
      </c>
      <c r="F1251" s="831">
        <v>5</v>
      </c>
      <c r="G1251" s="831">
        <v>1925</v>
      </c>
      <c r="H1251" s="831"/>
      <c r="I1251" s="831">
        <v>385</v>
      </c>
      <c r="J1251" s="831"/>
      <c r="K1251" s="831"/>
      <c r="L1251" s="831"/>
      <c r="M1251" s="831"/>
      <c r="N1251" s="831">
        <v>15</v>
      </c>
      <c r="O1251" s="831">
        <v>6015</v>
      </c>
      <c r="P1251" s="827"/>
      <c r="Q1251" s="832">
        <v>401</v>
      </c>
    </row>
    <row r="1252" spans="1:17" ht="14.45" customHeight="1" x14ac:dyDescent="0.2">
      <c r="A1252" s="821" t="s">
        <v>6287</v>
      </c>
      <c r="B1252" s="822" t="s">
        <v>5369</v>
      </c>
      <c r="C1252" s="822" t="s">
        <v>5283</v>
      </c>
      <c r="D1252" s="822" t="s">
        <v>5443</v>
      </c>
      <c r="E1252" s="822" t="s">
        <v>5436</v>
      </c>
      <c r="F1252" s="831"/>
      <c r="G1252" s="831"/>
      <c r="H1252" s="831"/>
      <c r="I1252" s="831"/>
      <c r="J1252" s="831"/>
      <c r="K1252" s="831"/>
      <c r="L1252" s="831"/>
      <c r="M1252" s="831"/>
      <c r="N1252" s="831">
        <v>26</v>
      </c>
      <c r="O1252" s="831">
        <v>27664</v>
      </c>
      <c r="P1252" s="827"/>
      <c r="Q1252" s="832">
        <v>1064</v>
      </c>
    </row>
    <row r="1253" spans="1:17" ht="14.45" customHeight="1" x14ac:dyDescent="0.2">
      <c r="A1253" s="821" t="s">
        <v>6287</v>
      </c>
      <c r="B1253" s="822" t="s">
        <v>5369</v>
      </c>
      <c r="C1253" s="822" t="s">
        <v>5283</v>
      </c>
      <c r="D1253" s="822" t="s">
        <v>5402</v>
      </c>
      <c r="E1253" s="822" t="s">
        <v>5403</v>
      </c>
      <c r="F1253" s="831"/>
      <c r="G1253" s="831"/>
      <c r="H1253" s="831"/>
      <c r="I1253" s="831"/>
      <c r="J1253" s="831"/>
      <c r="K1253" s="831"/>
      <c r="L1253" s="831"/>
      <c r="M1253" s="831"/>
      <c r="N1253" s="831">
        <v>22</v>
      </c>
      <c r="O1253" s="831">
        <v>18744</v>
      </c>
      <c r="P1253" s="827"/>
      <c r="Q1253" s="832">
        <v>852</v>
      </c>
    </row>
    <row r="1254" spans="1:17" ht="14.45" customHeight="1" x14ac:dyDescent="0.2">
      <c r="A1254" s="821" t="s">
        <v>6287</v>
      </c>
      <c r="B1254" s="822" t="s">
        <v>5369</v>
      </c>
      <c r="C1254" s="822" t="s">
        <v>5283</v>
      </c>
      <c r="D1254" s="822" t="s">
        <v>5449</v>
      </c>
      <c r="E1254" s="822" t="s">
        <v>5403</v>
      </c>
      <c r="F1254" s="831"/>
      <c r="G1254" s="831"/>
      <c r="H1254" s="831"/>
      <c r="I1254" s="831"/>
      <c r="J1254" s="831">
        <v>4</v>
      </c>
      <c r="K1254" s="831">
        <v>2448</v>
      </c>
      <c r="L1254" s="831"/>
      <c r="M1254" s="831">
        <v>612</v>
      </c>
      <c r="N1254" s="831">
        <v>41</v>
      </c>
      <c r="O1254" s="831">
        <v>25625</v>
      </c>
      <c r="P1254" s="827"/>
      <c r="Q1254" s="832">
        <v>625</v>
      </c>
    </row>
    <row r="1255" spans="1:17" ht="14.45" customHeight="1" x14ac:dyDescent="0.2">
      <c r="A1255" s="821" t="s">
        <v>6287</v>
      </c>
      <c r="B1255" s="822" t="s">
        <v>5369</v>
      </c>
      <c r="C1255" s="822" t="s">
        <v>5283</v>
      </c>
      <c r="D1255" s="822" t="s">
        <v>5469</v>
      </c>
      <c r="E1255" s="822" t="s">
        <v>5403</v>
      </c>
      <c r="F1255" s="831"/>
      <c r="G1255" s="831"/>
      <c r="H1255" s="831"/>
      <c r="I1255" s="831"/>
      <c r="J1255" s="831"/>
      <c r="K1255" s="831"/>
      <c r="L1255" s="831"/>
      <c r="M1255" s="831"/>
      <c r="N1255" s="831">
        <v>11</v>
      </c>
      <c r="O1255" s="831">
        <v>9922</v>
      </c>
      <c r="P1255" s="827"/>
      <c r="Q1255" s="832">
        <v>902</v>
      </c>
    </row>
    <row r="1256" spans="1:17" ht="14.45" customHeight="1" x14ac:dyDescent="0.2">
      <c r="A1256" s="821" t="s">
        <v>6288</v>
      </c>
      <c r="B1256" s="822" t="s">
        <v>5369</v>
      </c>
      <c r="C1256" s="822" t="s">
        <v>5313</v>
      </c>
      <c r="D1256" s="822" t="s">
        <v>5453</v>
      </c>
      <c r="E1256" s="822" t="s">
        <v>5454</v>
      </c>
      <c r="F1256" s="831">
        <v>10</v>
      </c>
      <c r="G1256" s="831">
        <v>23100</v>
      </c>
      <c r="H1256" s="831"/>
      <c r="I1256" s="831">
        <v>2310</v>
      </c>
      <c r="J1256" s="831">
        <v>9</v>
      </c>
      <c r="K1256" s="831">
        <v>13503.6</v>
      </c>
      <c r="L1256" s="831"/>
      <c r="M1256" s="831">
        <v>1500.4</v>
      </c>
      <c r="N1256" s="831">
        <v>9</v>
      </c>
      <c r="O1256" s="831">
        <v>15932.4</v>
      </c>
      <c r="P1256" s="827"/>
      <c r="Q1256" s="832">
        <v>1770.2666666666667</v>
      </c>
    </row>
    <row r="1257" spans="1:17" ht="14.45" customHeight="1" x14ac:dyDescent="0.2">
      <c r="A1257" s="821" t="s">
        <v>6288</v>
      </c>
      <c r="B1257" s="822" t="s">
        <v>5369</v>
      </c>
      <c r="C1257" s="822" t="s">
        <v>5313</v>
      </c>
      <c r="D1257" s="822" t="s">
        <v>5455</v>
      </c>
      <c r="E1257" s="822" t="s">
        <v>5456</v>
      </c>
      <c r="F1257" s="831"/>
      <c r="G1257" s="831"/>
      <c r="H1257" s="831"/>
      <c r="I1257" s="831"/>
      <c r="J1257" s="831"/>
      <c r="K1257" s="831"/>
      <c r="L1257" s="831"/>
      <c r="M1257" s="831"/>
      <c r="N1257" s="831">
        <v>1</v>
      </c>
      <c r="O1257" s="831">
        <v>1500.4</v>
      </c>
      <c r="P1257" s="827"/>
      <c r="Q1257" s="832">
        <v>1500.4</v>
      </c>
    </row>
    <row r="1258" spans="1:17" ht="14.45" customHeight="1" x14ac:dyDescent="0.2">
      <c r="A1258" s="821" t="s">
        <v>6288</v>
      </c>
      <c r="B1258" s="822" t="s">
        <v>5369</v>
      </c>
      <c r="C1258" s="822" t="s">
        <v>5313</v>
      </c>
      <c r="D1258" s="822" t="s">
        <v>5457</v>
      </c>
      <c r="E1258" s="822" t="s">
        <v>5458</v>
      </c>
      <c r="F1258" s="831">
        <v>84</v>
      </c>
      <c r="G1258" s="831">
        <v>75999</v>
      </c>
      <c r="H1258" s="831"/>
      <c r="I1258" s="831">
        <v>904.75</v>
      </c>
      <c r="J1258" s="831">
        <v>74</v>
      </c>
      <c r="K1258" s="831">
        <v>66951.5</v>
      </c>
      <c r="L1258" s="831"/>
      <c r="M1258" s="831">
        <v>904.75</v>
      </c>
      <c r="N1258" s="831">
        <v>58</v>
      </c>
      <c r="O1258" s="831">
        <v>52475.5</v>
      </c>
      <c r="P1258" s="827"/>
      <c r="Q1258" s="832">
        <v>904.75</v>
      </c>
    </row>
    <row r="1259" spans="1:17" ht="14.45" customHeight="1" x14ac:dyDescent="0.2">
      <c r="A1259" s="821" t="s">
        <v>6288</v>
      </c>
      <c r="B1259" s="822" t="s">
        <v>5369</v>
      </c>
      <c r="C1259" s="822" t="s">
        <v>5313</v>
      </c>
      <c r="D1259" s="822" t="s">
        <v>5316</v>
      </c>
      <c r="E1259" s="822" t="s">
        <v>5317</v>
      </c>
      <c r="F1259" s="831">
        <v>6</v>
      </c>
      <c r="G1259" s="831">
        <v>1455.8399999999997</v>
      </c>
      <c r="H1259" s="831"/>
      <c r="I1259" s="831">
        <v>242.63999999999996</v>
      </c>
      <c r="J1259" s="831"/>
      <c r="K1259" s="831"/>
      <c r="L1259" s="831"/>
      <c r="M1259" s="831"/>
      <c r="N1259" s="831">
        <v>1</v>
      </c>
      <c r="O1259" s="831">
        <v>180.44</v>
      </c>
      <c r="P1259" s="827"/>
      <c r="Q1259" s="832">
        <v>180.44</v>
      </c>
    </row>
    <row r="1260" spans="1:17" ht="14.45" customHeight="1" x14ac:dyDescent="0.2">
      <c r="A1260" s="821" t="s">
        <v>6288</v>
      </c>
      <c r="B1260" s="822" t="s">
        <v>5369</v>
      </c>
      <c r="C1260" s="822" t="s">
        <v>5313</v>
      </c>
      <c r="D1260" s="822" t="s">
        <v>5318</v>
      </c>
      <c r="E1260" s="822" t="s">
        <v>5319</v>
      </c>
      <c r="F1260" s="831"/>
      <c r="G1260" s="831"/>
      <c r="H1260" s="831"/>
      <c r="I1260" s="831"/>
      <c r="J1260" s="831">
        <v>1</v>
      </c>
      <c r="K1260" s="831">
        <v>180.44</v>
      </c>
      <c r="L1260" s="831"/>
      <c r="M1260" s="831">
        <v>180.44</v>
      </c>
      <c r="N1260" s="831"/>
      <c r="O1260" s="831"/>
      <c r="P1260" s="827"/>
      <c r="Q1260" s="832"/>
    </row>
    <row r="1261" spans="1:17" ht="14.45" customHeight="1" x14ac:dyDescent="0.2">
      <c r="A1261" s="821" t="s">
        <v>6288</v>
      </c>
      <c r="B1261" s="822" t="s">
        <v>5369</v>
      </c>
      <c r="C1261" s="822" t="s">
        <v>5283</v>
      </c>
      <c r="D1261" s="822" t="s">
        <v>5433</v>
      </c>
      <c r="E1261" s="822" t="s">
        <v>5434</v>
      </c>
      <c r="F1261" s="831">
        <v>43</v>
      </c>
      <c r="G1261" s="831">
        <v>8557</v>
      </c>
      <c r="H1261" s="831"/>
      <c r="I1261" s="831">
        <v>199</v>
      </c>
      <c r="J1261" s="831">
        <v>51</v>
      </c>
      <c r="K1261" s="831">
        <v>10251</v>
      </c>
      <c r="L1261" s="831"/>
      <c r="M1261" s="831">
        <v>201</v>
      </c>
      <c r="N1261" s="831">
        <v>42</v>
      </c>
      <c r="O1261" s="831">
        <v>8820</v>
      </c>
      <c r="P1261" s="827"/>
      <c r="Q1261" s="832">
        <v>210</v>
      </c>
    </row>
    <row r="1262" spans="1:17" ht="14.45" customHeight="1" x14ac:dyDescent="0.2">
      <c r="A1262" s="821" t="s">
        <v>6288</v>
      </c>
      <c r="B1262" s="822" t="s">
        <v>5369</v>
      </c>
      <c r="C1262" s="822" t="s">
        <v>5283</v>
      </c>
      <c r="D1262" s="822" t="s">
        <v>5459</v>
      </c>
      <c r="E1262" s="822" t="s">
        <v>5460</v>
      </c>
      <c r="F1262" s="831">
        <v>7</v>
      </c>
      <c r="G1262" s="831">
        <v>5600</v>
      </c>
      <c r="H1262" s="831"/>
      <c r="I1262" s="831">
        <v>800</v>
      </c>
      <c r="J1262" s="831">
        <v>6</v>
      </c>
      <c r="K1262" s="831">
        <v>4818</v>
      </c>
      <c r="L1262" s="831"/>
      <c r="M1262" s="831">
        <v>803</v>
      </c>
      <c r="N1262" s="831">
        <v>9</v>
      </c>
      <c r="O1262" s="831">
        <v>7497</v>
      </c>
      <c r="P1262" s="827"/>
      <c r="Q1262" s="832">
        <v>833</v>
      </c>
    </row>
    <row r="1263" spans="1:17" ht="14.45" customHeight="1" x14ac:dyDescent="0.2">
      <c r="A1263" s="821" t="s">
        <v>6288</v>
      </c>
      <c r="B1263" s="822" t="s">
        <v>5369</v>
      </c>
      <c r="C1263" s="822" t="s">
        <v>5283</v>
      </c>
      <c r="D1263" s="822" t="s">
        <v>5372</v>
      </c>
      <c r="E1263" s="822" t="s">
        <v>5373</v>
      </c>
      <c r="F1263" s="831">
        <v>653</v>
      </c>
      <c r="G1263" s="831">
        <v>165862</v>
      </c>
      <c r="H1263" s="831"/>
      <c r="I1263" s="831">
        <v>254</v>
      </c>
      <c r="J1263" s="831">
        <v>586</v>
      </c>
      <c r="K1263" s="831">
        <v>149430</v>
      </c>
      <c r="L1263" s="831"/>
      <c r="M1263" s="831">
        <v>255</v>
      </c>
      <c r="N1263" s="831">
        <v>525</v>
      </c>
      <c r="O1263" s="831">
        <v>144375</v>
      </c>
      <c r="P1263" s="827"/>
      <c r="Q1263" s="832">
        <v>275</v>
      </c>
    </row>
    <row r="1264" spans="1:17" ht="14.45" customHeight="1" x14ac:dyDescent="0.2">
      <c r="A1264" s="821" t="s">
        <v>6288</v>
      </c>
      <c r="B1264" s="822" t="s">
        <v>5369</v>
      </c>
      <c r="C1264" s="822" t="s">
        <v>5283</v>
      </c>
      <c r="D1264" s="822" t="s">
        <v>5374</v>
      </c>
      <c r="E1264" s="822" t="s">
        <v>5375</v>
      </c>
      <c r="F1264" s="831">
        <v>48</v>
      </c>
      <c r="G1264" s="831">
        <v>6048</v>
      </c>
      <c r="H1264" s="831"/>
      <c r="I1264" s="831">
        <v>126</v>
      </c>
      <c r="J1264" s="831">
        <v>46</v>
      </c>
      <c r="K1264" s="831">
        <v>5842</v>
      </c>
      <c r="L1264" s="831"/>
      <c r="M1264" s="831">
        <v>127</v>
      </c>
      <c r="N1264" s="831">
        <v>25</v>
      </c>
      <c r="O1264" s="831">
        <v>3425</v>
      </c>
      <c r="P1264" s="827"/>
      <c r="Q1264" s="832">
        <v>137</v>
      </c>
    </row>
    <row r="1265" spans="1:17" ht="14.45" customHeight="1" x14ac:dyDescent="0.2">
      <c r="A1265" s="821" t="s">
        <v>6288</v>
      </c>
      <c r="B1265" s="822" t="s">
        <v>5369</v>
      </c>
      <c r="C1265" s="822" t="s">
        <v>5283</v>
      </c>
      <c r="D1265" s="822" t="s">
        <v>5383</v>
      </c>
      <c r="E1265" s="822" t="s">
        <v>5384</v>
      </c>
      <c r="F1265" s="831">
        <v>1</v>
      </c>
      <c r="G1265" s="831">
        <v>498</v>
      </c>
      <c r="H1265" s="831"/>
      <c r="I1265" s="831">
        <v>498</v>
      </c>
      <c r="J1265" s="831"/>
      <c r="K1265" s="831"/>
      <c r="L1265" s="831"/>
      <c r="M1265" s="831"/>
      <c r="N1265" s="831">
        <v>3</v>
      </c>
      <c r="O1265" s="831">
        <v>1533</v>
      </c>
      <c r="P1265" s="827"/>
      <c r="Q1265" s="832">
        <v>511</v>
      </c>
    </row>
    <row r="1266" spans="1:17" ht="14.45" customHeight="1" x14ac:dyDescent="0.2">
      <c r="A1266" s="821" t="s">
        <v>6288</v>
      </c>
      <c r="B1266" s="822" t="s">
        <v>5369</v>
      </c>
      <c r="C1266" s="822" t="s">
        <v>5283</v>
      </c>
      <c r="D1266" s="822" t="s">
        <v>5385</v>
      </c>
      <c r="E1266" s="822" t="s">
        <v>5386</v>
      </c>
      <c r="F1266" s="831">
        <v>9</v>
      </c>
      <c r="G1266" s="831">
        <v>6219</v>
      </c>
      <c r="H1266" s="831"/>
      <c r="I1266" s="831">
        <v>691</v>
      </c>
      <c r="J1266" s="831">
        <v>4</v>
      </c>
      <c r="K1266" s="831">
        <v>2768</v>
      </c>
      <c r="L1266" s="831"/>
      <c r="M1266" s="831">
        <v>692</v>
      </c>
      <c r="N1266" s="831">
        <v>16</v>
      </c>
      <c r="O1266" s="831">
        <v>11264</v>
      </c>
      <c r="P1266" s="827"/>
      <c r="Q1266" s="832">
        <v>704</v>
      </c>
    </row>
    <row r="1267" spans="1:17" ht="14.45" customHeight="1" x14ac:dyDescent="0.2">
      <c r="A1267" s="821" t="s">
        <v>6288</v>
      </c>
      <c r="B1267" s="822" t="s">
        <v>5369</v>
      </c>
      <c r="C1267" s="822" t="s">
        <v>5283</v>
      </c>
      <c r="D1267" s="822" t="s">
        <v>5387</v>
      </c>
      <c r="E1267" s="822" t="s">
        <v>5384</v>
      </c>
      <c r="F1267" s="831">
        <v>6</v>
      </c>
      <c r="G1267" s="831">
        <v>3438</v>
      </c>
      <c r="H1267" s="831"/>
      <c r="I1267" s="831">
        <v>573</v>
      </c>
      <c r="J1267" s="831">
        <v>4</v>
      </c>
      <c r="K1267" s="831">
        <v>2304</v>
      </c>
      <c r="L1267" s="831"/>
      <c r="M1267" s="831">
        <v>576</v>
      </c>
      <c r="N1267" s="831">
        <v>6</v>
      </c>
      <c r="O1267" s="831">
        <v>3534</v>
      </c>
      <c r="P1267" s="827"/>
      <c r="Q1267" s="832">
        <v>589</v>
      </c>
    </row>
    <row r="1268" spans="1:17" ht="14.45" customHeight="1" x14ac:dyDescent="0.2">
      <c r="A1268" s="821" t="s">
        <v>6288</v>
      </c>
      <c r="B1268" s="822" t="s">
        <v>5369</v>
      </c>
      <c r="C1268" s="822" t="s">
        <v>5283</v>
      </c>
      <c r="D1268" s="822" t="s">
        <v>5388</v>
      </c>
      <c r="E1268" s="822" t="s">
        <v>5386</v>
      </c>
      <c r="F1268" s="831">
        <v>23</v>
      </c>
      <c r="G1268" s="831">
        <v>17618</v>
      </c>
      <c r="H1268" s="831"/>
      <c r="I1268" s="831">
        <v>766</v>
      </c>
      <c r="J1268" s="831">
        <v>13</v>
      </c>
      <c r="K1268" s="831">
        <v>9997</v>
      </c>
      <c r="L1268" s="831"/>
      <c r="M1268" s="831">
        <v>769</v>
      </c>
      <c r="N1268" s="831">
        <v>17</v>
      </c>
      <c r="O1268" s="831">
        <v>13294</v>
      </c>
      <c r="P1268" s="827"/>
      <c r="Q1268" s="832">
        <v>782</v>
      </c>
    </row>
    <row r="1269" spans="1:17" ht="14.45" customHeight="1" x14ac:dyDescent="0.2">
      <c r="A1269" s="821" t="s">
        <v>6288</v>
      </c>
      <c r="B1269" s="822" t="s">
        <v>5369</v>
      </c>
      <c r="C1269" s="822" t="s">
        <v>5283</v>
      </c>
      <c r="D1269" s="822" t="s">
        <v>5435</v>
      </c>
      <c r="E1269" s="822" t="s">
        <v>5436</v>
      </c>
      <c r="F1269" s="831">
        <v>1861</v>
      </c>
      <c r="G1269" s="831">
        <v>1531603</v>
      </c>
      <c r="H1269" s="831"/>
      <c r="I1269" s="831">
        <v>823</v>
      </c>
      <c r="J1269" s="831">
        <v>1960</v>
      </c>
      <c r="K1269" s="831">
        <v>1618960</v>
      </c>
      <c r="L1269" s="831"/>
      <c r="M1269" s="831">
        <v>826</v>
      </c>
      <c r="N1269" s="831">
        <v>1181</v>
      </c>
      <c r="O1269" s="831">
        <v>990859</v>
      </c>
      <c r="P1269" s="827"/>
      <c r="Q1269" s="832">
        <v>839</v>
      </c>
    </row>
    <row r="1270" spans="1:17" ht="14.45" customHeight="1" x14ac:dyDescent="0.2">
      <c r="A1270" s="821" t="s">
        <v>6288</v>
      </c>
      <c r="B1270" s="822" t="s">
        <v>5369</v>
      </c>
      <c r="C1270" s="822" t="s">
        <v>5283</v>
      </c>
      <c r="D1270" s="822" t="s">
        <v>5376</v>
      </c>
      <c r="E1270" s="822" t="s">
        <v>5353</v>
      </c>
      <c r="F1270" s="831"/>
      <c r="G1270" s="831"/>
      <c r="H1270" s="831"/>
      <c r="I1270" s="831"/>
      <c r="J1270" s="831">
        <v>1</v>
      </c>
      <c r="K1270" s="831">
        <v>473</v>
      </c>
      <c r="L1270" s="831"/>
      <c r="M1270" s="831">
        <v>473</v>
      </c>
      <c r="N1270" s="831">
        <v>3</v>
      </c>
      <c r="O1270" s="831">
        <v>1476</v>
      </c>
      <c r="P1270" s="827"/>
      <c r="Q1270" s="832">
        <v>492</v>
      </c>
    </row>
    <row r="1271" spans="1:17" ht="14.45" customHeight="1" x14ac:dyDescent="0.2">
      <c r="A1271" s="821" t="s">
        <v>6288</v>
      </c>
      <c r="B1271" s="822" t="s">
        <v>5369</v>
      </c>
      <c r="C1271" s="822" t="s">
        <v>5283</v>
      </c>
      <c r="D1271" s="822" t="s">
        <v>5448</v>
      </c>
      <c r="E1271" s="822" t="s">
        <v>5351</v>
      </c>
      <c r="F1271" s="831">
        <v>145</v>
      </c>
      <c r="G1271" s="831">
        <v>106575</v>
      </c>
      <c r="H1271" s="831"/>
      <c r="I1271" s="831">
        <v>735</v>
      </c>
      <c r="J1271" s="831">
        <v>115</v>
      </c>
      <c r="K1271" s="831">
        <v>85100</v>
      </c>
      <c r="L1271" s="831"/>
      <c r="M1271" s="831">
        <v>740</v>
      </c>
      <c r="N1271" s="831">
        <v>93</v>
      </c>
      <c r="O1271" s="831">
        <v>70587</v>
      </c>
      <c r="P1271" s="827"/>
      <c r="Q1271" s="832">
        <v>759</v>
      </c>
    </row>
    <row r="1272" spans="1:17" ht="14.45" customHeight="1" x14ac:dyDescent="0.2">
      <c r="A1272" s="821" t="s">
        <v>6288</v>
      </c>
      <c r="B1272" s="822" t="s">
        <v>5369</v>
      </c>
      <c r="C1272" s="822" t="s">
        <v>5283</v>
      </c>
      <c r="D1272" s="822" t="s">
        <v>5463</v>
      </c>
      <c r="E1272" s="822" t="s">
        <v>5462</v>
      </c>
      <c r="F1272" s="831">
        <v>113</v>
      </c>
      <c r="G1272" s="831">
        <v>94694</v>
      </c>
      <c r="H1272" s="831"/>
      <c r="I1272" s="831">
        <v>838</v>
      </c>
      <c r="J1272" s="831">
        <v>86</v>
      </c>
      <c r="K1272" s="831">
        <v>72326</v>
      </c>
      <c r="L1272" s="831"/>
      <c r="M1272" s="831">
        <v>841</v>
      </c>
      <c r="N1272" s="831">
        <v>68</v>
      </c>
      <c r="O1272" s="831">
        <v>58072</v>
      </c>
      <c r="P1272" s="827"/>
      <c r="Q1272" s="832">
        <v>854</v>
      </c>
    </row>
    <row r="1273" spans="1:17" ht="14.45" customHeight="1" x14ac:dyDescent="0.2">
      <c r="A1273" s="821" t="s">
        <v>6288</v>
      </c>
      <c r="B1273" s="822" t="s">
        <v>5369</v>
      </c>
      <c r="C1273" s="822" t="s">
        <v>5283</v>
      </c>
      <c r="D1273" s="822" t="s">
        <v>5389</v>
      </c>
      <c r="E1273" s="822" t="s">
        <v>5390</v>
      </c>
      <c r="F1273" s="831">
        <v>536</v>
      </c>
      <c r="G1273" s="831">
        <v>116312</v>
      </c>
      <c r="H1273" s="831"/>
      <c r="I1273" s="831">
        <v>217</v>
      </c>
      <c r="J1273" s="831">
        <v>490</v>
      </c>
      <c r="K1273" s="831">
        <v>107310</v>
      </c>
      <c r="L1273" s="831"/>
      <c r="M1273" s="831">
        <v>219</v>
      </c>
      <c r="N1273" s="831">
        <v>388</v>
      </c>
      <c r="O1273" s="831">
        <v>87300</v>
      </c>
      <c r="P1273" s="827"/>
      <c r="Q1273" s="832">
        <v>225</v>
      </c>
    </row>
    <row r="1274" spans="1:17" ht="14.45" customHeight="1" x14ac:dyDescent="0.2">
      <c r="A1274" s="821" t="s">
        <v>6288</v>
      </c>
      <c r="B1274" s="822" t="s">
        <v>5369</v>
      </c>
      <c r="C1274" s="822" t="s">
        <v>5283</v>
      </c>
      <c r="D1274" s="822" t="s">
        <v>5391</v>
      </c>
      <c r="E1274" s="822" t="s">
        <v>5392</v>
      </c>
      <c r="F1274" s="831">
        <v>5259</v>
      </c>
      <c r="G1274" s="831">
        <v>462792</v>
      </c>
      <c r="H1274" s="831"/>
      <c r="I1274" s="831">
        <v>88</v>
      </c>
      <c r="J1274" s="831">
        <v>5073</v>
      </c>
      <c r="K1274" s="831">
        <v>451497</v>
      </c>
      <c r="L1274" s="831"/>
      <c r="M1274" s="831">
        <v>89</v>
      </c>
      <c r="N1274" s="831">
        <v>3861</v>
      </c>
      <c r="O1274" s="831">
        <v>355212</v>
      </c>
      <c r="P1274" s="827"/>
      <c r="Q1274" s="832">
        <v>92</v>
      </c>
    </row>
    <row r="1275" spans="1:17" ht="14.45" customHeight="1" x14ac:dyDescent="0.2">
      <c r="A1275" s="821" t="s">
        <v>6288</v>
      </c>
      <c r="B1275" s="822" t="s">
        <v>5369</v>
      </c>
      <c r="C1275" s="822" t="s">
        <v>5283</v>
      </c>
      <c r="D1275" s="822" t="s">
        <v>5377</v>
      </c>
      <c r="E1275" s="822" t="s">
        <v>5378</v>
      </c>
      <c r="F1275" s="831">
        <v>34</v>
      </c>
      <c r="G1275" s="831">
        <v>24582</v>
      </c>
      <c r="H1275" s="831"/>
      <c r="I1275" s="831">
        <v>723</v>
      </c>
      <c r="J1275" s="831">
        <v>22</v>
      </c>
      <c r="K1275" s="831">
        <v>15950</v>
      </c>
      <c r="L1275" s="831"/>
      <c r="M1275" s="831">
        <v>725</v>
      </c>
      <c r="N1275" s="831">
        <v>30</v>
      </c>
      <c r="O1275" s="831">
        <v>22200</v>
      </c>
      <c r="P1275" s="827"/>
      <c r="Q1275" s="832">
        <v>740</v>
      </c>
    </row>
    <row r="1276" spans="1:17" ht="14.45" customHeight="1" x14ac:dyDescent="0.2">
      <c r="A1276" s="821" t="s">
        <v>6288</v>
      </c>
      <c r="B1276" s="822" t="s">
        <v>5369</v>
      </c>
      <c r="C1276" s="822" t="s">
        <v>5283</v>
      </c>
      <c r="D1276" s="822" t="s">
        <v>5437</v>
      </c>
      <c r="E1276" s="822" t="s">
        <v>5436</v>
      </c>
      <c r="F1276" s="831">
        <v>2674</v>
      </c>
      <c r="G1276" s="831">
        <v>2556344</v>
      </c>
      <c r="H1276" s="831"/>
      <c r="I1276" s="831">
        <v>956</v>
      </c>
      <c r="J1276" s="831">
        <v>2470</v>
      </c>
      <c r="K1276" s="831">
        <v>2368730</v>
      </c>
      <c r="L1276" s="831"/>
      <c r="M1276" s="831">
        <v>959</v>
      </c>
      <c r="N1276" s="831">
        <v>1998</v>
      </c>
      <c r="O1276" s="831">
        <v>1958040</v>
      </c>
      <c r="P1276" s="827"/>
      <c r="Q1276" s="832">
        <v>980</v>
      </c>
    </row>
    <row r="1277" spans="1:17" ht="14.45" customHeight="1" x14ac:dyDescent="0.2">
      <c r="A1277" s="821" t="s">
        <v>6288</v>
      </c>
      <c r="B1277" s="822" t="s">
        <v>5369</v>
      </c>
      <c r="C1277" s="822" t="s">
        <v>5283</v>
      </c>
      <c r="D1277" s="822" t="s">
        <v>5340</v>
      </c>
      <c r="E1277" s="822" t="s">
        <v>5341</v>
      </c>
      <c r="F1277" s="831">
        <v>14</v>
      </c>
      <c r="G1277" s="831">
        <v>1708</v>
      </c>
      <c r="H1277" s="831"/>
      <c r="I1277" s="831">
        <v>122</v>
      </c>
      <c r="J1277" s="831"/>
      <c r="K1277" s="831"/>
      <c r="L1277" s="831"/>
      <c r="M1277" s="831"/>
      <c r="N1277" s="831"/>
      <c r="O1277" s="831"/>
      <c r="P1277" s="827"/>
      <c r="Q1277" s="832"/>
    </row>
    <row r="1278" spans="1:17" ht="14.45" customHeight="1" x14ac:dyDescent="0.2">
      <c r="A1278" s="821" t="s">
        <v>6288</v>
      </c>
      <c r="B1278" s="822" t="s">
        <v>5369</v>
      </c>
      <c r="C1278" s="822" t="s">
        <v>5283</v>
      </c>
      <c r="D1278" s="822" t="s">
        <v>5438</v>
      </c>
      <c r="E1278" s="822" t="s">
        <v>5436</v>
      </c>
      <c r="F1278" s="831">
        <v>125</v>
      </c>
      <c r="G1278" s="831">
        <v>93500</v>
      </c>
      <c r="H1278" s="831"/>
      <c r="I1278" s="831">
        <v>748</v>
      </c>
      <c r="J1278" s="831">
        <v>89</v>
      </c>
      <c r="K1278" s="831">
        <v>66661</v>
      </c>
      <c r="L1278" s="831"/>
      <c r="M1278" s="831">
        <v>749</v>
      </c>
      <c r="N1278" s="831">
        <v>86</v>
      </c>
      <c r="O1278" s="831">
        <v>65446</v>
      </c>
      <c r="P1278" s="827"/>
      <c r="Q1278" s="832">
        <v>761</v>
      </c>
    </row>
    <row r="1279" spans="1:17" ht="14.45" customHeight="1" x14ac:dyDescent="0.2">
      <c r="A1279" s="821" t="s">
        <v>6288</v>
      </c>
      <c r="B1279" s="822" t="s">
        <v>5369</v>
      </c>
      <c r="C1279" s="822" t="s">
        <v>5283</v>
      </c>
      <c r="D1279" s="822" t="s">
        <v>5439</v>
      </c>
      <c r="E1279" s="822" t="s">
        <v>5440</v>
      </c>
      <c r="F1279" s="831">
        <v>468</v>
      </c>
      <c r="G1279" s="831">
        <v>255528</v>
      </c>
      <c r="H1279" s="831"/>
      <c r="I1279" s="831">
        <v>546</v>
      </c>
      <c r="J1279" s="831">
        <v>410</v>
      </c>
      <c r="K1279" s="831">
        <v>224270</v>
      </c>
      <c r="L1279" s="831"/>
      <c r="M1279" s="831">
        <v>547</v>
      </c>
      <c r="N1279" s="831">
        <v>451</v>
      </c>
      <c r="O1279" s="831">
        <v>255717</v>
      </c>
      <c r="P1279" s="827"/>
      <c r="Q1279" s="832">
        <v>567</v>
      </c>
    </row>
    <row r="1280" spans="1:17" ht="14.45" customHeight="1" x14ac:dyDescent="0.2">
      <c r="A1280" s="821" t="s">
        <v>6288</v>
      </c>
      <c r="B1280" s="822" t="s">
        <v>5369</v>
      </c>
      <c r="C1280" s="822" t="s">
        <v>5283</v>
      </c>
      <c r="D1280" s="822" t="s">
        <v>5393</v>
      </c>
      <c r="E1280" s="822" t="s">
        <v>5394</v>
      </c>
      <c r="F1280" s="831">
        <v>3</v>
      </c>
      <c r="G1280" s="831">
        <v>930</v>
      </c>
      <c r="H1280" s="831"/>
      <c r="I1280" s="831">
        <v>310</v>
      </c>
      <c r="J1280" s="831"/>
      <c r="K1280" s="831"/>
      <c r="L1280" s="831"/>
      <c r="M1280" s="831"/>
      <c r="N1280" s="831"/>
      <c r="O1280" s="831"/>
      <c r="P1280" s="827"/>
      <c r="Q1280" s="832"/>
    </row>
    <row r="1281" spans="1:17" ht="14.45" customHeight="1" x14ac:dyDescent="0.2">
      <c r="A1281" s="821" t="s">
        <v>6288</v>
      </c>
      <c r="B1281" s="822" t="s">
        <v>5369</v>
      </c>
      <c r="C1281" s="822" t="s">
        <v>5283</v>
      </c>
      <c r="D1281" s="822" t="s">
        <v>5395</v>
      </c>
      <c r="E1281" s="822" t="s">
        <v>5390</v>
      </c>
      <c r="F1281" s="831">
        <v>17</v>
      </c>
      <c r="G1281" s="831">
        <v>3043</v>
      </c>
      <c r="H1281" s="831"/>
      <c r="I1281" s="831">
        <v>179</v>
      </c>
      <c r="J1281" s="831">
        <v>10</v>
      </c>
      <c r="K1281" s="831">
        <v>1800</v>
      </c>
      <c r="L1281" s="831"/>
      <c r="M1281" s="831">
        <v>180</v>
      </c>
      <c r="N1281" s="831">
        <v>11</v>
      </c>
      <c r="O1281" s="831">
        <v>2035</v>
      </c>
      <c r="P1281" s="827"/>
      <c r="Q1281" s="832">
        <v>185</v>
      </c>
    </row>
    <row r="1282" spans="1:17" ht="14.45" customHeight="1" x14ac:dyDescent="0.2">
      <c r="A1282" s="821" t="s">
        <v>6288</v>
      </c>
      <c r="B1282" s="822" t="s">
        <v>5369</v>
      </c>
      <c r="C1282" s="822" t="s">
        <v>5283</v>
      </c>
      <c r="D1282" s="822" t="s">
        <v>5396</v>
      </c>
      <c r="E1282" s="822" t="s">
        <v>5394</v>
      </c>
      <c r="F1282" s="831">
        <v>14</v>
      </c>
      <c r="G1282" s="831">
        <v>5390</v>
      </c>
      <c r="H1282" s="831"/>
      <c r="I1282" s="831">
        <v>385</v>
      </c>
      <c r="J1282" s="831">
        <v>12</v>
      </c>
      <c r="K1282" s="831">
        <v>4656</v>
      </c>
      <c r="L1282" s="831"/>
      <c r="M1282" s="831">
        <v>388</v>
      </c>
      <c r="N1282" s="831">
        <v>35</v>
      </c>
      <c r="O1282" s="831">
        <v>14035</v>
      </c>
      <c r="P1282" s="827"/>
      <c r="Q1282" s="832">
        <v>401</v>
      </c>
    </row>
    <row r="1283" spans="1:17" ht="14.45" customHeight="1" x14ac:dyDescent="0.2">
      <c r="A1283" s="821" t="s">
        <v>6288</v>
      </c>
      <c r="B1283" s="822" t="s">
        <v>5369</v>
      </c>
      <c r="C1283" s="822" t="s">
        <v>5283</v>
      </c>
      <c r="D1283" s="822" t="s">
        <v>5350</v>
      </c>
      <c r="E1283" s="822" t="s">
        <v>5351</v>
      </c>
      <c r="F1283" s="831"/>
      <c r="G1283" s="831"/>
      <c r="H1283" s="831"/>
      <c r="I1283" s="831"/>
      <c r="J1283" s="831">
        <v>1</v>
      </c>
      <c r="K1283" s="831">
        <v>625</v>
      </c>
      <c r="L1283" s="831"/>
      <c r="M1283" s="831">
        <v>625</v>
      </c>
      <c r="N1283" s="831">
        <v>2</v>
      </c>
      <c r="O1283" s="831">
        <v>1282</v>
      </c>
      <c r="P1283" s="827"/>
      <c r="Q1283" s="832">
        <v>641</v>
      </c>
    </row>
    <row r="1284" spans="1:17" ht="14.45" customHeight="1" x14ac:dyDescent="0.2">
      <c r="A1284" s="821" t="s">
        <v>6288</v>
      </c>
      <c r="B1284" s="822" t="s">
        <v>5369</v>
      </c>
      <c r="C1284" s="822" t="s">
        <v>5283</v>
      </c>
      <c r="D1284" s="822" t="s">
        <v>5441</v>
      </c>
      <c r="E1284" s="822" t="s">
        <v>5442</v>
      </c>
      <c r="F1284" s="831">
        <v>58</v>
      </c>
      <c r="G1284" s="831">
        <v>5800</v>
      </c>
      <c r="H1284" s="831"/>
      <c r="I1284" s="831">
        <v>100</v>
      </c>
      <c r="J1284" s="831">
        <v>58</v>
      </c>
      <c r="K1284" s="831">
        <v>5800</v>
      </c>
      <c r="L1284" s="831"/>
      <c r="M1284" s="831">
        <v>100</v>
      </c>
      <c r="N1284" s="831">
        <v>25</v>
      </c>
      <c r="O1284" s="831">
        <v>2500</v>
      </c>
      <c r="P1284" s="827"/>
      <c r="Q1284" s="832">
        <v>100</v>
      </c>
    </row>
    <row r="1285" spans="1:17" ht="14.45" customHeight="1" x14ac:dyDescent="0.2">
      <c r="A1285" s="821" t="s">
        <v>6288</v>
      </c>
      <c r="B1285" s="822" t="s">
        <v>5369</v>
      </c>
      <c r="C1285" s="822" t="s">
        <v>5283</v>
      </c>
      <c r="D1285" s="822" t="s">
        <v>5443</v>
      </c>
      <c r="E1285" s="822" t="s">
        <v>5436</v>
      </c>
      <c r="F1285" s="831">
        <v>670</v>
      </c>
      <c r="G1285" s="831">
        <v>696800</v>
      </c>
      <c r="H1285" s="831"/>
      <c r="I1285" s="831">
        <v>1040</v>
      </c>
      <c r="J1285" s="831">
        <v>572</v>
      </c>
      <c r="K1285" s="831">
        <v>596596</v>
      </c>
      <c r="L1285" s="831"/>
      <c r="M1285" s="831">
        <v>1043</v>
      </c>
      <c r="N1285" s="831">
        <v>570</v>
      </c>
      <c r="O1285" s="831">
        <v>606480</v>
      </c>
      <c r="P1285" s="827"/>
      <c r="Q1285" s="832">
        <v>1064</v>
      </c>
    </row>
    <row r="1286" spans="1:17" ht="14.45" customHeight="1" x14ac:dyDescent="0.2">
      <c r="A1286" s="821" t="s">
        <v>6288</v>
      </c>
      <c r="B1286" s="822" t="s">
        <v>5369</v>
      </c>
      <c r="C1286" s="822" t="s">
        <v>5283</v>
      </c>
      <c r="D1286" s="822" t="s">
        <v>5466</v>
      </c>
      <c r="E1286" s="822" t="s">
        <v>5436</v>
      </c>
      <c r="F1286" s="831">
        <v>5</v>
      </c>
      <c r="G1286" s="831">
        <v>4405</v>
      </c>
      <c r="H1286" s="831"/>
      <c r="I1286" s="831">
        <v>881</v>
      </c>
      <c r="J1286" s="831">
        <v>6</v>
      </c>
      <c r="K1286" s="831">
        <v>5292</v>
      </c>
      <c r="L1286" s="831"/>
      <c r="M1286" s="831">
        <v>882</v>
      </c>
      <c r="N1286" s="831"/>
      <c r="O1286" s="831"/>
      <c r="P1286" s="827"/>
      <c r="Q1286" s="832"/>
    </row>
    <row r="1287" spans="1:17" ht="14.45" customHeight="1" x14ac:dyDescent="0.2">
      <c r="A1287" s="821" t="s">
        <v>6288</v>
      </c>
      <c r="B1287" s="822" t="s">
        <v>5369</v>
      </c>
      <c r="C1287" s="822" t="s">
        <v>5283</v>
      </c>
      <c r="D1287" s="822" t="s">
        <v>5467</v>
      </c>
      <c r="E1287" s="822" t="s">
        <v>5403</v>
      </c>
      <c r="F1287" s="831"/>
      <c r="G1287" s="831"/>
      <c r="H1287" s="831"/>
      <c r="I1287" s="831"/>
      <c r="J1287" s="831">
        <v>4</v>
      </c>
      <c r="K1287" s="831">
        <v>2140</v>
      </c>
      <c r="L1287" s="831"/>
      <c r="M1287" s="831">
        <v>535</v>
      </c>
      <c r="N1287" s="831">
        <v>12</v>
      </c>
      <c r="O1287" s="831">
        <v>6564</v>
      </c>
      <c r="P1287" s="827"/>
      <c r="Q1287" s="832">
        <v>547</v>
      </c>
    </row>
    <row r="1288" spans="1:17" ht="14.45" customHeight="1" x14ac:dyDescent="0.2">
      <c r="A1288" s="821" t="s">
        <v>6288</v>
      </c>
      <c r="B1288" s="822" t="s">
        <v>5369</v>
      </c>
      <c r="C1288" s="822" t="s">
        <v>5283</v>
      </c>
      <c r="D1288" s="822" t="s">
        <v>5402</v>
      </c>
      <c r="E1288" s="822" t="s">
        <v>5403</v>
      </c>
      <c r="F1288" s="831">
        <v>149</v>
      </c>
      <c r="G1288" s="831">
        <v>123372</v>
      </c>
      <c r="H1288" s="831"/>
      <c r="I1288" s="831">
        <v>828</v>
      </c>
      <c r="J1288" s="831">
        <v>62</v>
      </c>
      <c r="K1288" s="831">
        <v>51522</v>
      </c>
      <c r="L1288" s="831"/>
      <c r="M1288" s="831">
        <v>831</v>
      </c>
      <c r="N1288" s="831">
        <v>99</v>
      </c>
      <c r="O1288" s="831">
        <v>84348</v>
      </c>
      <c r="P1288" s="827"/>
      <c r="Q1288" s="832">
        <v>852</v>
      </c>
    </row>
    <row r="1289" spans="1:17" ht="14.45" customHeight="1" x14ac:dyDescent="0.2">
      <c r="A1289" s="821" t="s">
        <v>6288</v>
      </c>
      <c r="B1289" s="822" t="s">
        <v>5369</v>
      </c>
      <c r="C1289" s="822" t="s">
        <v>5283</v>
      </c>
      <c r="D1289" s="822" t="s">
        <v>5449</v>
      </c>
      <c r="E1289" s="822" t="s">
        <v>5403</v>
      </c>
      <c r="F1289" s="831">
        <v>81</v>
      </c>
      <c r="G1289" s="831">
        <v>49329</v>
      </c>
      <c r="H1289" s="831"/>
      <c r="I1289" s="831">
        <v>609</v>
      </c>
      <c r="J1289" s="831">
        <v>95</v>
      </c>
      <c r="K1289" s="831">
        <v>58140</v>
      </c>
      <c r="L1289" s="831"/>
      <c r="M1289" s="831">
        <v>612</v>
      </c>
      <c r="N1289" s="831">
        <v>26</v>
      </c>
      <c r="O1289" s="831">
        <v>16250</v>
      </c>
      <c r="P1289" s="827"/>
      <c r="Q1289" s="832">
        <v>625</v>
      </c>
    </row>
    <row r="1290" spans="1:17" ht="14.45" customHeight="1" x14ac:dyDescent="0.2">
      <c r="A1290" s="821" t="s">
        <v>6288</v>
      </c>
      <c r="B1290" s="822" t="s">
        <v>5369</v>
      </c>
      <c r="C1290" s="822" t="s">
        <v>5283</v>
      </c>
      <c r="D1290" s="822" t="s">
        <v>5444</v>
      </c>
      <c r="E1290" s="822" t="s">
        <v>5445</v>
      </c>
      <c r="F1290" s="831">
        <v>1</v>
      </c>
      <c r="G1290" s="831">
        <v>627</v>
      </c>
      <c r="H1290" s="831"/>
      <c r="I1290" s="831">
        <v>627</v>
      </c>
      <c r="J1290" s="831"/>
      <c r="K1290" s="831"/>
      <c r="L1290" s="831"/>
      <c r="M1290" s="831"/>
      <c r="N1290" s="831">
        <v>1</v>
      </c>
      <c r="O1290" s="831">
        <v>646</v>
      </c>
      <c r="P1290" s="827"/>
      <c r="Q1290" s="832">
        <v>646</v>
      </c>
    </row>
    <row r="1291" spans="1:17" ht="14.45" customHeight="1" x14ac:dyDescent="0.2">
      <c r="A1291" s="821" t="s">
        <v>6288</v>
      </c>
      <c r="B1291" s="822" t="s">
        <v>5369</v>
      </c>
      <c r="C1291" s="822" t="s">
        <v>5283</v>
      </c>
      <c r="D1291" s="822" t="s">
        <v>5446</v>
      </c>
      <c r="E1291" s="822" t="s">
        <v>5445</v>
      </c>
      <c r="F1291" s="831">
        <v>1</v>
      </c>
      <c r="G1291" s="831">
        <v>541</v>
      </c>
      <c r="H1291" s="831"/>
      <c r="I1291" s="831">
        <v>541</v>
      </c>
      <c r="J1291" s="831"/>
      <c r="K1291" s="831"/>
      <c r="L1291" s="831"/>
      <c r="M1291" s="831"/>
      <c r="N1291" s="831"/>
      <c r="O1291" s="831"/>
      <c r="P1291" s="827"/>
      <c r="Q1291" s="832"/>
    </row>
    <row r="1292" spans="1:17" ht="14.45" customHeight="1" x14ac:dyDescent="0.2">
      <c r="A1292" s="821" t="s">
        <v>6288</v>
      </c>
      <c r="B1292" s="822" t="s">
        <v>5369</v>
      </c>
      <c r="C1292" s="822" t="s">
        <v>5283</v>
      </c>
      <c r="D1292" s="822" t="s">
        <v>5473</v>
      </c>
      <c r="E1292" s="822" t="s">
        <v>5474</v>
      </c>
      <c r="F1292" s="831">
        <v>2</v>
      </c>
      <c r="G1292" s="831">
        <v>2766</v>
      </c>
      <c r="H1292" s="831"/>
      <c r="I1292" s="831">
        <v>1383</v>
      </c>
      <c r="J1292" s="831">
        <v>3</v>
      </c>
      <c r="K1292" s="831">
        <v>4158</v>
      </c>
      <c r="L1292" s="831"/>
      <c r="M1292" s="831">
        <v>1386</v>
      </c>
      <c r="N1292" s="831">
        <v>1</v>
      </c>
      <c r="O1292" s="831">
        <v>1398</v>
      </c>
      <c r="P1292" s="827"/>
      <c r="Q1292" s="832">
        <v>1398</v>
      </c>
    </row>
    <row r="1293" spans="1:17" ht="14.45" customHeight="1" x14ac:dyDescent="0.2">
      <c r="A1293" s="821" t="s">
        <v>6288</v>
      </c>
      <c r="B1293" s="822" t="s">
        <v>5369</v>
      </c>
      <c r="C1293" s="822" t="s">
        <v>5283</v>
      </c>
      <c r="D1293" s="822" t="s">
        <v>5469</v>
      </c>
      <c r="E1293" s="822" t="s">
        <v>5403</v>
      </c>
      <c r="F1293" s="831">
        <v>10</v>
      </c>
      <c r="G1293" s="831">
        <v>8780</v>
      </c>
      <c r="H1293" s="831"/>
      <c r="I1293" s="831">
        <v>878</v>
      </c>
      <c r="J1293" s="831">
        <v>3</v>
      </c>
      <c r="K1293" s="831">
        <v>2643</v>
      </c>
      <c r="L1293" s="831"/>
      <c r="M1293" s="831">
        <v>881</v>
      </c>
      <c r="N1293" s="831">
        <v>7</v>
      </c>
      <c r="O1293" s="831">
        <v>6314</v>
      </c>
      <c r="P1293" s="827"/>
      <c r="Q1293" s="832">
        <v>902</v>
      </c>
    </row>
    <row r="1294" spans="1:17" ht="14.45" customHeight="1" x14ac:dyDescent="0.2">
      <c r="A1294" s="821" t="s">
        <v>6288</v>
      </c>
      <c r="B1294" s="822" t="s">
        <v>5369</v>
      </c>
      <c r="C1294" s="822" t="s">
        <v>5283</v>
      </c>
      <c r="D1294" s="822" t="s">
        <v>6289</v>
      </c>
      <c r="E1294" s="822" t="s">
        <v>6290</v>
      </c>
      <c r="F1294" s="831"/>
      <c r="G1294" s="831"/>
      <c r="H1294" s="831"/>
      <c r="I1294" s="831"/>
      <c r="J1294" s="831">
        <v>2</v>
      </c>
      <c r="K1294" s="831">
        <v>1094</v>
      </c>
      <c r="L1294" s="831"/>
      <c r="M1294" s="831">
        <v>547</v>
      </c>
      <c r="N1294" s="831"/>
      <c r="O1294" s="831"/>
      <c r="P1294" s="827"/>
      <c r="Q1294" s="832"/>
    </row>
    <row r="1295" spans="1:17" ht="14.45" customHeight="1" thickBot="1" x14ac:dyDescent="0.25">
      <c r="A1295" s="813" t="s">
        <v>6288</v>
      </c>
      <c r="B1295" s="814" t="s">
        <v>5369</v>
      </c>
      <c r="C1295" s="814" t="s">
        <v>5283</v>
      </c>
      <c r="D1295" s="814" t="s">
        <v>5470</v>
      </c>
      <c r="E1295" s="814" t="s">
        <v>5471</v>
      </c>
      <c r="F1295" s="833">
        <v>26</v>
      </c>
      <c r="G1295" s="833">
        <v>9386</v>
      </c>
      <c r="H1295" s="833"/>
      <c r="I1295" s="833">
        <v>361</v>
      </c>
      <c r="J1295" s="833">
        <v>39</v>
      </c>
      <c r="K1295" s="833">
        <v>14196</v>
      </c>
      <c r="L1295" s="833"/>
      <c r="M1295" s="833">
        <v>364</v>
      </c>
      <c r="N1295" s="833">
        <v>52</v>
      </c>
      <c r="O1295" s="833">
        <v>19760</v>
      </c>
      <c r="P1295" s="819"/>
      <c r="Q1295" s="834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CBD70F5-0413-4A46-93A0-1012F229A78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758.84199999999998</v>
      </c>
      <c r="C5" s="114">
        <v>235.999</v>
      </c>
      <c r="D5" s="114">
        <v>794.29399999999998</v>
      </c>
      <c r="E5" s="423">
        <f>IF(OR(D5=0,B5=0),"",D5/B5)</f>
        <v>1.0467185527422045</v>
      </c>
      <c r="F5" s="129">
        <f>IF(OR(D5=0,C5=0),"",D5/C5)</f>
        <v>3.3656668036728967</v>
      </c>
      <c r="G5" s="130">
        <v>78</v>
      </c>
      <c r="H5" s="114">
        <v>44</v>
      </c>
      <c r="I5" s="114">
        <v>73</v>
      </c>
      <c r="J5" s="423">
        <f>IF(OR(I5=0,G5=0),"",I5/G5)</f>
        <v>0.9358974358974359</v>
      </c>
      <c r="K5" s="131">
        <f>IF(OR(I5=0,H5=0),"",I5/H5)</f>
        <v>1.6590909090909092</v>
      </c>
      <c r="L5" s="121"/>
      <c r="M5" s="121"/>
      <c r="N5" s="7">
        <f>D5-C5</f>
        <v>558.29499999999996</v>
      </c>
      <c r="O5" s="8">
        <f>I5-H5</f>
        <v>29</v>
      </c>
      <c r="P5" s="7">
        <f>D5-B5</f>
        <v>35.451999999999998</v>
      </c>
      <c r="Q5" s="8">
        <f>I5-G5</f>
        <v>-5</v>
      </c>
    </row>
    <row r="6" spans="1:17" ht="14.45" hidden="1" customHeight="1" outlineLevel="1" x14ac:dyDescent="0.2">
      <c r="A6" s="440" t="s">
        <v>168</v>
      </c>
      <c r="B6" s="120">
        <v>155.042</v>
      </c>
      <c r="C6" s="113">
        <v>170.93899999999999</v>
      </c>
      <c r="D6" s="113">
        <v>358.84300000000002</v>
      </c>
      <c r="E6" s="423">
        <f t="shared" ref="E6:E12" si="0">IF(OR(D6=0,B6=0),"",D6/B6)</f>
        <v>2.3144889771803769</v>
      </c>
      <c r="F6" s="129">
        <f t="shared" ref="F6:F12" si="1">IF(OR(D6=0,C6=0),"",D6/C6)</f>
        <v>2.0992459298346198</v>
      </c>
      <c r="G6" s="133">
        <v>16</v>
      </c>
      <c r="H6" s="113">
        <v>18</v>
      </c>
      <c r="I6" s="113">
        <v>29</v>
      </c>
      <c r="J6" s="424">
        <f t="shared" ref="J6:J12" si="2">IF(OR(I6=0,G6=0),"",I6/G6)</f>
        <v>1.8125</v>
      </c>
      <c r="K6" s="134">
        <f t="shared" ref="K6:K12" si="3">IF(OR(I6=0,H6=0),"",I6/H6)</f>
        <v>1.6111111111111112</v>
      </c>
      <c r="L6" s="121"/>
      <c r="M6" s="121"/>
      <c r="N6" s="5">
        <f t="shared" ref="N6:N13" si="4">D6-C6</f>
        <v>187.90400000000002</v>
      </c>
      <c r="O6" s="6">
        <f t="shared" ref="O6:O13" si="5">I6-H6</f>
        <v>11</v>
      </c>
      <c r="P6" s="5">
        <f t="shared" ref="P6:P13" si="6">D6-B6</f>
        <v>203.80100000000002</v>
      </c>
      <c r="Q6" s="6">
        <f t="shared" ref="Q6:Q13" si="7">I6-G6</f>
        <v>13</v>
      </c>
    </row>
    <row r="7" spans="1:17" ht="14.45" hidden="1" customHeight="1" outlineLevel="1" x14ac:dyDescent="0.2">
      <c r="A7" s="440" t="s">
        <v>169</v>
      </c>
      <c r="B7" s="120">
        <v>258.23899999999998</v>
      </c>
      <c r="C7" s="113">
        <v>239.41300000000001</v>
      </c>
      <c r="D7" s="113">
        <v>527.745</v>
      </c>
      <c r="E7" s="423">
        <f t="shared" si="0"/>
        <v>2.0436301255813416</v>
      </c>
      <c r="F7" s="129">
        <f t="shared" si="1"/>
        <v>2.2043289211529866</v>
      </c>
      <c r="G7" s="133">
        <v>22</v>
      </c>
      <c r="H7" s="113">
        <v>28</v>
      </c>
      <c r="I7" s="113">
        <v>54</v>
      </c>
      <c r="J7" s="424">
        <f t="shared" si="2"/>
        <v>2.4545454545454546</v>
      </c>
      <c r="K7" s="134">
        <f t="shared" si="3"/>
        <v>1.9285714285714286</v>
      </c>
      <c r="L7" s="121"/>
      <c r="M7" s="121"/>
      <c r="N7" s="5">
        <f t="shared" si="4"/>
        <v>288.33199999999999</v>
      </c>
      <c r="O7" s="6">
        <f t="shared" si="5"/>
        <v>26</v>
      </c>
      <c r="P7" s="5">
        <f t="shared" si="6"/>
        <v>269.50600000000003</v>
      </c>
      <c r="Q7" s="6">
        <f t="shared" si="7"/>
        <v>32</v>
      </c>
    </row>
    <row r="8" spans="1:17" ht="14.45" hidden="1" customHeight="1" outlineLevel="1" x14ac:dyDescent="0.2">
      <c r="A8" s="440" t="s">
        <v>170</v>
      </c>
      <c r="B8" s="120">
        <v>55.155999999999999</v>
      </c>
      <c r="C8" s="113">
        <v>3.1789999999999998</v>
      </c>
      <c r="D8" s="113">
        <v>148.035</v>
      </c>
      <c r="E8" s="423">
        <f t="shared" si="0"/>
        <v>2.6839328450213937</v>
      </c>
      <c r="F8" s="129">
        <f t="shared" si="1"/>
        <v>46.566530355457694</v>
      </c>
      <c r="G8" s="133">
        <v>3</v>
      </c>
      <c r="H8" s="113">
        <v>1</v>
      </c>
      <c r="I8" s="113">
        <v>10</v>
      </c>
      <c r="J8" s="424">
        <f t="shared" si="2"/>
        <v>3.3333333333333335</v>
      </c>
      <c r="K8" s="134">
        <f t="shared" si="3"/>
        <v>10</v>
      </c>
      <c r="L8" s="121"/>
      <c r="M8" s="121"/>
      <c r="N8" s="5">
        <f t="shared" si="4"/>
        <v>144.85599999999999</v>
      </c>
      <c r="O8" s="6">
        <f t="shared" si="5"/>
        <v>9</v>
      </c>
      <c r="P8" s="5">
        <f t="shared" si="6"/>
        <v>92.878999999999991</v>
      </c>
      <c r="Q8" s="6">
        <f t="shared" si="7"/>
        <v>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111.19499999999999</v>
      </c>
      <c r="C10" s="113">
        <v>109.09</v>
      </c>
      <c r="D10" s="113">
        <v>235.88200000000001</v>
      </c>
      <c r="E10" s="423">
        <f t="shared" si="0"/>
        <v>2.1213363910247764</v>
      </c>
      <c r="F10" s="129">
        <f t="shared" si="1"/>
        <v>2.1622696855807133</v>
      </c>
      <c r="G10" s="133">
        <v>13</v>
      </c>
      <c r="H10" s="113">
        <v>11</v>
      </c>
      <c r="I10" s="113">
        <v>24</v>
      </c>
      <c r="J10" s="424">
        <f t="shared" si="2"/>
        <v>1.8461538461538463</v>
      </c>
      <c r="K10" s="134">
        <f t="shared" si="3"/>
        <v>2.1818181818181817</v>
      </c>
      <c r="L10" s="121"/>
      <c r="M10" s="121"/>
      <c r="N10" s="5">
        <f t="shared" si="4"/>
        <v>126.792</v>
      </c>
      <c r="O10" s="6">
        <f t="shared" si="5"/>
        <v>13</v>
      </c>
      <c r="P10" s="5">
        <f t="shared" si="6"/>
        <v>124.68700000000001</v>
      </c>
      <c r="Q10" s="6">
        <f t="shared" si="7"/>
        <v>11</v>
      </c>
    </row>
    <row r="11" spans="1:17" ht="14.45" hidden="1" customHeight="1" outlineLevel="1" x14ac:dyDescent="0.2">
      <c r="A11" s="440" t="s">
        <v>173</v>
      </c>
      <c r="B11" s="120">
        <v>41.012999999999998</v>
      </c>
      <c r="C11" s="113">
        <v>32.380000000000003</v>
      </c>
      <c r="D11" s="113">
        <v>1.4950000000000001</v>
      </c>
      <c r="E11" s="423">
        <f t="shared" si="0"/>
        <v>3.645185672835443E-2</v>
      </c>
      <c r="F11" s="129">
        <f t="shared" si="1"/>
        <v>4.6170475602223593E-2</v>
      </c>
      <c r="G11" s="133">
        <v>3</v>
      </c>
      <c r="H11" s="113">
        <v>6</v>
      </c>
      <c r="I11" s="113">
        <v>1</v>
      </c>
      <c r="J11" s="424">
        <f t="shared" si="2"/>
        <v>0.33333333333333331</v>
      </c>
      <c r="K11" s="134">
        <f t="shared" si="3"/>
        <v>0.16666666666666666</v>
      </c>
      <c r="L11" s="121"/>
      <c r="M11" s="121"/>
      <c r="N11" s="5">
        <f t="shared" si="4"/>
        <v>-30.885000000000002</v>
      </c>
      <c r="O11" s="6">
        <f t="shared" si="5"/>
        <v>-5</v>
      </c>
      <c r="P11" s="5">
        <f t="shared" si="6"/>
        <v>-39.518000000000001</v>
      </c>
      <c r="Q11" s="6">
        <f t="shared" si="7"/>
        <v>-2</v>
      </c>
    </row>
    <row r="12" spans="1:17" ht="14.45" hidden="1" customHeight="1" outlineLevel="1" thickBot="1" x14ac:dyDescent="0.25">
      <c r="A12" s="441" t="s">
        <v>208</v>
      </c>
      <c r="B12" s="238">
        <v>15.827</v>
      </c>
      <c r="C12" s="239">
        <v>7.19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2</v>
      </c>
      <c r="H12" s="239">
        <v>1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-7.19</v>
      </c>
      <c r="O12" s="244">
        <f t="shared" si="5"/>
        <v>-1</v>
      </c>
      <c r="P12" s="243">
        <f t="shared" si="6"/>
        <v>-15.827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1395.3139999999999</v>
      </c>
      <c r="C13" s="116">
        <f>SUM(C5:C12)</f>
        <v>798.19</v>
      </c>
      <c r="D13" s="116">
        <f>SUM(D5:D12)</f>
        <v>2066.2939999999999</v>
      </c>
      <c r="E13" s="419">
        <f>IF(OR(D13=0,B13=0),0,D13/B13)</f>
        <v>1.4808810059957831</v>
      </c>
      <c r="F13" s="135">
        <f>IF(OR(D13=0,C13=0),0,D13/C13)</f>
        <v>2.5887244891567169</v>
      </c>
      <c r="G13" s="136">
        <f>SUM(G5:G12)</f>
        <v>137</v>
      </c>
      <c r="H13" s="116">
        <f>SUM(H5:H12)</f>
        <v>109</v>
      </c>
      <c r="I13" s="116">
        <f>SUM(I5:I12)</f>
        <v>191</v>
      </c>
      <c r="J13" s="419">
        <f>IF(OR(I13=0,G13=0),0,I13/G13)</f>
        <v>1.3941605839416058</v>
      </c>
      <c r="K13" s="137">
        <f>IF(OR(I13=0,H13=0),0,I13/H13)</f>
        <v>1.7522935779816513</v>
      </c>
      <c r="L13" s="121"/>
      <c r="M13" s="121"/>
      <c r="N13" s="127">
        <f t="shared" si="4"/>
        <v>1268.1039999999998</v>
      </c>
      <c r="O13" s="138">
        <f t="shared" si="5"/>
        <v>82</v>
      </c>
      <c r="P13" s="127">
        <f t="shared" si="6"/>
        <v>670.98</v>
      </c>
      <c r="Q13" s="138">
        <f t="shared" si="7"/>
        <v>54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732.19899999999996</v>
      </c>
      <c r="C18" s="114">
        <v>235.999</v>
      </c>
      <c r="D18" s="114">
        <v>794.29399999999998</v>
      </c>
      <c r="E18" s="423">
        <f>IF(OR(D18=0,B18=0),"",D18/B18)</f>
        <v>1.0848061797407536</v>
      </c>
      <c r="F18" s="129">
        <f>IF(OR(D18=0,C18=0),"",D18/C18)</f>
        <v>3.3656668036728967</v>
      </c>
      <c r="G18" s="119">
        <v>75</v>
      </c>
      <c r="H18" s="114">
        <v>44</v>
      </c>
      <c r="I18" s="114">
        <v>73</v>
      </c>
      <c r="J18" s="423">
        <f>IF(OR(I18=0,G18=0),"",I18/G18)</f>
        <v>0.97333333333333338</v>
      </c>
      <c r="K18" s="131">
        <f>IF(OR(I18=0,H18=0),"",I18/H18)</f>
        <v>1.6590909090909092</v>
      </c>
      <c r="L18" s="663">
        <v>0.91871999999999998</v>
      </c>
      <c r="M18" s="664"/>
      <c r="N18" s="145">
        <f t="shared" ref="N18:N26" si="8">D18-C18</f>
        <v>558.29499999999996</v>
      </c>
      <c r="O18" s="146">
        <f t="shared" ref="O18:O26" si="9">I18-H18</f>
        <v>29</v>
      </c>
      <c r="P18" s="145">
        <f t="shared" ref="P18:P26" si="10">D18-B18</f>
        <v>62.095000000000027</v>
      </c>
      <c r="Q18" s="146">
        <f t="shared" ref="Q18:Q26" si="11">I18-G18</f>
        <v>-2</v>
      </c>
    </row>
    <row r="19" spans="1:17" ht="14.45" hidden="1" customHeight="1" outlineLevel="1" x14ac:dyDescent="0.2">
      <c r="A19" s="440" t="s">
        <v>168</v>
      </c>
      <c r="B19" s="120">
        <v>155.042</v>
      </c>
      <c r="C19" s="113">
        <v>170.93899999999999</v>
      </c>
      <c r="D19" s="113">
        <v>358.84300000000002</v>
      </c>
      <c r="E19" s="424">
        <f t="shared" ref="E19:E25" si="12">IF(OR(D19=0,B19=0),"",D19/B19)</f>
        <v>2.3144889771803769</v>
      </c>
      <c r="F19" s="132">
        <f t="shared" ref="F19:F25" si="13">IF(OR(D19=0,C19=0),"",D19/C19)</f>
        <v>2.0992459298346198</v>
      </c>
      <c r="G19" s="120">
        <v>16</v>
      </c>
      <c r="H19" s="113">
        <v>18</v>
      </c>
      <c r="I19" s="113">
        <v>29</v>
      </c>
      <c r="J19" s="424">
        <f t="shared" ref="J19:J25" si="14">IF(OR(I19=0,G19=0),"",I19/G19)</f>
        <v>1.8125</v>
      </c>
      <c r="K19" s="134">
        <f t="shared" ref="K19:K25" si="15">IF(OR(I19=0,H19=0),"",I19/H19)</f>
        <v>1.6111111111111112</v>
      </c>
      <c r="L19" s="663">
        <v>0.99456</v>
      </c>
      <c r="M19" s="664"/>
      <c r="N19" s="147">
        <f t="shared" si="8"/>
        <v>187.90400000000002</v>
      </c>
      <c r="O19" s="148">
        <f t="shared" si="9"/>
        <v>11</v>
      </c>
      <c r="P19" s="147">
        <f t="shared" si="10"/>
        <v>203.80100000000002</v>
      </c>
      <c r="Q19" s="148">
        <f t="shared" si="11"/>
        <v>13</v>
      </c>
    </row>
    <row r="20" spans="1:17" ht="14.45" hidden="1" customHeight="1" outlineLevel="1" x14ac:dyDescent="0.2">
      <c r="A20" s="440" t="s">
        <v>169</v>
      </c>
      <c r="B20" s="120">
        <v>243.31</v>
      </c>
      <c r="C20" s="113">
        <v>239.41300000000001</v>
      </c>
      <c r="D20" s="113">
        <v>527.745</v>
      </c>
      <c r="E20" s="424">
        <f t="shared" si="12"/>
        <v>2.1690230570054663</v>
      </c>
      <c r="F20" s="132">
        <f t="shared" si="13"/>
        <v>2.2043289211529866</v>
      </c>
      <c r="G20" s="120">
        <v>21</v>
      </c>
      <c r="H20" s="113">
        <v>28</v>
      </c>
      <c r="I20" s="113">
        <v>54</v>
      </c>
      <c r="J20" s="424">
        <f t="shared" si="14"/>
        <v>2.5714285714285716</v>
      </c>
      <c r="K20" s="134">
        <f t="shared" si="15"/>
        <v>1.9285714285714286</v>
      </c>
      <c r="L20" s="663">
        <v>0.96671999999999991</v>
      </c>
      <c r="M20" s="664"/>
      <c r="N20" s="147">
        <f t="shared" si="8"/>
        <v>288.33199999999999</v>
      </c>
      <c r="O20" s="148">
        <f t="shared" si="9"/>
        <v>26</v>
      </c>
      <c r="P20" s="147">
        <f t="shared" si="10"/>
        <v>284.435</v>
      </c>
      <c r="Q20" s="148">
        <f t="shared" si="11"/>
        <v>33</v>
      </c>
    </row>
    <row r="21" spans="1:17" ht="14.45" hidden="1" customHeight="1" outlineLevel="1" x14ac:dyDescent="0.2">
      <c r="A21" s="440" t="s">
        <v>170</v>
      </c>
      <c r="B21" s="120">
        <v>55.155999999999999</v>
      </c>
      <c r="C21" s="113">
        <v>3.1789999999999998</v>
      </c>
      <c r="D21" s="113">
        <v>148.035</v>
      </c>
      <c r="E21" s="424">
        <f t="shared" si="12"/>
        <v>2.6839328450213937</v>
      </c>
      <c r="F21" s="132">
        <f t="shared" si="13"/>
        <v>46.566530355457694</v>
      </c>
      <c r="G21" s="120">
        <v>3</v>
      </c>
      <c r="H21" s="113">
        <v>1</v>
      </c>
      <c r="I21" s="113">
        <v>10</v>
      </c>
      <c r="J21" s="424">
        <f t="shared" si="14"/>
        <v>3.3333333333333335</v>
      </c>
      <c r="K21" s="134">
        <f t="shared" si="15"/>
        <v>10</v>
      </c>
      <c r="L21" s="663">
        <v>1.11744</v>
      </c>
      <c r="M21" s="664"/>
      <c r="N21" s="147">
        <f t="shared" si="8"/>
        <v>144.85599999999999</v>
      </c>
      <c r="O21" s="148">
        <f t="shared" si="9"/>
        <v>9</v>
      </c>
      <c r="P21" s="147">
        <f t="shared" si="10"/>
        <v>92.878999999999991</v>
      </c>
      <c r="Q21" s="148">
        <f t="shared" si="11"/>
        <v>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111.19499999999999</v>
      </c>
      <c r="C23" s="113">
        <v>109.09</v>
      </c>
      <c r="D23" s="113">
        <v>235.88200000000001</v>
      </c>
      <c r="E23" s="424">
        <f t="shared" si="12"/>
        <v>2.1213363910247764</v>
      </c>
      <c r="F23" s="132">
        <f t="shared" si="13"/>
        <v>2.1622696855807133</v>
      </c>
      <c r="G23" s="120">
        <v>13</v>
      </c>
      <c r="H23" s="113">
        <v>11</v>
      </c>
      <c r="I23" s="113">
        <v>24</v>
      </c>
      <c r="J23" s="424">
        <f t="shared" si="14"/>
        <v>1.8461538461538463</v>
      </c>
      <c r="K23" s="134">
        <f t="shared" si="15"/>
        <v>2.1818181818181817</v>
      </c>
      <c r="L23" s="663">
        <v>0.98495999999999995</v>
      </c>
      <c r="M23" s="664"/>
      <c r="N23" s="147">
        <f t="shared" si="8"/>
        <v>126.792</v>
      </c>
      <c r="O23" s="148">
        <f t="shared" si="9"/>
        <v>13</v>
      </c>
      <c r="P23" s="147">
        <f t="shared" si="10"/>
        <v>124.68700000000001</v>
      </c>
      <c r="Q23" s="148">
        <f t="shared" si="11"/>
        <v>11</v>
      </c>
    </row>
    <row r="24" spans="1:17" ht="14.45" hidden="1" customHeight="1" outlineLevel="1" x14ac:dyDescent="0.2">
      <c r="A24" s="440" t="s">
        <v>173</v>
      </c>
      <c r="B24" s="120">
        <v>41.012999999999998</v>
      </c>
      <c r="C24" s="113">
        <v>32.380000000000003</v>
      </c>
      <c r="D24" s="113">
        <v>1.4950000000000001</v>
      </c>
      <c r="E24" s="424">
        <f t="shared" si="12"/>
        <v>3.645185672835443E-2</v>
      </c>
      <c r="F24" s="132">
        <f t="shared" si="13"/>
        <v>4.6170475602223593E-2</v>
      </c>
      <c r="G24" s="120">
        <v>3</v>
      </c>
      <c r="H24" s="113">
        <v>6</v>
      </c>
      <c r="I24" s="113">
        <v>1</v>
      </c>
      <c r="J24" s="424">
        <f t="shared" si="14"/>
        <v>0.33333333333333331</v>
      </c>
      <c r="K24" s="134">
        <f t="shared" si="15"/>
        <v>0.16666666666666666</v>
      </c>
      <c r="L24" s="663">
        <v>1.0147199999999998</v>
      </c>
      <c r="M24" s="664"/>
      <c r="N24" s="147">
        <f t="shared" si="8"/>
        <v>-30.885000000000002</v>
      </c>
      <c r="O24" s="148">
        <f t="shared" si="9"/>
        <v>-5</v>
      </c>
      <c r="P24" s="147">
        <f t="shared" si="10"/>
        <v>-39.518000000000001</v>
      </c>
      <c r="Q24" s="148">
        <f t="shared" si="11"/>
        <v>-2</v>
      </c>
    </row>
    <row r="25" spans="1:17" ht="14.45" hidden="1" customHeight="1" outlineLevel="1" thickBot="1" x14ac:dyDescent="0.25">
      <c r="A25" s="441" t="s">
        <v>208</v>
      </c>
      <c r="B25" s="238">
        <v>15.827</v>
      </c>
      <c r="C25" s="239">
        <v>7.19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2</v>
      </c>
      <c r="H25" s="239">
        <v>1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-7.19</v>
      </c>
      <c r="O25" s="246">
        <f t="shared" si="9"/>
        <v>-1</v>
      </c>
      <c r="P25" s="245">
        <f t="shared" si="10"/>
        <v>-15.827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1353.7419999999997</v>
      </c>
      <c r="C26" s="150">
        <f>SUM(C18:C25)</f>
        <v>798.19</v>
      </c>
      <c r="D26" s="150">
        <f>SUM(D18:D25)</f>
        <v>2066.2939999999999</v>
      </c>
      <c r="E26" s="420">
        <f>IF(OR(D26=0,B26=0),0,D26/B26)</f>
        <v>1.526357311806829</v>
      </c>
      <c r="F26" s="151">
        <f>IF(OR(D26=0,C26=0),0,D26/C26)</f>
        <v>2.5887244891567169</v>
      </c>
      <c r="G26" s="149">
        <f>SUM(G18:G25)</f>
        <v>133</v>
      </c>
      <c r="H26" s="150">
        <f>SUM(H18:H25)</f>
        <v>109</v>
      </c>
      <c r="I26" s="150">
        <f>SUM(I18:I25)</f>
        <v>191</v>
      </c>
      <c r="J26" s="420">
        <f>IF(OR(I26=0,G26=0),0,I26/G26)</f>
        <v>1.4360902255639099</v>
      </c>
      <c r="K26" s="152">
        <f>IF(OR(I26=0,H26=0),0,I26/H26)</f>
        <v>1.7522935779816513</v>
      </c>
      <c r="L26" s="121"/>
      <c r="M26" s="121"/>
      <c r="N26" s="143">
        <f t="shared" si="8"/>
        <v>1268.1039999999998</v>
      </c>
      <c r="O26" s="153">
        <f t="shared" si="9"/>
        <v>82</v>
      </c>
      <c r="P26" s="143">
        <f t="shared" si="10"/>
        <v>712.55200000000013</v>
      </c>
      <c r="Q26" s="153">
        <f t="shared" si="11"/>
        <v>58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26.643000000000001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3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-26.643000000000001</v>
      </c>
      <c r="Q31" s="146">
        <f t="shared" ref="Q31:Q39" si="19">I31-G31</f>
        <v>-3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14.929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1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-14.929</v>
      </c>
      <c r="Q33" s="148">
        <f t="shared" si="19"/>
        <v>-1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41.572000000000003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4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-41.572000000000003</v>
      </c>
      <c r="Q39" s="166">
        <f t="shared" si="19"/>
        <v>-4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3C59EF8-9840-471F-957E-0FF801F35B0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619</v>
      </c>
      <c r="C33" s="199">
        <v>395</v>
      </c>
      <c r="D33" s="84">
        <f>IF(C33="","",C33-B33)</f>
        <v>-224</v>
      </c>
      <c r="E33" s="85">
        <f>IF(C33="","",C33/B33)</f>
        <v>0.63812600969305333</v>
      </c>
      <c r="F33" s="86">
        <v>25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1452</v>
      </c>
      <c r="C34" s="200">
        <v>812</v>
      </c>
      <c r="D34" s="87">
        <f t="shared" ref="D34:D45" si="0">IF(C34="","",C34-B34)</f>
        <v>-640</v>
      </c>
      <c r="E34" s="88">
        <f t="shared" ref="E34:E45" si="1">IF(C34="","",C34/B34)</f>
        <v>0.55922865013774103</v>
      </c>
      <c r="F34" s="89">
        <v>29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2100</v>
      </c>
      <c r="C35" s="200">
        <v>1251</v>
      </c>
      <c r="D35" s="87">
        <f t="shared" si="0"/>
        <v>-849</v>
      </c>
      <c r="E35" s="88">
        <f t="shared" si="1"/>
        <v>0.59571428571428575</v>
      </c>
      <c r="F35" s="89">
        <v>77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2727</v>
      </c>
      <c r="C36" s="200">
        <v>1616</v>
      </c>
      <c r="D36" s="87">
        <f t="shared" si="0"/>
        <v>-1111</v>
      </c>
      <c r="E36" s="88">
        <f t="shared" si="1"/>
        <v>0.59259259259259256</v>
      </c>
      <c r="F36" s="89">
        <v>77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3493</v>
      </c>
      <c r="C37" s="200">
        <v>2170</v>
      </c>
      <c r="D37" s="87">
        <f t="shared" si="0"/>
        <v>-1323</v>
      </c>
      <c r="E37" s="88">
        <f t="shared" si="1"/>
        <v>0.62124248496993983</v>
      </c>
      <c r="F37" s="89">
        <v>125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3728</v>
      </c>
      <c r="C38" s="200">
        <v>2321</v>
      </c>
      <c r="D38" s="87">
        <f t="shared" si="0"/>
        <v>-1407</v>
      </c>
      <c r="E38" s="88">
        <f t="shared" si="1"/>
        <v>0.62258583690987124</v>
      </c>
      <c r="F38" s="89">
        <v>133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1072E7B-1F53-4EE5-9055-D75B023A2D8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6437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6292</v>
      </c>
      <c r="B5" s="926">
        <v>1</v>
      </c>
      <c r="C5" s="927">
        <v>27.6</v>
      </c>
      <c r="D5" s="928">
        <v>36</v>
      </c>
      <c r="E5" s="929">
        <v>1</v>
      </c>
      <c r="F5" s="930">
        <v>27.6</v>
      </c>
      <c r="G5" s="931">
        <v>31</v>
      </c>
      <c r="H5" s="932"/>
      <c r="I5" s="933"/>
      <c r="J5" s="934"/>
      <c r="K5" s="935">
        <v>27.6</v>
      </c>
      <c r="L5" s="932">
        <v>13</v>
      </c>
      <c r="M5" s="932">
        <v>117</v>
      </c>
      <c r="N5" s="936">
        <v>39</v>
      </c>
      <c r="O5" s="932" t="s">
        <v>6293</v>
      </c>
      <c r="P5" s="937" t="s">
        <v>6294</v>
      </c>
      <c r="Q5" s="938">
        <f>H5-B5</f>
        <v>-1</v>
      </c>
      <c r="R5" s="951">
        <f>I5-C5</f>
        <v>-27.6</v>
      </c>
      <c r="S5" s="938">
        <f>H5-E5</f>
        <v>-1</v>
      </c>
      <c r="T5" s="951">
        <f>I5-F5</f>
        <v>-27.6</v>
      </c>
      <c r="U5" s="961" t="s">
        <v>329</v>
      </c>
      <c r="V5" s="926" t="s">
        <v>329</v>
      </c>
      <c r="W5" s="926" t="s">
        <v>329</v>
      </c>
      <c r="X5" s="962" t="s">
        <v>329</v>
      </c>
      <c r="Y5" s="963"/>
    </row>
    <row r="6" spans="1:25" ht="14.45" customHeight="1" x14ac:dyDescent="0.2">
      <c r="A6" s="923" t="s">
        <v>6295</v>
      </c>
      <c r="B6" s="904"/>
      <c r="C6" s="905"/>
      <c r="D6" s="906"/>
      <c r="E6" s="908"/>
      <c r="F6" s="891"/>
      <c r="G6" s="892"/>
      <c r="H6" s="887">
        <v>1</v>
      </c>
      <c r="I6" s="888">
        <v>13.49</v>
      </c>
      <c r="J6" s="889">
        <v>15</v>
      </c>
      <c r="K6" s="893">
        <v>13.49</v>
      </c>
      <c r="L6" s="890">
        <v>11</v>
      </c>
      <c r="M6" s="890">
        <v>72</v>
      </c>
      <c r="N6" s="894">
        <v>24</v>
      </c>
      <c r="O6" s="890" t="s">
        <v>6293</v>
      </c>
      <c r="P6" s="907" t="s">
        <v>6296</v>
      </c>
      <c r="Q6" s="895">
        <f t="shared" ref="Q6:R69" si="0">H6-B6</f>
        <v>1</v>
      </c>
      <c r="R6" s="952">
        <f t="shared" si="0"/>
        <v>13.49</v>
      </c>
      <c r="S6" s="895">
        <f t="shared" ref="S6:S69" si="1">H6-E6</f>
        <v>1</v>
      </c>
      <c r="T6" s="952">
        <f t="shared" ref="T6:T69" si="2">I6-F6</f>
        <v>13.49</v>
      </c>
      <c r="U6" s="959">
        <v>24</v>
      </c>
      <c r="V6" s="904">
        <v>15</v>
      </c>
      <c r="W6" s="904">
        <v>-9</v>
      </c>
      <c r="X6" s="957">
        <v>0.625</v>
      </c>
      <c r="Y6" s="955"/>
    </row>
    <row r="7" spans="1:25" ht="14.45" customHeight="1" x14ac:dyDescent="0.2">
      <c r="A7" s="924" t="s">
        <v>6297</v>
      </c>
      <c r="B7" s="910"/>
      <c r="C7" s="911"/>
      <c r="D7" s="909"/>
      <c r="E7" s="912"/>
      <c r="F7" s="913"/>
      <c r="G7" s="896"/>
      <c r="H7" s="914">
        <v>2</v>
      </c>
      <c r="I7" s="915">
        <v>26.99</v>
      </c>
      <c r="J7" s="897">
        <v>14</v>
      </c>
      <c r="K7" s="916">
        <v>13.49</v>
      </c>
      <c r="L7" s="917">
        <v>11</v>
      </c>
      <c r="M7" s="917">
        <v>72</v>
      </c>
      <c r="N7" s="918">
        <v>24</v>
      </c>
      <c r="O7" s="917" t="s">
        <v>6293</v>
      </c>
      <c r="P7" s="919" t="s">
        <v>6298</v>
      </c>
      <c r="Q7" s="920">
        <f t="shared" si="0"/>
        <v>2</v>
      </c>
      <c r="R7" s="953">
        <f t="shared" si="0"/>
        <v>26.99</v>
      </c>
      <c r="S7" s="920">
        <f t="shared" si="1"/>
        <v>2</v>
      </c>
      <c r="T7" s="953">
        <f t="shared" si="2"/>
        <v>26.99</v>
      </c>
      <c r="U7" s="960">
        <v>48</v>
      </c>
      <c r="V7" s="910">
        <v>28</v>
      </c>
      <c r="W7" s="910">
        <v>-20</v>
      </c>
      <c r="X7" s="958">
        <v>0.58333333333333337</v>
      </c>
      <c r="Y7" s="956"/>
    </row>
    <row r="8" spans="1:25" ht="14.45" customHeight="1" x14ac:dyDescent="0.2">
      <c r="A8" s="924" t="s">
        <v>6299</v>
      </c>
      <c r="B8" s="910"/>
      <c r="C8" s="911"/>
      <c r="D8" s="909"/>
      <c r="E8" s="912">
        <v>1</v>
      </c>
      <c r="F8" s="913">
        <v>14.14</v>
      </c>
      <c r="G8" s="896">
        <v>14</v>
      </c>
      <c r="H8" s="914">
        <v>12</v>
      </c>
      <c r="I8" s="915">
        <v>167.63</v>
      </c>
      <c r="J8" s="897">
        <v>16.100000000000001</v>
      </c>
      <c r="K8" s="916">
        <v>13.87</v>
      </c>
      <c r="L8" s="917">
        <v>11</v>
      </c>
      <c r="M8" s="917">
        <v>72</v>
      </c>
      <c r="N8" s="918">
        <v>24</v>
      </c>
      <c r="O8" s="917" t="s">
        <v>6293</v>
      </c>
      <c r="P8" s="919" t="s">
        <v>6300</v>
      </c>
      <c r="Q8" s="920">
        <f t="shared" si="0"/>
        <v>12</v>
      </c>
      <c r="R8" s="953">
        <f t="shared" si="0"/>
        <v>167.63</v>
      </c>
      <c r="S8" s="920">
        <f t="shared" si="1"/>
        <v>11</v>
      </c>
      <c r="T8" s="953">
        <f t="shared" si="2"/>
        <v>153.49</v>
      </c>
      <c r="U8" s="960">
        <v>288</v>
      </c>
      <c r="V8" s="910">
        <v>193.20000000000002</v>
      </c>
      <c r="W8" s="910">
        <v>-94.799999999999983</v>
      </c>
      <c r="X8" s="958">
        <v>0.67083333333333339</v>
      </c>
      <c r="Y8" s="956"/>
    </row>
    <row r="9" spans="1:25" ht="14.45" customHeight="1" x14ac:dyDescent="0.2">
      <c r="A9" s="923" t="s">
        <v>6301</v>
      </c>
      <c r="B9" s="904"/>
      <c r="C9" s="905"/>
      <c r="D9" s="906"/>
      <c r="E9" s="908"/>
      <c r="F9" s="891"/>
      <c r="G9" s="892"/>
      <c r="H9" s="887">
        <v>1</v>
      </c>
      <c r="I9" s="888">
        <v>11.19</v>
      </c>
      <c r="J9" s="889">
        <v>8</v>
      </c>
      <c r="K9" s="893">
        <v>7.09</v>
      </c>
      <c r="L9" s="890">
        <v>5</v>
      </c>
      <c r="M9" s="890">
        <v>45</v>
      </c>
      <c r="N9" s="894">
        <v>15</v>
      </c>
      <c r="O9" s="890" t="s">
        <v>6293</v>
      </c>
      <c r="P9" s="907" t="s">
        <v>6302</v>
      </c>
      <c r="Q9" s="895">
        <f t="shared" si="0"/>
        <v>1</v>
      </c>
      <c r="R9" s="952">
        <f t="shared" si="0"/>
        <v>11.19</v>
      </c>
      <c r="S9" s="895">
        <f t="shared" si="1"/>
        <v>1</v>
      </c>
      <c r="T9" s="952">
        <f t="shared" si="2"/>
        <v>11.19</v>
      </c>
      <c r="U9" s="959">
        <v>15</v>
      </c>
      <c r="V9" s="904">
        <v>8</v>
      </c>
      <c r="W9" s="904">
        <v>-7</v>
      </c>
      <c r="X9" s="957">
        <v>0.53333333333333333</v>
      </c>
      <c r="Y9" s="955"/>
    </row>
    <row r="10" spans="1:25" ht="14.45" customHeight="1" x14ac:dyDescent="0.2">
      <c r="A10" s="924" t="s">
        <v>6303</v>
      </c>
      <c r="B10" s="910"/>
      <c r="C10" s="911"/>
      <c r="D10" s="909"/>
      <c r="E10" s="912">
        <v>1</v>
      </c>
      <c r="F10" s="913">
        <v>7.09</v>
      </c>
      <c r="G10" s="896">
        <v>28</v>
      </c>
      <c r="H10" s="914"/>
      <c r="I10" s="915"/>
      <c r="J10" s="897"/>
      <c r="K10" s="916">
        <v>7.09</v>
      </c>
      <c r="L10" s="917">
        <v>5</v>
      </c>
      <c r="M10" s="917">
        <v>45</v>
      </c>
      <c r="N10" s="918">
        <v>15</v>
      </c>
      <c r="O10" s="917" t="s">
        <v>6293</v>
      </c>
      <c r="P10" s="919" t="s">
        <v>6304</v>
      </c>
      <c r="Q10" s="920">
        <f t="shared" si="0"/>
        <v>0</v>
      </c>
      <c r="R10" s="953">
        <f t="shared" si="0"/>
        <v>0</v>
      </c>
      <c r="S10" s="920">
        <f t="shared" si="1"/>
        <v>-1</v>
      </c>
      <c r="T10" s="953">
        <f t="shared" si="2"/>
        <v>-7.09</v>
      </c>
      <c r="U10" s="960" t="s">
        <v>329</v>
      </c>
      <c r="V10" s="910" t="s">
        <v>329</v>
      </c>
      <c r="W10" s="910" t="s">
        <v>329</v>
      </c>
      <c r="X10" s="958" t="s">
        <v>329</v>
      </c>
      <c r="Y10" s="956"/>
    </row>
    <row r="11" spans="1:25" ht="14.45" customHeight="1" x14ac:dyDescent="0.2">
      <c r="A11" s="924" t="s">
        <v>6305</v>
      </c>
      <c r="B11" s="910">
        <v>12</v>
      </c>
      <c r="C11" s="911">
        <v>93.54</v>
      </c>
      <c r="D11" s="909">
        <v>7.7</v>
      </c>
      <c r="E11" s="912">
        <v>3</v>
      </c>
      <c r="F11" s="913">
        <v>23.31</v>
      </c>
      <c r="G11" s="896">
        <v>6.3</v>
      </c>
      <c r="H11" s="914">
        <v>40</v>
      </c>
      <c r="I11" s="915">
        <v>315.54000000000002</v>
      </c>
      <c r="J11" s="897">
        <v>11.5</v>
      </c>
      <c r="K11" s="916">
        <v>7.77</v>
      </c>
      <c r="L11" s="917">
        <v>5</v>
      </c>
      <c r="M11" s="917">
        <v>45</v>
      </c>
      <c r="N11" s="918">
        <v>15</v>
      </c>
      <c r="O11" s="917" t="s">
        <v>6293</v>
      </c>
      <c r="P11" s="919" t="s">
        <v>6306</v>
      </c>
      <c r="Q11" s="920">
        <f t="shared" si="0"/>
        <v>28</v>
      </c>
      <c r="R11" s="953">
        <f t="shared" si="0"/>
        <v>222</v>
      </c>
      <c r="S11" s="920">
        <f t="shared" si="1"/>
        <v>37</v>
      </c>
      <c r="T11" s="953">
        <f t="shared" si="2"/>
        <v>292.23</v>
      </c>
      <c r="U11" s="960">
        <v>600</v>
      </c>
      <c r="V11" s="910">
        <v>460</v>
      </c>
      <c r="W11" s="910">
        <v>-140</v>
      </c>
      <c r="X11" s="958">
        <v>0.76666666666666672</v>
      </c>
      <c r="Y11" s="956">
        <v>45</v>
      </c>
    </row>
    <row r="12" spans="1:25" ht="14.45" customHeight="1" x14ac:dyDescent="0.2">
      <c r="A12" s="923" t="s">
        <v>6307</v>
      </c>
      <c r="B12" s="904"/>
      <c r="C12" s="905"/>
      <c r="D12" s="906"/>
      <c r="E12" s="908"/>
      <c r="F12" s="891"/>
      <c r="G12" s="892"/>
      <c r="H12" s="887">
        <v>1</v>
      </c>
      <c r="I12" s="888">
        <v>17.48</v>
      </c>
      <c r="J12" s="889">
        <v>13</v>
      </c>
      <c r="K12" s="893">
        <v>81.209999999999994</v>
      </c>
      <c r="L12" s="890">
        <v>75</v>
      </c>
      <c r="M12" s="890">
        <v>372</v>
      </c>
      <c r="N12" s="894">
        <v>124</v>
      </c>
      <c r="O12" s="890" t="s">
        <v>6293</v>
      </c>
      <c r="P12" s="907" t="s">
        <v>6308</v>
      </c>
      <c r="Q12" s="895">
        <f t="shared" si="0"/>
        <v>1</v>
      </c>
      <c r="R12" s="952">
        <f t="shared" si="0"/>
        <v>17.48</v>
      </c>
      <c r="S12" s="895">
        <f t="shared" si="1"/>
        <v>1</v>
      </c>
      <c r="T12" s="952">
        <f t="shared" si="2"/>
        <v>17.48</v>
      </c>
      <c r="U12" s="959">
        <v>124</v>
      </c>
      <c r="V12" s="904">
        <v>13</v>
      </c>
      <c r="W12" s="904">
        <v>-111</v>
      </c>
      <c r="X12" s="957">
        <v>0.10483870967741936</v>
      </c>
      <c r="Y12" s="955"/>
    </row>
    <row r="13" spans="1:25" ht="14.45" customHeight="1" x14ac:dyDescent="0.2">
      <c r="A13" s="923" t="s">
        <v>6309</v>
      </c>
      <c r="B13" s="898">
        <v>1</v>
      </c>
      <c r="C13" s="899">
        <v>52.63</v>
      </c>
      <c r="D13" s="900">
        <v>146</v>
      </c>
      <c r="E13" s="908"/>
      <c r="F13" s="891"/>
      <c r="G13" s="892"/>
      <c r="H13" s="890"/>
      <c r="I13" s="891"/>
      <c r="J13" s="892"/>
      <c r="K13" s="893">
        <v>52.63</v>
      </c>
      <c r="L13" s="890">
        <v>43</v>
      </c>
      <c r="M13" s="890">
        <v>225</v>
      </c>
      <c r="N13" s="894">
        <v>75</v>
      </c>
      <c r="O13" s="890" t="s">
        <v>6293</v>
      </c>
      <c r="P13" s="907" t="s">
        <v>6310</v>
      </c>
      <c r="Q13" s="895">
        <f t="shared" si="0"/>
        <v>-1</v>
      </c>
      <c r="R13" s="952">
        <f t="shared" si="0"/>
        <v>-52.63</v>
      </c>
      <c r="S13" s="895">
        <f t="shared" si="1"/>
        <v>0</v>
      </c>
      <c r="T13" s="952">
        <f t="shared" si="2"/>
        <v>0</v>
      </c>
      <c r="U13" s="959" t="s">
        <v>329</v>
      </c>
      <c r="V13" s="904" t="s">
        <v>329</v>
      </c>
      <c r="W13" s="904" t="s">
        <v>329</v>
      </c>
      <c r="X13" s="957" t="s">
        <v>329</v>
      </c>
      <c r="Y13" s="955"/>
    </row>
    <row r="14" spans="1:25" ht="14.45" customHeight="1" x14ac:dyDescent="0.2">
      <c r="A14" s="923" t="s">
        <v>6311</v>
      </c>
      <c r="B14" s="898">
        <v>6</v>
      </c>
      <c r="C14" s="899">
        <v>199.74</v>
      </c>
      <c r="D14" s="900">
        <v>32.200000000000003</v>
      </c>
      <c r="E14" s="908">
        <v>1</v>
      </c>
      <c r="F14" s="891">
        <v>33.96</v>
      </c>
      <c r="G14" s="892">
        <v>69</v>
      </c>
      <c r="H14" s="890">
        <v>5</v>
      </c>
      <c r="I14" s="891">
        <v>164.49</v>
      </c>
      <c r="J14" s="892">
        <v>30.8</v>
      </c>
      <c r="K14" s="893">
        <v>33.15</v>
      </c>
      <c r="L14" s="890">
        <v>22</v>
      </c>
      <c r="M14" s="890">
        <v>135</v>
      </c>
      <c r="N14" s="894">
        <v>45</v>
      </c>
      <c r="O14" s="890" t="s">
        <v>6293</v>
      </c>
      <c r="P14" s="907" t="s">
        <v>6312</v>
      </c>
      <c r="Q14" s="895">
        <f t="shared" si="0"/>
        <v>-1</v>
      </c>
      <c r="R14" s="952">
        <f t="shared" si="0"/>
        <v>-35.25</v>
      </c>
      <c r="S14" s="895">
        <f t="shared" si="1"/>
        <v>4</v>
      </c>
      <c r="T14" s="952">
        <f t="shared" si="2"/>
        <v>130.53</v>
      </c>
      <c r="U14" s="959">
        <v>225</v>
      </c>
      <c r="V14" s="904">
        <v>154</v>
      </c>
      <c r="W14" s="904">
        <v>-71</v>
      </c>
      <c r="X14" s="957">
        <v>0.68444444444444441</v>
      </c>
      <c r="Y14" s="955"/>
    </row>
    <row r="15" spans="1:25" ht="14.45" customHeight="1" x14ac:dyDescent="0.2">
      <c r="A15" s="923" t="s">
        <v>6313</v>
      </c>
      <c r="B15" s="904"/>
      <c r="C15" s="905"/>
      <c r="D15" s="906"/>
      <c r="E15" s="908"/>
      <c r="F15" s="891"/>
      <c r="G15" s="892"/>
      <c r="H15" s="887">
        <v>2</v>
      </c>
      <c r="I15" s="888">
        <v>49.1</v>
      </c>
      <c r="J15" s="889">
        <v>25</v>
      </c>
      <c r="K15" s="893">
        <v>22.92</v>
      </c>
      <c r="L15" s="890">
        <v>22</v>
      </c>
      <c r="M15" s="890">
        <v>117</v>
      </c>
      <c r="N15" s="894">
        <v>39</v>
      </c>
      <c r="O15" s="890" t="s">
        <v>6293</v>
      </c>
      <c r="P15" s="907" t="s">
        <v>6314</v>
      </c>
      <c r="Q15" s="895">
        <f t="shared" si="0"/>
        <v>2</v>
      </c>
      <c r="R15" s="952">
        <f t="shared" si="0"/>
        <v>49.1</v>
      </c>
      <c r="S15" s="895">
        <f t="shared" si="1"/>
        <v>2</v>
      </c>
      <c r="T15" s="952">
        <f t="shared" si="2"/>
        <v>49.1</v>
      </c>
      <c r="U15" s="959">
        <v>78</v>
      </c>
      <c r="V15" s="904">
        <v>50</v>
      </c>
      <c r="W15" s="904">
        <v>-28</v>
      </c>
      <c r="X15" s="957">
        <v>0.64102564102564108</v>
      </c>
      <c r="Y15" s="955"/>
    </row>
    <row r="16" spans="1:25" ht="14.45" customHeight="1" x14ac:dyDescent="0.2">
      <c r="A16" s="923" t="s">
        <v>6315</v>
      </c>
      <c r="B16" s="904"/>
      <c r="C16" s="905"/>
      <c r="D16" s="906"/>
      <c r="E16" s="908">
        <v>1</v>
      </c>
      <c r="F16" s="891">
        <v>19.440000000000001</v>
      </c>
      <c r="G16" s="892">
        <v>15</v>
      </c>
      <c r="H16" s="887"/>
      <c r="I16" s="888"/>
      <c r="J16" s="889"/>
      <c r="K16" s="893">
        <v>20.05</v>
      </c>
      <c r="L16" s="890">
        <v>11</v>
      </c>
      <c r="M16" s="890">
        <v>90</v>
      </c>
      <c r="N16" s="894">
        <v>30</v>
      </c>
      <c r="O16" s="890" t="s">
        <v>6293</v>
      </c>
      <c r="P16" s="907" t="s">
        <v>6316</v>
      </c>
      <c r="Q16" s="895">
        <f t="shared" si="0"/>
        <v>0</v>
      </c>
      <c r="R16" s="952">
        <f t="shared" si="0"/>
        <v>0</v>
      </c>
      <c r="S16" s="895">
        <f t="shared" si="1"/>
        <v>-1</v>
      </c>
      <c r="T16" s="952">
        <f t="shared" si="2"/>
        <v>-19.440000000000001</v>
      </c>
      <c r="U16" s="959" t="s">
        <v>329</v>
      </c>
      <c r="V16" s="904" t="s">
        <v>329</v>
      </c>
      <c r="W16" s="904" t="s">
        <v>329</v>
      </c>
      <c r="X16" s="957" t="s">
        <v>329</v>
      </c>
      <c r="Y16" s="955"/>
    </row>
    <row r="17" spans="1:25" ht="14.45" customHeight="1" x14ac:dyDescent="0.2">
      <c r="A17" s="924" t="s">
        <v>6317</v>
      </c>
      <c r="B17" s="910">
        <v>16</v>
      </c>
      <c r="C17" s="911">
        <v>335.75</v>
      </c>
      <c r="D17" s="909">
        <v>20.6</v>
      </c>
      <c r="E17" s="912">
        <v>13</v>
      </c>
      <c r="F17" s="913">
        <v>272</v>
      </c>
      <c r="G17" s="896">
        <v>21.4</v>
      </c>
      <c r="H17" s="914">
        <v>42</v>
      </c>
      <c r="I17" s="915">
        <v>840.12</v>
      </c>
      <c r="J17" s="897">
        <v>16.8</v>
      </c>
      <c r="K17" s="916">
        <v>20.34</v>
      </c>
      <c r="L17" s="917">
        <v>11</v>
      </c>
      <c r="M17" s="917">
        <v>87</v>
      </c>
      <c r="N17" s="918">
        <v>29</v>
      </c>
      <c r="O17" s="917" t="s">
        <v>6293</v>
      </c>
      <c r="P17" s="919" t="s">
        <v>6316</v>
      </c>
      <c r="Q17" s="920">
        <f t="shared" si="0"/>
        <v>26</v>
      </c>
      <c r="R17" s="953">
        <f t="shared" si="0"/>
        <v>504.37</v>
      </c>
      <c r="S17" s="920">
        <f t="shared" si="1"/>
        <v>29</v>
      </c>
      <c r="T17" s="953">
        <f t="shared" si="2"/>
        <v>568.12</v>
      </c>
      <c r="U17" s="960">
        <v>1218</v>
      </c>
      <c r="V17" s="910">
        <v>705.6</v>
      </c>
      <c r="W17" s="910">
        <v>-512.4</v>
      </c>
      <c r="X17" s="958">
        <v>0.57931034482758625</v>
      </c>
      <c r="Y17" s="956"/>
    </row>
    <row r="18" spans="1:25" ht="14.45" customHeight="1" x14ac:dyDescent="0.2">
      <c r="A18" s="923" t="s">
        <v>6318</v>
      </c>
      <c r="B18" s="904"/>
      <c r="C18" s="905"/>
      <c r="D18" s="906"/>
      <c r="E18" s="908"/>
      <c r="F18" s="891"/>
      <c r="G18" s="892"/>
      <c r="H18" s="887">
        <v>1</v>
      </c>
      <c r="I18" s="888">
        <v>12.38</v>
      </c>
      <c r="J18" s="889">
        <v>9</v>
      </c>
      <c r="K18" s="893">
        <v>12.38</v>
      </c>
      <c r="L18" s="890">
        <v>5</v>
      </c>
      <c r="M18" s="890">
        <v>60</v>
      </c>
      <c r="N18" s="894">
        <v>20</v>
      </c>
      <c r="O18" s="890" t="s">
        <v>6293</v>
      </c>
      <c r="P18" s="907" t="s">
        <v>6319</v>
      </c>
      <c r="Q18" s="895">
        <f t="shared" si="0"/>
        <v>1</v>
      </c>
      <c r="R18" s="952">
        <f t="shared" si="0"/>
        <v>12.38</v>
      </c>
      <c r="S18" s="895">
        <f t="shared" si="1"/>
        <v>1</v>
      </c>
      <c r="T18" s="952">
        <f t="shared" si="2"/>
        <v>12.38</v>
      </c>
      <c r="U18" s="959">
        <v>20</v>
      </c>
      <c r="V18" s="904">
        <v>9</v>
      </c>
      <c r="W18" s="904">
        <v>-11</v>
      </c>
      <c r="X18" s="957">
        <v>0.45</v>
      </c>
      <c r="Y18" s="955"/>
    </row>
    <row r="19" spans="1:25" ht="14.45" customHeight="1" x14ac:dyDescent="0.2">
      <c r="A19" s="924" t="s">
        <v>6320</v>
      </c>
      <c r="B19" s="910">
        <v>28</v>
      </c>
      <c r="C19" s="911">
        <v>383.73</v>
      </c>
      <c r="D19" s="909">
        <v>18.7</v>
      </c>
      <c r="E19" s="912">
        <v>11</v>
      </c>
      <c r="F19" s="913">
        <v>146.58000000000001</v>
      </c>
      <c r="G19" s="896">
        <v>9.5</v>
      </c>
      <c r="H19" s="914">
        <v>27</v>
      </c>
      <c r="I19" s="915">
        <v>345.73</v>
      </c>
      <c r="J19" s="897">
        <v>11.2</v>
      </c>
      <c r="K19" s="916">
        <v>12.65</v>
      </c>
      <c r="L19" s="917">
        <v>5</v>
      </c>
      <c r="M19" s="917">
        <v>60</v>
      </c>
      <c r="N19" s="918">
        <v>20</v>
      </c>
      <c r="O19" s="917" t="s">
        <v>6293</v>
      </c>
      <c r="P19" s="919" t="s">
        <v>6319</v>
      </c>
      <c r="Q19" s="920">
        <f t="shared" si="0"/>
        <v>-1</v>
      </c>
      <c r="R19" s="953">
        <f t="shared" si="0"/>
        <v>-38</v>
      </c>
      <c r="S19" s="920">
        <f t="shared" si="1"/>
        <v>16</v>
      </c>
      <c r="T19" s="953">
        <f t="shared" si="2"/>
        <v>199.15</v>
      </c>
      <c r="U19" s="960">
        <v>540</v>
      </c>
      <c r="V19" s="910">
        <v>302.39999999999998</v>
      </c>
      <c r="W19" s="910">
        <v>-237.60000000000002</v>
      </c>
      <c r="X19" s="958">
        <v>0.55999999999999994</v>
      </c>
      <c r="Y19" s="956"/>
    </row>
    <row r="20" spans="1:25" ht="14.45" customHeight="1" x14ac:dyDescent="0.2">
      <c r="A20" s="923" t="s">
        <v>6321</v>
      </c>
      <c r="B20" s="904">
        <v>1</v>
      </c>
      <c r="C20" s="905">
        <v>5.18</v>
      </c>
      <c r="D20" s="906">
        <v>3</v>
      </c>
      <c r="E20" s="887">
        <v>2</v>
      </c>
      <c r="F20" s="888">
        <v>14.73</v>
      </c>
      <c r="G20" s="889">
        <v>6</v>
      </c>
      <c r="H20" s="890">
        <v>1</v>
      </c>
      <c r="I20" s="891">
        <v>5.05</v>
      </c>
      <c r="J20" s="892">
        <v>3</v>
      </c>
      <c r="K20" s="893">
        <v>6.5</v>
      </c>
      <c r="L20" s="890">
        <v>4</v>
      </c>
      <c r="M20" s="890">
        <v>39</v>
      </c>
      <c r="N20" s="894">
        <v>13</v>
      </c>
      <c r="O20" s="890" t="s">
        <v>6293</v>
      </c>
      <c r="P20" s="907" t="s">
        <v>6322</v>
      </c>
      <c r="Q20" s="895">
        <f t="shared" si="0"/>
        <v>0</v>
      </c>
      <c r="R20" s="952">
        <f t="shared" si="0"/>
        <v>-0.12999999999999989</v>
      </c>
      <c r="S20" s="895">
        <f t="shared" si="1"/>
        <v>-1</v>
      </c>
      <c r="T20" s="952">
        <f t="shared" si="2"/>
        <v>-9.68</v>
      </c>
      <c r="U20" s="959">
        <v>13</v>
      </c>
      <c r="V20" s="904">
        <v>3</v>
      </c>
      <c r="W20" s="904">
        <v>-10</v>
      </c>
      <c r="X20" s="957">
        <v>0.23076923076923078</v>
      </c>
      <c r="Y20" s="955"/>
    </row>
    <row r="21" spans="1:25" ht="14.45" customHeight="1" x14ac:dyDescent="0.2">
      <c r="A21" s="923" t="s">
        <v>6323</v>
      </c>
      <c r="B21" s="904">
        <v>1</v>
      </c>
      <c r="C21" s="905">
        <v>4.51</v>
      </c>
      <c r="D21" s="906">
        <v>2</v>
      </c>
      <c r="E21" s="908"/>
      <c r="F21" s="891"/>
      <c r="G21" s="892"/>
      <c r="H21" s="887">
        <v>1</v>
      </c>
      <c r="I21" s="888">
        <v>2.52</v>
      </c>
      <c r="J21" s="889">
        <v>2</v>
      </c>
      <c r="K21" s="893">
        <v>3.2</v>
      </c>
      <c r="L21" s="890">
        <v>3</v>
      </c>
      <c r="M21" s="890">
        <v>24</v>
      </c>
      <c r="N21" s="894">
        <v>8</v>
      </c>
      <c r="O21" s="890" t="s">
        <v>6293</v>
      </c>
      <c r="P21" s="907" t="s">
        <v>6324</v>
      </c>
      <c r="Q21" s="895">
        <f t="shared" si="0"/>
        <v>0</v>
      </c>
      <c r="R21" s="952">
        <f t="shared" si="0"/>
        <v>-1.9899999999999998</v>
      </c>
      <c r="S21" s="895">
        <f t="shared" si="1"/>
        <v>1</v>
      </c>
      <c r="T21" s="952">
        <f t="shared" si="2"/>
        <v>2.52</v>
      </c>
      <c r="U21" s="959">
        <v>8</v>
      </c>
      <c r="V21" s="904">
        <v>2</v>
      </c>
      <c r="W21" s="904">
        <v>-6</v>
      </c>
      <c r="X21" s="957">
        <v>0.25</v>
      </c>
      <c r="Y21" s="955"/>
    </row>
    <row r="22" spans="1:25" ht="14.45" customHeight="1" x14ac:dyDescent="0.2">
      <c r="A22" s="923" t="s">
        <v>6325</v>
      </c>
      <c r="B22" s="904"/>
      <c r="C22" s="905"/>
      <c r="D22" s="906"/>
      <c r="E22" s="887">
        <v>1</v>
      </c>
      <c r="F22" s="888">
        <v>7.19</v>
      </c>
      <c r="G22" s="889">
        <v>4</v>
      </c>
      <c r="H22" s="890"/>
      <c r="I22" s="891"/>
      <c r="J22" s="892"/>
      <c r="K22" s="893">
        <v>7.19</v>
      </c>
      <c r="L22" s="890">
        <v>3</v>
      </c>
      <c r="M22" s="890">
        <v>30</v>
      </c>
      <c r="N22" s="894">
        <v>10</v>
      </c>
      <c r="O22" s="890" t="s">
        <v>6293</v>
      </c>
      <c r="P22" s="907" t="s">
        <v>6326</v>
      </c>
      <c r="Q22" s="895">
        <f t="shared" si="0"/>
        <v>0</v>
      </c>
      <c r="R22" s="952">
        <f t="shared" si="0"/>
        <v>0</v>
      </c>
      <c r="S22" s="895">
        <f t="shared" si="1"/>
        <v>-1</v>
      </c>
      <c r="T22" s="952">
        <f t="shared" si="2"/>
        <v>-7.19</v>
      </c>
      <c r="U22" s="959" t="s">
        <v>329</v>
      </c>
      <c r="V22" s="904" t="s">
        <v>329</v>
      </c>
      <c r="W22" s="904" t="s">
        <v>329</v>
      </c>
      <c r="X22" s="957" t="s">
        <v>329</v>
      </c>
      <c r="Y22" s="955"/>
    </row>
    <row r="23" spans="1:25" ht="14.45" customHeight="1" x14ac:dyDescent="0.2">
      <c r="A23" s="923" t="s">
        <v>6327</v>
      </c>
      <c r="B23" s="904"/>
      <c r="C23" s="905"/>
      <c r="D23" s="906"/>
      <c r="E23" s="887">
        <v>2</v>
      </c>
      <c r="F23" s="888">
        <v>4.2</v>
      </c>
      <c r="G23" s="889">
        <v>3.5</v>
      </c>
      <c r="H23" s="890"/>
      <c r="I23" s="891"/>
      <c r="J23" s="892"/>
      <c r="K23" s="893">
        <v>2.39</v>
      </c>
      <c r="L23" s="890">
        <v>4</v>
      </c>
      <c r="M23" s="890">
        <v>39</v>
      </c>
      <c r="N23" s="894">
        <v>13</v>
      </c>
      <c r="O23" s="890" t="s">
        <v>6293</v>
      </c>
      <c r="P23" s="907" t="s">
        <v>6328</v>
      </c>
      <c r="Q23" s="895">
        <f t="shared" si="0"/>
        <v>0</v>
      </c>
      <c r="R23" s="952">
        <f t="shared" si="0"/>
        <v>0</v>
      </c>
      <c r="S23" s="895">
        <f t="shared" si="1"/>
        <v>-2</v>
      </c>
      <c r="T23" s="952">
        <f t="shared" si="2"/>
        <v>-4.2</v>
      </c>
      <c r="U23" s="959" t="s">
        <v>329</v>
      </c>
      <c r="V23" s="904" t="s">
        <v>329</v>
      </c>
      <c r="W23" s="904" t="s">
        <v>329</v>
      </c>
      <c r="X23" s="957" t="s">
        <v>329</v>
      </c>
      <c r="Y23" s="955"/>
    </row>
    <row r="24" spans="1:25" ht="14.45" customHeight="1" x14ac:dyDescent="0.2">
      <c r="A24" s="923" t="s">
        <v>6329</v>
      </c>
      <c r="B24" s="898">
        <v>5</v>
      </c>
      <c r="C24" s="899">
        <v>11.16</v>
      </c>
      <c r="D24" s="900">
        <v>11</v>
      </c>
      <c r="E24" s="908">
        <v>4</v>
      </c>
      <c r="F24" s="891">
        <v>6</v>
      </c>
      <c r="G24" s="892">
        <v>2</v>
      </c>
      <c r="H24" s="890">
        <v>1</v>
      </c>
      <c r="I24" s="891">
        <v>1.5</v>
      </c>
      <c r="J24" s="892">
        <v>2</v>
      </c>
      <c r="K24" s="893">
        <v>2.2200000000000002</v>
      </c>
      <c r="L24" s="890">
        <v>3</v>
      </c>
      <c r="M24" s="890">
        <v>30</v>
      </c>
      <c r="N24" s="894">
        <v>10</v>
      </c>
      <c r="O24" s="890" t="s">
        <v>6293</v>
      </c>
      <c r="P24" s="907" t="s">
        <v>6330</v>
      </c>
      <c r="Q24" s="895">
        <f t="shared" si="0"/>
        <v>-4</v>
      </c>
      <c r="R24" s="952">
        <f t="shared" si="0"/>
        <v>-9.66</v>
      </c>
      <c r="S24" s="895">
        <f t="shared" si="1"/>
        <v>-3</v>
      </c>
      <c r="T24" s="952">
        <f t="shared" si="2"/>
        <v>-4.5</v>
      </c>
      <c r="U24" s="959">
        <v>10</v>
      </c>
      <c r="V24" s="904">
        <v>2</v>
      </c>
      <c r="W24" s="904">
        <v>-8</v>
      </c>
      <c r="X24" s="957">
        <v>0.2</v>
      </c>
      <c r="Y24" s="955"/>
    </row>
    <row r="25" spans="1:25" ht="14.45" customHeight="1" x14ac:dyDescent="0.2">
      <c r="A25" s="923" t="s">
        <v>6331</v>
      </c>
      <c r="B25" s="904">
        <v>1</v>
      </c>
      <c r="C25" s="905">
        <v>2.5299999999999998</v>
      </c>
      <c r="D25" s="906">
        <v>42</v>
      </c>
      <c r="E25" s="908">
        <v>1</v>
      </c>
      <c r="F25" s="891">
        <v>2.04</v>
      </c>
      <c r="G25" s="892">
        <v>15</v>
      </c>
      <c r="H25" s="887">
        <v>3</v>
      </c>
      <c r="I25" s="888">
        <v>4.34</v>
      </c>
      <c r="J25" s="889">
        <v>3.3</v>
      </c>
      <c r="K25" s="893">
        <v>1.72</v>
      </c>
      <c r="L25" s="890">
        <v>4</v>
      </c>
      <c r="M25" s="890">
        <v>33</v>
      </c>
      <c r="N25" s="894">
        <v>11</v>
      </c>
      <c r="O25" s="890" t="s">
        <v>6293</v>
      </c>
      <c r="P25" s="907" t="s">
        <v>6332</v>
      </c>
      <c r="Q25" s="895">
        <f t="shared" si="0"/>
        <v>2</v>
      </c>
      <c r="R25" s="952">
        <f t="shared" si="0"/>
        <v>1.81</v>
      </c>
      <c r="S25" s="895">
        <f t="shared" si="1"/>
        <v>2</v>
      </c>
      <c r="T25" s="952">
        <f t="shared" si="2"/>
        <v>2.2999999999999998</v>
      </c>
      <c r="U25" s="959">
        <v>33</v>
      </c>
      <c r="V25" s="904">
        <v>9.8999999999999986</v>
      </c>
      <c r="W25" s="904">
        <v>-23.1</v>
      </c>
      <c r="X25" s="957">
        <v>0.29999999999999993</v>
      </c>
      <c r="Y25" s="955"/>
    </row>
    <row r="26" spans="1:25" ht="14.45" customHeight="1" x14ac:dyDescent="0.2">
      <c r="A26" s="923" t="s">
        <v>6333</v>
      </c>
      <c r="B26" s="898">
        <v>1</v>
      </c>
      <c r="C26" s="899">
        <v>1.08</v>
      </c>
      <c r="D26" s="900">
        <v>2</v>
      </c>
      <c r="E26" s="908"/>
      <c r="F26" s="891"/>
      <c r="G26" s="892"/>
      <c r="H26" s="890"/>
      <c r="I26" s="891"/>
      <c r="J26" s="892"/>
      <c r="K26" s="893">
        <v>0.74</v>
      </c>
      <c r="L26" s="890">
        <v>3</v>
      </c>
      <c r="M26" s="890">
        <v>24</v>
      </c>
      <c r="N26" s="894">
        <v>8</v>
      </c>
      <c r="O26" s="890" t="s">
        <v>6293</v>
      </c>
      <c r="P26" s="907" t="s">
        <v>6334</v>
      </c>
      <c r="Q26" s="895">
        <f t="shared" si="0"/>
        <v>-1</v>
      </c>
      <c r="R26" s="952">
        <f t="shared" si="0"/>
        <v>-1.08</v>
      </c>
      <c r="S26" s="895">
        <f t="shared" si="1"/>
        <v>0</v>
      </c>
      <c r="T26" s="952">
        <f t="shared" si="2"/>
        <v>0</v>
      </c>
      <c r="U26" s="959" t="s">
        <v>329</v>
      </c>
      <c r="V26" s="904" t="s">
        <v>329</v>
      </c>
      <c r="W26" s="904" t="s">
        <v>329</v>
      </c>
      <c r="X26" s="957" t="s">
        <v>329</v>
      </c>
      <c r="Y26" s="955"/>
    </row>
    <row r="27" spans="1:25" ht="14.45" customHeight="1" x14ac:dyDescent="0.2">
      <c r="A27" s="923" t="s">
        <v>6335</v>
      </c>
      <c r="B27" s="904"/>
      <c r="C27" s="905"/>
      <c r="D27" s="906"/>
      <c r="E27" s="887">
        <v>1</v>
      </c>
      <c r="F27" s="888">
        <v>3.28</v>
      </c>
      <c r="G27" s="889">
        <v>5</v>
      </c>
      <c r="H27" s="890"/>
      <c r="I27" s="891"/>
      <c r="J27" s="892"/>
      <c r="K27" s="893">
        <v>3.28</v>
      </c>
      <c r="L27" s="890">
        <v>4</v>
      </c>
      <c r="M27" s="890">
        <v>39</v>
      </c>
      <c r="N27" s="894">
        <v>13</v>
      </c>
      <c r="O27" s="890" t="s">
        <v>6293</v>
      </c>
      <c r="P27" s="907" t="s">
        <v>6336</v>
      </c>
      <c r="Q27" s="895">
        <f t="shared" si="0"/>
        <v>0</v>
      </c>
      <c r="R27" s="952">
        <f t="shared" si="0"/>
        <v>0</v>
      </c>
      <c r="S27" s="895">
        <f t="shared" si="1"/>
        <v>-1</v>
      </c>
      <c r="T27" s="952">
        <f t="shared" si="2"/>
        <v>-3.28</v>
      </c>
      <c r="U27" s="959" t="s">
        <v>329</v>
      </c>
      <c r="V27" s="904" t="s">
        <v>329</v>
      </c>
      <c r="W27" s="904" t="s">
        <v>329</v>
      </c>
      <c r="X27" s="957" t="s">
        <v>329</v>
      </c>
      <c r="Y27" s="955"/>
    </row>
    <row r="28" spans="1:25" ht="14.45" customHeight="1" x14ac:dyDescent="0.2">
      <c r="A28" s="923" t="s">
        <v>6337</v>
      </c>
      <c r="B28" s="904"/>
      <c r="C28" s="905"/>
      <c r="D28" s="906"/>
      <c r="E28" s="887">
        <v>1</v>
      </c>
      <c r="F28" s="888">
        <v>0.43</v>
      </c>
      <c r="G28" s="889">
        <v>1</v>
      </c>
      <c r="H28" s="890"/>
      <c r="I28" s="891"/>
      <c r="J28" s="892"/>
      <c r="K28" s="893">
        <v>1.24</v>
      </c>
      <c r="L28" s="890">
        <v>3</v>
      </c>
      <c r="M28" s="890">
        <v>24</v>
      </c>
      <c r="N28" s="894">
        <v>8</v>
      </c>
      <c r="O28" s="890" t="s">
        <v>6293</v>
      </c>
      <c r="P28" s="907" t="s">
        <v>6338</v>
      </c>
      <c r="Q28" s="895">
        <f t="shared" si="0"/>
        <v>0</v>
      </c>
      <c r="R28" s="952">
        <f t="shared" si="0"/>
        <v>0</v>
      </c>
      <c r="S28" s="895">
        <f t="shared" si="1"/>
        <v>-1</v>
      </c>
      <c r="T28" s="952">
        <f t="shared" si="2"/>
        <v>-0.43</v>
      </c>
      <c r="U28" s="959" t="s">
        <v>329</v>
      </c>
      <c r="V28" s="904" t="s">
        <v>329</v>
      </c>
      <c r="W28" s="904" t="s">
        <v>329</v>
      </c>
      <c r="X28" s="957" t="s">
        <v>329</v>
      </c>
      <c r="Y28" s="955"/>
    </row>
    <row r="29" spans="1:25" ht="14.45" customHeight="1" x14ac:dyDescent="0.2">
      <c r="A29" s="923" t="s">
        <v>6339</v>
      </c>
      <c r="B29" s="904"/>
      <c r="C29" s="905"/>
      <c r="D29" s="906"/>
      <c r="E29" s="887">
        <v>2</v>
      </c>
      <c r="F29" s="888">
        <v>2.5299999999999998</v>
      </c>
      <c r="G29" s="889">
        <v>3</v>
      </c>
      <c r="H29" s="890"/>
      <c r="I29" s="891"/>
      <c r="J29" s="892"/>
      <c r="K29" s="893">
        <v>1.1599999999999999</v>
      </c>
      <c r="L29" s="890">
        <v>2</v>
      </c>
      <c r="M29" s="890">
        <v>21</v>
      </c>
      <c r="N29" s="894">
        <v>7</v>
      </c>
      <c r="O29" s="890" t="s">
        <v>6293</v>
      </c>
      <c r="P29" s="907" t="s">
        <v>6340</v>
      </c>
      <c r="Q29" s="895">
        <f t="shared" si="0"/>
        <v>0</v>
      </c>
      <c r="R29" s="952">
        <f t="shared" si="0"/>
        <v>0</v>
      </c>
      <c r="S29" s="895">
        <f t="shared" si="1"/>
        <v>-2</v>
      </c>
      <c r="T29" s="952">
        <f t="shared" si="2"/>
        <v>-2.5299999999999998</v>
      </c>
      <c r="U29" s="959" t="s">
        <v>329</v>
      </c>
      <c r="V29" s="904" t="s">
        <v>329</v>
      </c>
      <c r="W29" s="904" t="s">
        <v>329</v>
      </c>
      <c r="X29" s="957" t="s">
        <v>329</v>
      </c>
      <c r="Y29" s="955"/>
    </row>
    <row r="30" spans="1:25" ht="14.45" customHeight="1" x14ac:dyDescent="0.2">
      <c r="A30" s="923" t="s">
        <v>6341</v>
      </c>
      <c r="B30" s="898">
        <v>4</v>
      </c>
      <c r="C30" s="899">
        <v>8.73</v>
      </c>
      <c r="D30" s="900">
        <v>3.8</v>
      </c>
      <c r="E30" s="908">
        <v>1</v>
      </c>
      <c r="F30" s="891">
        <v>2.38</v>
      </c>
      <c r="G30" s="892">
        <v>3</v>
      </c>
      <c r="H30" s="890">
        <v>1</v>
      </c>
      <c r="I30" s="891">
        <v>2.38</v>
      </c>
      <c r="J30" s="892">
        <v>7</v>
      </c>
      <c r="K30" s="893">
        <v>2.38</v>
      </c>
      <c r="L30" s="890">
        <v>3</v>
      </c>
      <c r="M30" s="890">
        <v>30</v>
      </c>
      <c r="N30" s="894">
        <v>10</v>
      </c>
      <c r="O30" s="890" t="s">
        <v>6293</v>
      </c>
      <c r="P30" s="907" t="s">
        <v>6342</v>
      </c>
      <c r="Q30" s="895">
        <f t="shared" si="0"/>
        <v>-3</v>
      </c>
      <c r="R30" s="952">
        <f t="shared" si="0"/>
        <v>-6.3500000000000005</v>
      </c>
      <c r="S30" s="895">
        <f t="shared" si="1"/>
        <v>0</v>
      </c>
      <c r="T30" s="952">
        <f t="shared" si="2"/>
        <v>0</v>
      </c>
      <c r="U30" s="959">
        <v>10</v>
      </c>
      <c r="V30" s="904">
        <v>7</v>
      </c>
      <c r="W30" s="904">
        <v>-3</v>
      </c>
      <c r="X30" s="957">
        <v>0.7</v>
      </c>
      <c r="Y30" s="955"/>
    </row>
    <row r="31" spans="1:25" ht="14.45" customHeight="1" x14ac:dyDescent="0.2">
      <c r="A31" s="923" t="s">
        <v>6343</v>
      </c>
      <c r="B31" s="898">
        <v>1</v>
      </c>
      <c r="C31" s="899">
        <v>2.36</v>
      </c>
      <c r="D31" s="900">
        <v>3</v>
      </c>
      <c r="E31" s="908"/>
      <c r="F31" s="891"/>
      <c r="G31" s="892"/>
      <c r="H31" s="890"/>
      <c r="I31" s="891"/>
      <c r="J31" s="892"/>
      <c r="K31" s="893">
        <v>2.36</v>
      </c>
      <c r="L31" s="890">
        <v>2</v>
      </c>
      <c r="M31" s="890">
        <v>21</v>
      </c>
      <c r="N31" s="894">
        <v>7</v>
      </c>
      <c r="O31" s="890" t="s">
        <v>6293</v>
      </c>
      <c r="P31" s="907" t="s">
        <v>6344</v>
      </c>
      <c r="Q31" s="895">
        <f t="shared" si="0"/>
        <v>-1</v>
      </c>
      <c r="R31" s="952">
        <f t="shared" si="0"/>
        <v>-2.36</v>
      </c>
      <c r="S31" s="895">
        <f t="shared" si="1"/>
        <v>0</v>
      </c>
      <c r="T31" s="952">
        <f t="shared" si="2"/>
        <v>0</v>
      </c>
      <c r="U31" s="959" t="s">
        <v>329</v>
      </c>
      <c r="V31" s="904" t="s">
        <v>329</v>
      </c>
      <c r="W31" s="904" t="s">
        <v>329</v>
      </c>
      <c r="X31" s="957" t="s">
        <v>329</v>
      </c>
      <c r="Y31" s="955"/>
    </row>
    <row r="32" spans="1:25" ht="14.45" customHeight="1" x14ac:dyDescent="0.2">
      <c r="A32" s="923" t="s">
        <v>6345</v>
      </c>
      <c r="B32" s="904"/>
      <c r="C32" s="905"/>
      <c r="D32" s="906"/>
      <c r="E32" s="887">
        <v>1</v>
      </c>
      <c r="F32" s="888">
        <v>1.28</v>
      </c>
      <c r="G32" s="889">
        <v>5</v>
      </c>
      <c r="H32" s="890"/>
      <c r="I32" s="891"/>
      <c r="J32" s="892"/>
      <c r="K32" s="893">
        <v>0.86</v>
      </c>
      <c r="L32" s="890">
        <v>3</v>
      </c>
      <c r="M32" s="890">
        <v>27</v>
      </c>
      <c r="N32" s="894">
        <v>9</v>
      </c>
      <c r="O32" s="890" t="s">
        <v>6293</v>
      </c>
      <c r="P32" s="907" t="s">
        <v>6346</v>
      </c>
      <c r="Q32" s="895">
        <f t="shared" si="0"/>
        <v>0</v>
      </c>
      <c r="R32" s="952">
        <f t="shared" si="0"/>
        <v>0</v>
      </c>
      <c r="S32" s="895">
        <f t="shared" si="1"/>
        <v>-1</v>
      </c>
      <c r="T32" s="952">
        <f t="shared" si="2"/>
        <v>-1.28</v>
      </c>
      <c r="U32" s="959" t="s">
        <v>329</v>
      </c>
      <c r="V32" s="904" t="s">
        <v>329</v>
      </c>
      <c r="W32" s="904" t="s">
        <v>329</v>
      </c>
      <c r="X32" s="957" t="s">
        <v>329</v>
      </c>
      <c r="Y32" s="955"/>
    </row>
    <row r="33" spans="1:25" ht="14.45" customHeight="1" x14ac:dyDescent="0.2">
      <c r="A33" s="923" t="s">
        <v>6347</v>
      </c>
      <c r="B33" s="898">
        <v>1</v>
      </c>
      <c r="C33" s="899">
        <v>5.45</v>
      </c>
      <c r="D33" s="900">
        <v>13</v>
      </c>
      <c r="E33" s="908"/>
      <c r="F33" s="891"/>
      <c r="G33" s="892"/>
      <c r="H33" s="890"/>
      <c r="I33" s="891"/>
      <c r="J33" s="892"/>
      <c r="K33" s="893">
        <v>5.45</v>
      </c>
      <c r="L33" s="890">
        <v>5</v>
      </c>
      <c r="M33" s="890">
        <v>48</v>
      </c>
      <c r="N33" s="894">
        <v>16</v>
      </c>
      <c r="O33" s="890" t="s">
        <v>6293</v>
      </c>
      <c r="P33" s="907" t="s">
        <v>6348</v>
      </c>
      <c r="Q33" s="895">
        <f t="shared" si="0"/>
        <v>-1</v>
      </c>
      <c r="R33" s="952">
        <f t="shared" si="0"/>
        <v>-5.45</v>
      </c>
      <c r="S33" s="895">
        <f t="shared" si="1"/>
        <v>0</v>
      </c>
      <c r="T33" s="952">
        <f t="shared" si="2"/>
        <v>0</v>
      </c>
      <c r="U33" s="959" t="s">
        <v>329</v>
      </c>
      <c r="V33" s="904" t="s">
        <v>329</v>
      </c>
      <c r="W33" s="904" t="s">
        <v>329</v>
      </c>
      <c r="X33" s="957" t="s">
        <v>329</v>
      </c>
      <c r="Y33" s="955"/>
    </row>
    <row r="34" spans="1:25" ht="14.45" customHeight="1" x14ac:dyDescent="0.2">
      <c r="A34" s="923" t="s">
        <v>6349</v>
      </c>
      <c r="B34" s="904">
        <v>1</v>
      </c>
      <c r="C34" s="905">
        <v>5.94</v>
      </c>
      <c r="D34" s="906">
        <v>5</v>
      </c>
      <c r="E34" s="908"/>
      <c r="F34" s="891"/>
      <c r="G34" s="892"/>
      <c r="H34" s="887">
        <v>1</v>
      </c>
      <c r="I34" s="888">
        <v>2.41</v>
      </c>
      <c r="J34" s="901">
        <v>29</v>
      </c>
      <c r="K34" s="893">
        <v>2.41</v>
      </c>
      <c r="L34" s="890">
        <v>5</v>
      </c>
      <c r="M34" s="890">
        <v>48</v>
      </c>
      <c r="N34" s="894">
        <v>16</v>
      </c>
      <c r="O34" s="890" t="s">
        <v>6293</v>
      </c>
      <c r="P34" s="907" t="s">
        <v>6350</v>
      </c>
      <c r="Q34" s="895">
        <f t="shared" si="0"/>
        <v>0</v>
      </c>
      <c r="R34" s="952">
        <f t="shared" si="0"/>
        <v>-3.5300000000000002</v>
      </c>
      <c r="S34" s="895">
        <f t="shared" si="1"/>
        <v>1</v>
      </c>
      <c r="T34" s="952">
        <f t="shared" si="2"/>
        <v>2.41</v>
      </c>
      <c r="U34" s="959">
        <v>16</v>
      </c>
      <c r="V34" s="904">
        <v>29</v>
      </c>
      <c r="W34" s="904">
        <v>13</v>
      </c>
      <c r="X34" s="957">
        <v>1.8125</v>
      </c>
      <c r="Y34" s="955">
        <v>13</v>
      </c>
    </row>
    <row r="35" spans="1:25" ht="14.45" customHeight="1" x14ac:dyDescent="0.2">
      <c r="A35" s="923" t="s">
        <v>6351</v>
      </c>
      <c r="B35" s="904">
        <v>20</v>
      </c>
      <c r="C35" s="905">
        <v>33.47</v>
      </c>
      <c r="D35" s="906">
        <v>7.1</v>
      </c>
      <c r="E35" s="908">
        <v>24</v>
      </c>
      <c r="F35" s="891">
        <v>35.270000000000003</v>
      </c>
      <c r="G35" s="892">
        <v>3.2</v>
      </c>
      <c r="H35" s="887">
        <v>30</v>
      </c>
      <c r="I35" s="888">
        <v>46.44</v>
      </c>
      <c r="J35" s="889">
        <v>6.5</v>
      </c>
      <c r="K35" s="893">
        <v>1.67</v>
      </c>
      <c r="L35" s="890">
        <v>3</v>
      </c>
      <c r="M35" s="890">
        <v>27</v>
      </c>
      <c r="N35" s="894">
        <v>9</v>
      </c>
      <c r="O35" s="890" t="s">
        <v>6293</v>
      </c>
      <c r="P35" s="907" t="s">
        <v>6352</v>
      </c>
      <c r="Q35" s="895">
        <f t="shared" si="0"/>
        <v>10</v>
      </c>
      <c r="R35" s="952">
        <f t="shared" si="0"/>
        <v>12.969999999999999</v>
      </c>
      <c r="S35" s="895">
        <f t="shared" si="1"/>
        <v>6</v>
      </c>
      <c r="T35" s="952">
        <f t="shared" si="2"/>
        <v>11.169999999999995</v>
      </c>
      <c r="U35" s="959">
        <v>270</v>
      </c>
      <c r="V35" s="904">
        <v>195</v>
      </c>
      <c r="W35" s="904">
        <v>-75</v>
      </c>
      <c r="X35" s="957">
        <v>0.72222222222222221</v>
      </c>
      <c r="Y35" s="955">
        <v>35</v>
      </c>
    </row>
    <row r="36" spans="1:25" ht="14.45" customHeight="1" x14ac:dyDescent="0.2">
      <c r="A36" s="923" t="s">
        <v>6353</v>
      </c>
      <c r="B36" s="904"/>
      <c r="C36" s="905"/>
      <c r="D36" s="906"/>
      <c r="E36" s="908"/>
      <c r="F36" s="891"/>
      <c r="G36" s="892"/>
      <c r="H36" s="887">
        <v>1</v>
      </c>
      <c r="I36" s="888">
        <v>1.27</v>
      </c>
      <c r="J36" s="889">
        <v>4</v>
      </c>
      <c r="K36" s="893">
        <v>1.55</v>
      </c>
      <c r="L36" s="890">
        <v>5</v>
      </c>
      <c r="M36" s="890">
        <v>42</v>
      </c>
      <c r="N36" s="894">
        <v>14</v>
      </c>
      <c r="O36" s="890" t="s">
        <v>6293</v>
      </c>
      <c r="P36" s="907" t="s">
        <v>6354</v>
      </c>
      <c r="Q36" s="895">
        <f t="shared" si="0"/>
        <v>1</v>
      </c>
      <c r="R36" s="952">
        <f t="shared" si="0"/>
        <v>1.27</v>
      </c>
      <c r="S36" s="895">
        <f t="shared" si="1"/>
        <v>1</v>
      </c>
      <c r="T36" s="952">
        <f t="shared" si="2"/>
        <v>1.27</v>
      </c>
      <c r="U36" s="959">
        <v>14</v>
      </c>
      <c r="V36" s="904">
        <v>4</v>
      </c>
      <c r="W36" s="904">
        <v>-10</v>
      </c>
      <c r="X36" s="957">
        <v>0.2857142857142857</v>
      </c>
      <c r="Y36" s="955"/>
    </row>
    <row r="37" spans="1:25" ht="14.45" customHeight="1" x14ac:dyDescent="0.2">
      <c r="A37" s="923" t="s">
        <v>6355</v>
      </c>
      <c r="B37" s="904"/>
      <c r="C37" s="905"/>
      <c r="D37" s="906"/>
      <c r="E37" s="908"/>
      <c r="F37" s="891"/>
      <c r="G37" s="892"/>
      <c r="H37" s="887">
        <v>1</v>
      </c>
      <c r="I37" s="888">
        <v>0.73</v>
      </c>
      <c r="J37" s="889">
        <v>5</v>
      </c>
      <c r="K37" s="893">
        <v>0.73</v>
      </c>
      <c r="L37" s="890">
        <v>3</v>
      </c>
      <c r="M37" s="890">
        <v>30</v>
      </c>
      <c r="N37" s="894">
        <v>10</v>
      </c>
      <c r="O37" s="890" t="s">
        <v>6293</v>
      </c>
      <c r="P37" s="907" t="s">
        <v>6356</v>
      </c>
      <c r="Q37" s="895">
        <f t="shared" si="0"/>
        <v>1</v>
      </c>
      <c r="R37" s="952">
        <f t="shared" si="0"/>
        <v>0.73</v>
      </c>
      <c r="S37" s="895">
        <f t="shared" si="1"/>
        <v>1</v>
      </c>
      <c r="T37" s="952">
        <f t="shared" si="2"/>
        <v>0.73</v>
      </c>
      <c r="U37" s="959">
        <v>10</v>
      </c>
      <c r="V37" s="904">
        <v>5</v>
      </c>
      <c r="W37" s="904">
        <v>-5</v>
      </c>
      <c r="X37" s="957">
        <v>0.5</v>
      </c>
      <c r="Y37" s="955"/>
    </row>
    <row r="38" spans="1:25" ht="14.45" customHeight="1" x14ac:dyDescent="0.2">
      <c r="A38" s="924" t="s">
        <v>6357</v>
      </c>
      <c r="B38" s="910"/>
      <c r="C38" s="911"/>
      <c r="D38" s="909"/>
      <c r="E38" s="912"/>
      <c r="F38" s="913"/>
      <c r="G38" s="896"/>
      <c r="H38" s="914">
        <v>4</v>
      </c>
      <c r="I38" s="915">
        <v>11.43</v>
      </c>
      <c r="J38" s="902">
        <v>17.3</v>
      </c>
      <c r="K38" s="916">
        <v>1.06</v>
      </c>
      <c r="L38" s="917">
        <v>4</v>
      </c>
      <c r="M38" s="917">
        <v>33</v>
      </c>
      <c r="N38" s="918">
        <v>11</v>
      </c>
      <c r="O38" s="917" t="s">
        <v>6293</v>
      </c>
      <c r="P38" s="919" t="s">
        <v>6358</v>
      </c>
      <c r="Q38" s="920">
        <f t="shared" si="0"/>
        <v>4</v>
      </c>
      <c r="R38" s="953">
        <f t="shared" si="0"/>
        <v>11.43</v>
      </c>
      <c r="S38" s="920">
        <f t="shared" si="1"/>
        <v>4</v>
      </c>
      <c r="T38" s="953">
        <f t="shared" si="2"/>
        <v>11.43</v>
      </c>
      <c r="U38" s="960">
        <v>44</v>
      </c>
      <c r="V38" s="910">
        <v>69.2</v>
      </c>
      <c r="W38" s="910">
        <v>25.200000000000003</v>
      </c>
      <c r="X38" s="958">
        <v>1.5727272727272728</v>
      </c>
      <c r="Y38" s="956">
        <v>32</v>
      </c>
    </row>
    <row r="39" spans="1:25" ht="14.45" customHeight="1" x14ac:dyDescent="0.2">
      <c r="A39" s="923" t="s">
        <v>6359</v>
      </c>
      <c r="B39" s="904"/>
      <c r="C39" s="905"/>
      <c r="D39" s="906"/>
      <c r="E39" s="908">
        <v>1</v>
      </c>
      <c r="F39" s="891">
        <v>0.56000000000000005</v>
      </c>
      <c r="G39" s="892">
        <v>2</v>
      </c>
      <c r="H39" s="887"/>
      <c r="I39" s="888"/>
      <c r="J39" s="889"/>
      <c r="K39" s="893">
        <v>0.56000000000000005</v>
      </c>
      <c r="L39" s="890">
        <v>2</v>
      </c>
      <c r="M39" s="890">
        <v>21</v>
      </c>
      <c r="N39" s="894">
        <v>7</v>
      </c>
      <c r="O39" s="890" t="s">
        <v>6293</v>
      </c>
      <c r="P39" s="907" t="s">
        <v>6360</v>
      </c>
      <c r="Q39" s="895">
        <f t="shared" si="0"/>
        <v>0</v>
      </c>
      <c r="R39" s="952">
        <f t="shared" si="0"/>
        <v>0</v>
      </c>
      <c r="S39" s="895">
        <f t="shared" si="1"/>
        <v>-1</v>
      </c>
      <c r="T39" s="952">
        <f t="shared" si="2"/>
        <v>-0.56000000000000005</v>
      </c>
      <c r="U39" s="959" t="s">
        <v>329</v>
      </c>
      <c r="V39" s="904" t="s">
        <v>329</v>
      </c>
      <c r="W39" s="904" t="s">
        <v>329</v>
      </c>
      <c r="X39" s="957" t="s">
        <v>329</v>
      </c>
      <c r="Y39" s="955"/>
    </row>
    <row r="40" spans="1:25" ht="14.45" customHeight="1" x14ac:dyDescent="0.2">
      <c r="A40" s="924" t="s">
        <v>6361</v>
      </c>
      <c r="B40" s="910"/>
      <c r="C40" s="911"/>
      <c r="D40" s="909"/>
      <c r="E40" s="912"/>
      <c r="F40" s="913"/>
      <c r="G40" s="896"/>
      <c r="H40" s="914">
        <v>1</v>
      </c>
      <c r="I40" s="915">
        <v>0.82</v>
      </c>
      <c r="J40" s="902">
        <v>9</v>
      </c>
      <c r="K40" s="916">
        <v>0.82</v>
      </c>
      <c r="L40" s="917">
        <v>3</v>
      </c>
      <c r="M40" s="917">
        <v>24</v>
      </c>
      <c r="N40" s="918">
        <v>8</v>
      </c>
      <c r="O40" s="917" t="s">
        <v>6293</v>
      </c>
      <c r="P40" s="919" t="s">
        <v>6362</v>
      </c>
      <c r="Q40" s="920">
        <f t="shared" si="0"/>
        <v>1</v>
      </c>
      <c r="R40" s="953">
        <f t="shared" si="0"/>
        <v>0.82</v>
      </c>
      <c r="S40" s="920">
        <f t="shared" si="1"/>
        <v>1</v>
      </c>
      <c r="T40" s="953">
        <f t="shared" si="2"/>
        <v>0.82</v>
      </c>
      <c r="U40" s="960">
        <v>8</v>
      </c>
      <c r="V40" s="910">
        <v>9</v>
      </c>
      <c r="W40" s="910">
        <v>1</v>
      </c>
      <c r="X40" s="958">
        <v>1.125</v>
      </c>
      <c r="Y40" s="956">
        <v>1</v>
      </c>
    </row>
    <row r="41" spans="1:25" ht="14.45" customHeight="1" x14ac:dyDescent="0.2">
      <c r="A41" s="923" t="s">
        <v>6363</v>
      </c>
      <c r="B41" s="904"/>
      <c r="C41" s="905"/>
      <c r="D41" s="906"/>
      <c r="E41" s="908">
        <v>1</v>
      </c>
      <c r="F41" s="891">
        <v>0.42</v>
      </c>
      <c r="G41" s="892">
        <v>1</v>
      </c>
      <c r="H41" s="887">
        <v>5</v>
      </c>
      <c r="I41" s="888">
        <v>2.1</v>
      </c>
      <c r="J41" s="889">
        <v>2</v>
      </c>
      <c r="K41" s="893">
        <v>0.42</v>
      </c>
      <c r="L41" s="890">
        <v>1</v>
      </c>
      <c r="M41" s="890">
        <v>5</v>
      </c>
      <c r="N41" s="894">
        <v>2</v>
      </c>
      <c r="O41" s="890" t="s">
        <v>6293</v>
      </c>
      <c r="P41" s="907" t="s">
        <v>6364</v>
      </c>
      <c r="Q41" s="895">
        <f t="shared" si="0"/>
        <v>5</v>
      </c>
      <c r="R41" s="952">
        <f t="shared" si="0"/>
        <v>2.1</v>
      </c>
      <c r="S41" s="895">
        <f t="shared" si="1"/>
        <v>4</v>
      </c>
      <c r="T41" s="952">
        <f t="shared" si="2"/>
        <v>1.6800000000000002</v>
      </c>
      <c r="U41" s="959">
        <v>10</v>
      </c>
      <c r="V41" s="904">
        <v>10</v>
      </c>
      <c r="W41" s="904">
        <v>0</v>
      </c>
      <c r="X41" s="957">
        <v>1</v>
      </c>
      <c r="Y41" s="955">
        <v>1</v>
      </c>
    </row>
    <row r="42" spans="1:25" ht="14.45" customHeight="1" x14ac:dyDescent="0.2">
      <c r="A42" s="923" t="s">
        <v>6365</v>
      </c>
      <c r="B42" s="898">
        <v>2</v>
      </c>
      <c r="C42" s="899">
        <v>32.130000000000003</v>
      </c>
      <c r="D42" s="900">
        <v>9.5</v>
      </c>
      <c r="E42" s="908"/>
      <c r="F42" s="891"/>
      <c r="G42" s="892"/>
      <c r="H42" s="890"/>
      <c r="I42" s="891"/>
      <c r="J42" s="892"/>
      <c r="K42" s="893">
        <v>17.2</v>
      </c>
      <c r="L42" s="890">
        <v>4</v>
      </c>
      <c r="M42" s="890">
        <v>39</v>
      </c>
      <c r="N42" s="894">
        <v>13</v>
      </c>
      <c r="O42" s="890" t="s">
        <v>5283</v>
      </c>
      <c r="P42" s="907" t="s">
        <v>6366</v>
      </c>
      <c r="Q42" s="895">
        <f t="shared" si="0"/>
        <v>-2</v>
      </c>
      <c r="R42" s="952">
        <f t="shared" si="0"/>
        <v>-32.130000000000003</v>
      </c>
      <c r="S42" s="895">
        <f t="shared" si="1"/>
        <v>0</v>
      </c>
      <c r="T42" s="952">
        <f t="shared" si="2"/>
        <v>0</v>
      </c>
      <c r="U42" s="959" t="s">
        <v>329</v>
      </c>
      <c r="V42" s="904" t="s">
        <v>329</v>
      </c>
      <c r="W42" s="904" t="s">
        <v>329</v>
      </c>
      <c r="X42" s="957" t="s">
        <v>329</v>
      </c>
      <c r="Y42" s="955"/>
    </row>
    <row r="43" spans="1:25" ht="14.45" customHeight="1" x14ac:dyDescent="0.2">
      <c r="A43" s="923" t="s">
        <v>6367</v>
      </c>
      <c r="B43" s="904">
        <v>1</v>
      </c>
      <c r="C43" s="905">
        <v>13.17</v>
      </c>
      <c r="D43" s="906">
        <v>54</v>
      </c>
      <c r="E43" s="887">
        <v>1</v>
      </c>
      <c r="F43" s="888">
        <v>13.17</v>
      </c>
      <c r="G43" s="889">
        <v>6</v>
      </c>
      <c r="H43" s="890"/>
      <c r="I43" s="891"/>
      <c r="J43" s="892"/>
      <c r="K43" s="893">
        <v>13.17</v>
      </c>
      <c r="L43" s="890">
        <v>6</v>
      </c>
      <c r="M43" s="890">
        <v>54</v>
      </c>
      <c r="N43" s="894">
        <v>18</v>
      </c>
      <c r="O43" s="890" t="s">
        <v>6293</v>
      </c>
      <c r="P43" s="907" t="s">
        <v>6368</v>
      </c>
      <c r="Q43" s="895">
        <f t="shared" si="0"/>
        <v>-1</v>
      </c>
      <c r="R43" s="952">
        <f t="shared" si="0"/>
        <v>-13.17</v>
      </c>
      <c r="S43" s="895">
        <f t="shared" si="1"/>
        <v>-1</v>
      </c>
      <c r="T43" s="952">
        <f t="shared" si="2"/>
        <v>-13.17</v>
      </c>
      <c r="U43" s="959" t="s">
        <v>329</v>
      </c>
      <c r="V43" s="904" t="s">
        <v>329</v>
      </c>
      <c r="W43" s="904" t="s">
        <v>329</v>
      </c>
      <c r="X43" s="957" t="s">
        <v>329</v>
      </c>
      <c r="Y43" s="955"/>
    </row>
    <row r="44" spans="1:25" ht="14.45" customHeight="1" x14ac:dyDescent="0.2">
      <c r="A44" s="923" t="s">
        <v>6369</v>
      </c>
      <c r="B44" s="904">
        <v>3</v>
      </c>
      <c r="C44" s="905">
        <v>26.82</v>
      </c>
      <c r="D44" s="906">
        <v>2.2999999999999998</v>
      </c>
      <c r="E44" s="887">
        <v>3</v>
      </c>
      <c r="F44" s="888">
        <v>30.33</v>
      </c>
      <c r="G44" s="889">
        <v>11</v>
      </c>
      <c r="H44" s="890">
        <v>1</v>
      </c>
      <c r="I44" s="891">
        <v>5.01</v>
      </c>
      <c r="J44" s="892">
        <v>3</v>
      </c>
      <c r="K44" s="893">
        <v>9.31</v>
      </c>
      <c r="L44" s="890">
        <v>5</v>
      </c>
      <c r="M44" s="890">
        <v>48</v>
      </c>
      <c r="N44" s="894">
        <v>16</v>
      </c>
      <c r="O44" s="890" t="s">
        <v>6293</v>
      </c>
      <c r="P44" s="907" t="s">
        <v>6370</v>
      </c>
      <c r="Q44" s="895">
        <f t="shared" si="0"/>
        <v>-2</v>
      </c>
      <c r="R44" s="952">
        <f t="shared" si="0"/>
        <v>-21.810000000000002</v>
      </c>
      <c r="S44" s="895">
        <f t="shared" si="1"/>
        <v>-2</v>
      </c>
      <c r="T44" s="952">
        <f t="shared" si="2"/>
        <v>-25.32</v>
      </c>
      <c r="U44" s="959">
        <v>16</v>
      </c>
      <c r="V44" s="904">
        <v>3</v>
      </c>
      <c r="W44" s="904">
        <v>-13</v>
      </c>
      <c r="X44" s="957">
        <v>0.1875</v>
      </c>
      <c r="Y44" s="955"/>
    </row>
    <row r="45" spans="1:25" ht="14.45" customHeight="1" x14ac:dyDescent="0.2">
      <c r="A45" s="923" t="s">
        <v>6371</v>
      </c>
      <c r="B45" s="898">
        <v>1</v>
      </c>
      <c r="C45" s="899">
        <v>3.17</v>
      </c>
      <c r="D45" s="900">
        <v>1</v>
      </c>
      <c r="E45" s="908"/>
      <c r="F45" s="891"/>
      <c r="G45" s="892"/>
      <c r="H45" s="890"/>
      <c r="I45" s="891"/>
      <c r="J45" s="892"/>
      <c r="K45" s="893">
        <v>4.2300000000000004</v>
      </c>
      <c r="L45" s="890">
        <v>2</v>
      </c>
      <c r="M45" s="890">
        <v>21</v>
      </c>
      <c r="N45" s="894">
        <v>7</v>
      </c>
      <c r="O45" s="890" t="s">
        <v>6293</v>
      </c>
      <c r="P45" s="907" t="s">
        <v>6372</v>
      </c>
      <c r="Q45" s="895">
        <f t="shared" si="0"/>
        <v>-1</v>
      </c>
      <c r="R45" s="952">
        <f t="shared" si="0"/>
        <v>-3.17</v>
      </c>
      <c r="S45" s="895">
        <f t="shared" si="1"/>
        <v>0</v>
      </c>
      <c r="T45" s="952">
        <f t="shared" si="2"/>
        <v>0</v>
      </c>
      <c r="U45" s="959" t="s">
        <v>329</v>
      </c>
      <c r="V45" s="904" t="s">
        <v>329</v>
      </c>
      <c r="W45" s="904" t="s">
        <v>329</v>
      </c>
      <c r="X45" s="957" t="s">
        <v>329</v>
      </c>
      <c r="Y45" s="955"/>
    </row>
    <row r="46" spans="1:25" ht="14.45" customHeight="1" x14ac:dyDescent="0.2">
      <c r="A46" s="923" t="s">
        <v>6373</v>
      </c>
      <c r="B46" s="898">
        <v>2</v>
      </c>
      <c r="C46" s="899">
        <v>9.44</v>
      </c>
      <c r="D46" s="900">
        <v>4</v>
      </c>
      <c r="E46" s="908"/>
      <c r="F46" s="891"/>
      <c r="G46" s="892"/>
      <c r="H46" s="890"/>
      <c r="I46" s="891"/>
      <c r="J46" s="892"/>
      <c r="K46" s="893">
        <v>4.72</v>
      </c>
      <c r="L46" s="890">
        <v>2</v>
      </c>
      <c r="M46" s="890">
        <v>21</v>
      </c>
      <c r="N46" s="894">
        <v>7</v>
      </c>
      <c r="O46" s="890" t="s">
        <v>5283</v>
      </c>
      <c r="P46" s="907" t="s">
        <v>6374</v>
      </c>
      <c r="Q46" s="895">
        <f t="shared" si="0"/>
        <v>-2</v>
      </c>
      <c r="R46" s="952">
        <f t="shared" si="0"/>
        <v>-9.44</v>
      </c>
      <c r="S46" s="895">
        <f t="shared" si="1"/>
        <v>0</v>
      </c>
      <c r="T46" s="952">
        <f t="shared" si="2"/>
        <v>0</v>
      </c>
      <c r="U46" s="959" t="s">
        <v>329</v>
      </c>
      <c r="V46" s="904" t="s">
        <v>329</v>
      </c>
      <c r="W46" s="904" t="s">
        <v>329</v>
      </c>
      <c r="X46" s="957" t="s">
        <v>329</v>
      </c>
      <c r="Y46" s="955"/>
    </row>
    <row r="47" spans="1:25" ht="14.45" customHeight="1" x14ac:dyDescent="0.2">
      <c r="A47" s="923" t="s">
        <v>6375</v>
      </c>
      <c r="B47" s="904">
        <v>1</v>
      </c>
      <c r="C47" s="905">
        <v>0.6</v>
      </c>
      <c r="D47" s="906">
        <v>1</v>
      </c>
      <c r="E47" s="887">
        <v>1</v>
      </c>
      <c r="F47" s="888">
        <v>1.63</v>
      </c>
      <c r="G47" s="889">
        <v>3</v>
      </c>
      <c r="H47" s="890"/>
      <c r="I47" s="891"/>
      <c r="J47" s="892"/>
      <c r="K47" s="893">
        <v>1.63</v>
      </c>
      <c r="L47" s="890">
        <v>3</v>
      </c>
      <c r="M47" s="890">
        <v>27</v>
      </c>
      <c r="N47" s="894">
        <v>9</v>
      </c>
      <c r="O47" s="890" t="s">
        <v>6293</v>
      </c>
      <c r="P47" s="907" t="s">
        <v>6376</v>
      </c>
      <c r="Q47" s="895">
        <f t="shared" si="0"/>
        <v>-1</v>
      </c>
      <c r="R47" s="952">
        <f t="shared" si="0"/>
        <v>-0.6</v>
      </c>
      <c r="S47" s="895">
        <f t="shared" si="1"/>
        <v>-1</v>
      </c>
      <c r="T47" s="952">
        <f t="shared" si="2"/>
        <v>-1.63</v>
      </c>
      <c r="U47" s="959" t="s">
        <v>329</v>
      </c>
      <c r="V47" s="904" t="s">
        <v>329</v>
      </c>
      <c r="W47" s="904" t="s">
        <v>329</v>
      </c>
      <c r="X47" s="957" t="s">
        <v>329</v>
      </c>
      <c r="Y47" s="955"/>
    </row>
    <row r="48" spans="1:25" ht="14.45" customHeight="1" x14ac:dyDescent="0.2">
      <c r="A48" s="923" t="s">
        <v>6377</v>
      </c>
      <c r="B48" s="904"/>
      <c r="C48" s="905"/>
      <c r="D48" s="906"/>
      <c r="E48" s="908"/>
      <c r="F48" s="891"/>
      <c r="G48" s="892"/>
      <c r="H48" s="887">
        <v>1</v>
      </c>
      <c r="I48" s="888">
        <v>0.92</v>
      </c>
      <c r="J48" s="889">
        <v>2</v>
      </c>
      <c r="K48" s="893">
        <v>1.36</v>
      </c>
      <c r="L48" s="890">
        <v>3</v>
      </c>
      <c r="M48" s="890">
        <v>30</v>
      </c>
      <c r="N48" s="894">
        <v>10</v>
      </c>
      <c r="O48" s="890" t="s">
        <v>6293</v>
      </c>
      <c r="P48" s="907" t="s">
        <v>6378</v>
      </c>
      <c r="Q48" s="895">
        <f t="shared" si="0"/>
        <v>1</v>
      </c>
      <c r="R48" s="952">
        <f t="shared" si="0"/>
        <v>0.92</v>
      </c>
      <c r="S48" s="895">
        <f t="shared" si="1"/>
        <v>1</v>
      </c>
      <c r="T48" s="952">
        <f t="shared" si="2"/>
        <v>0.92</v>
      </c>
      <c r="U48" s="959">
        <v>10</v>
      </c>
      <c r="V48" s="904">
        <v>2</v>
      </c>
      <c r="W48" s="904">
        <v>-8</v>
      </c>
      <c r="X48" s="957">
        <v>0.2</v>
      </c>
      <c r="Y48" s="955"/>
    </row>
    <row r="49" spans="1:25" ht="14.45" customHeight="1" x14ac:dyDescent="0.2">
      <c r="A49" s="923" t="s">
        <v>6379</v>
      </c>
      <c r="B49" s="904"/>
      <c r="C49" s="905"/>
      <c r="D49" s="906"/>
      <c r="E49" s="887">
        <v>1</v>
      </c>
      <c r="F49" s="888">
        <v>3.11</v>
      </c>
      <c r="G49" s="889">
        <v>18</v>
      </c>
      <c r="H49" s="890"/>
      <c r="I49" s="891"/>
      <c r="J49" s="892"/>
      <c r="K49" s="893">
        <v>3.11</v>
      </c>
      <c r="L49" s="890">
        <v>7</v>
      </c>
      <c r="M49" s="890">
        <v>63</v>
      </c>
      <c r="N49" s="894">
        <v>21</v>
      </c>
      <c r="O49" s="890" t="s">
        <v>6293</v>
      </c>
      <c r="P49" s="907" t="s">
        <v>6380</v>
      </c>
      <c r="Q49" s="895">
        <f t="shared" si="0"/>
        <v>0</v>
      </c>
      <c r="R49" s="952">
        <f t="shared" si="0"/>
        <v>0</v>
      </c>
      <c r="S49" s="895">
        <f t="shared" si="1"/>
        <v>-1</v>
      </c>
      <c r="T49" s="952">
        <f t="shared" si="2"/>
        <v>-3.11</v>
      </c>
      <c r="U49" s="959" t="s">
        <v>329</v>
      </c>
      <c r="V49" s="904" t="s">
        <v>329</v>
      </c>
      <c r="W49" s="904" t="s">
        <v>329</v>
      </c>
      <c r="X49" s="957" t="s">
        <v>329</v>
      </c>
      <c r="Y49" s="955"/>
    </row>
    <row r="50" spans="1:25" ht="14.45" customHeight="1" x14ac:dyDescent="0.2">
      <c r="A50" s="923" t="s">
        <v>6381</v>
      </c>
      <c r="B50" s="904">
        <v>1</v>
      </c>
      <c r="C50" s="905">
        <v>1.1000000000000001</v>
      </c>
      <c r="D50" s="906">
        <v>3</v>
      </c>
      <c r="E50" s="887"/>
      <c r="F50" s="888"/>
      <c r="G50" s="889"/>
      <c r="H50" s="890"/>
      <c r="I50" s="891"/>
      <c r="J50" s="892"/>
      <c r="K50" s="893">
        <v>1.45</v>
      </c>
      <c r="L50" s="890">
        <v>4</v>
      </c>
      <c r="M50" s="890">
        <v>33</v>
      </c>
      <c r="N50" s="894">
        <v>11</v>
      </c>
      <c r="O50" s="890" t="s">
        <v>6293</v>
      </c>
      <c r="P50" s="907" t="s">
        <v>6382</v>
      </c>
      <c r="Q50" s="895">
        <f t="shared" si="0"/>
        <v>-1</v>
      </c>
      <c r="R50" s="952">
        <f t="shared" si="0"/>
        <v>-1.1000000000000001</v>
      </c>
      <c r="S50" s="895">
        <f t="shared" si="1"/>
        <v>0</v>
      </c>
      <c r="T50" s="952">
        <f t="shared" si="2"/>
        <v>0</v>
      </c>
      <c r="U50" s="959" t="s">
        <v>329</v>
      </c>
      <c r="V50" s="904" t="s">
        <v>329</v>
      </c>
      <c r="W50" s="904" t="s">
        <v>329</v>
      </c>
      <c r="X50" s="957" t="s">
        <v>329</v>
      </c>
      <c r="Y50" s="955"/>
    </row>
    <row r="51" spans="1:25" ht="14.45" customHeight="1" x14ac:dyDescent="0.2">
      <c r="A51" s="924" t="s">
        <v>6383</v>
      </c>
      <c r="B51" s="910"/>
      <c r="C51" s="911"/>
      <c r="D51" s="909"/>
      <c r="E51" s="914">
        <v>4</v>
      </c>
      <c r="F51" s="915">
        <v>9.0299999999999994</v>
      </c>
      <c r="G51" s="897">
        <v>6.5</v>
      </c>
      <c r="H51" s="917"/>
      <c r="I51" s="913"/>
      <c r="J51" s="896"/>
      <c r="K51" s="916">
        <v>2.69</v>
      </c>
      <c r="L51" s="917">
        <v>3</v>
      </c>
      <c r="M51" s="917">
        <v>30</v>
      </c>
      <c r="N51" s="918">
        <v>10</v>
      </c>
      <c r="O51" s="917" t="s">
        <v>6293</v>
      </c>
      <c r="P51" s="919" t="s">
        <v>6384</v>
      </c>
      <c r="Q51" s="920">
        <f t="shared" si="0"/>
        <v>0</v>
      </c>
      <c r="R51" s="953">
        <f t="shared" si="0"/>
        <v>0</v>
      </c>
      <c r="S51" s="920">
        <f t="shared" si="1"/>
        <v>-4</v>
      </c>
      <c r="T51" s="953">
        <f t="shared" si="2"/>
        <v>-9.0299999999999994</v>
      </c>
      <c r="U51" s="960" t="s">
        <v>329</v>
      </c>
      <c r="V51" s="910" t="s">
        <v>329</v>
      </c>
      <c r="W51" s="910" t="s">
        <v>329</v>
      </c>
      <c r="X51" s="958" t="s">
        <v>329</v>
      </c>
      <c r="Y51" s="956"/>
    </row>
    <row r="52" spans="1:25" ht="14.45" customHeight="1" x14ac:dyDescent="0.2">
      <c r="A52" s="923" t="s">
        <v>6385</v>
      </c>
      <c r="B52" s="904"/>
      <c r="C52" s="905"/>
      <c r="D52" s="906"/>
      <c r="E52" s="887">
        <v>1</v>
      </c>
      <c r="F52" s="888">
        <v>0.62</v>
      </c>
      <c r="G52" s="889">
        <v>2</v>
      </c>
      <c r="H52" s="890"/>
      <c r="I52" s="891"/>
      <c r="J52" s="892"/>
      <c r="K52" s="893">
        <v>0.62</v>
      </c>
      <c r="L52" s="890">
        <v>2</v>
      </c>
      <c r="M52" s="890">
        <v>21</v>
      </c>
      <c r="N52" s="894">
        <v>7</v>
      </c>
      <c r="O52" s="890" t="s">
        <v>6293</v>
      </c>
      <c r="P52" s="907" t="s">
        <v>6386</v>
      </c>
      <c r="Q52" s="895">
        <f t="shared" si="0"/>
        <v>0</v>
      </c>
      <c r="R52" s="952">
        <f t="shared" si="0"/>
        <v>0</v>
      </c>
      <c r="S52" s="895">
        <f t="shared" si="1"/>
        <v>-1</v>
      </c>
      <c r="T52" s="952">
        <f t="shared" si="2"/>
        <v>-0.62</v>
      </c>
      <c r="U52" s="959" t="s">
        <v>329</v>
      </c>
      <c r="V52" s="904" t="s">
        <v>329</v>
      </c>
      <c r="W52" s="904" t="s">
        <v>329</v>
      </c>
      <c r="X52" s="957" t="s">
        <v>329</v>
      </c>
      <c r="Y52" s="955"/>
    </row>
    <row r="53" spans="1:25" ht="14.45" customHeight="1" x14ac:dyDescent="0.2">
      <c r="A53" s="923" t="s">
        <v>6387</v>
      </c>
      <c r="B53" s="904"/>
      <c r="C53" s="905"/>
      <c r="D53" s="906"/>
      <c r="E53" s="887">
        <v>1</v>
      </c>
      <c r="F53" s="888">
        <v>0.7</v>
      </c>
      <c r="G53" s="889">
        <v>25</v>
      </c>
      <c r="H53" s="890"/>
      <c r="I53" s="891"/>
      <c r="J53" s="892"/>
      <c r="K53" s="893">
        <v>0.65</v>
      </c>
      <c r="L53" s="890">
        <v>3</v>
      </c>
      <c r="M53" s="890">
        <v>24</v>
      </c>
      <c r="N53" s="894">
        <v>8</v>
      </c>
      <c r="O53" s="890" t="s">
        <v>6293</v>
      </c>
      <c r="P53" s="907" t="s">
        <v>6388</v>
      </c>
      <c r="Q53" s="895">
        <f t="shared" si="0"/>
        <v>0</v>
      </c>
      <c r="R53" s="952">
        <f t="shared" si="0"/>
        <v>0</v>
      </c>
      <c r="S53" s="895">
        <f t="shared" si="1"/>
        <v>-1</v>
      </c>
      <c r="T53" s="952">
        <f t="shared" si="2"/>
        <v>-0.7</v>
      </c>
      <c r="U53" s="959" t="s">
        <v>329</v>
      </c>
      <c r="V53" s="904" t="s">
        <v>329</v>
      </c>
      <c r="W53" s="904" t="s">
        <v>329</v>
      </c>
      <c r="X53" s="957" t="s">
        <v>329</v>
      </c>
      <c r="Y53" s="955"/>
    </row>
    <row r="54" spans="1:25" ht="14.45" customHeight="1" x14ac:dyDescent="0.2">
      <c r="A54" s="923" t="s">
        <v>6389</v>
      </c>
      <c r="B54" s="904"/>
      <c r="C54" s="905"/>
      <c r="D54" s="906"/>
      <c r="E54" s="908"/>
      <c r="F54" s="891"/>
      <c r="G54" s="892"/>
      <c r="H54" s="887">
        <v>1</v>
      </c>
      <c r="I54" s="888">
        <v>2.74</v>
      </c>
      <c r="J54" s="901">
        <v>13</v>
      </c>
      <c r="K54" s="893">
        <v>2.74</v>
      </c>
      <c r="L54" s="890">
        <v>2</v>
      </c>
      <c r="M54" s="890">
        <v>21</v>
      </c>
      <c r="N54" s="894">
        <v>7</v>
      </c>
      <c r="O54" s="890" t="s">
        <v>6293</v>
      </c>
      <c r="P54" s="907" t="s">
        <v>6390</v>
      </c>
      <c r="Q54" s="895">
        <f t="shared" si="0"/>
        <v>1</v>
      </c>
      <c r="R54" s="952">
        <f t="shared" si="0"/>
        <v>2.74</v>
      </c>
      <c r="S54" s="895">
        <f t="shared" si="1"/>
        <v>1</v>
      </c>
      <c r="T54" s="952">
        <f t="shared" si="2"/>
        <v>2.74</v>
      </c>
      <c r="U54" s="959">
        <v>7</v>
      </c>
      <c r="V54" s="904">
        <v>13</v>
      </c>
      <c r="W54" s="904">
        <v>6</v>
      </c>
      <c r="X54" s="957">
        <v>1.8571428571428572</v>
      </c>
      <c r="Y54" s="955">
        <v>6</v>
      </c>
    </row>
    <row r="55" spans="1:25" ht="14.45" customHeight="1" x14ac:dyDescent="0.2">
      <c r="A55" s="923" t="s">
        <v>6391</v>
      </c>
      <c r="B55" s="898">
        <v>5</v>
      </c>
      <c r="C55" s="899">
        <v>21.18</v>
      </c>
      <c r="D55" s="900">
        <v>9.4</v>
      </c>
      <c r="E55" s="908"/>
      <c r="F55" s="891"/>
      <c r="G55" s="892"/>
      <c r="H55" s="890">
        <v>1</v>
      </c>
      <c r="I55" s="891">
        <v>6.37</v>
      </c>
      <c r="J55" s="892">
        <v>8</v>
      </c>
      <c r="K55" s="893">
        <v>6.37</v>
      </c>
      <c r="L55" s="890">
        <v>7</v>
      </c>
      <c r="M55" s="890">
        <v>60</v>
      </c>
      <c r="N55" s="894">
        <v>20</v>
      </c>
      <c r="O55" s="890" t="s">
        <v>6293</v>
      </c>
      <c r="P55" s="907" t="s">
        <v>6392</v>
      </c>
      <c r="Q55" s="895">
        <f t="shared" si="0"/>
        <v>-4</v>
      </c>
      <c r="R55" s="952">
        <f t="shared" si="0"/>
        <v>-14.809999999999999</v>
      </c>
      <c r="S55" s="895">
        <f t="shared" si="1"/>
        <v>1</v>
      </c>
      <c r="T55" s="952">
        <f t="shared" si="2"/>
        <v>6.37</v>
      </c>
      <c r="U55" s="959">
        <v>20</v>
      </c>
      <c r="V55" s="904">
        <v>8</v>
      </c>
      <c r="W55" s="904">
        <v>-12</v>
      </c>
      <c r="X55" s="957">
        <v>0.4</v>
      </c>
      <c r="Y55" s="955"/>
    </row>
    <row r="56" spans="1:25" ht="14.45" customHeight="1" x14ac:dyDescent="0.2">
      <c r="A56" s="923" t="s">
        <v>6393</v>
      </c>
      <c r="B56" s="904"/>
      <c r="C56" s="905"/>
      <c r="D56" s="906"/>
      <c r="E56" s="887">
        <v>2</v>
      </c>
      <c r="F56" s="888">
        <v>7.69</v>
      </c>
      <c r="G56" s="889">
        <v>10.5</v>
      </c>
      <c r="H56" s="890"/>
      <c r="I56" s="891"/>
      <c r="J56" s="892"/>
      <c r="K56" s="893">
        <v>5.3</v>
      </c>
      <c r="L56" s="890">
        <v>5</v>
      </c>
      <c r="M56" s="890">
        <v>45</v>
      </c>
      <c r="N56" s="894">
        <v>15</v>
      </c>
      <c r="O56" s="890" t="s">
        <v>6293</v>
      </c>
      <c r="P56" s="907" t="s">
        <v>6394</v>
      </c>
      <c r="Q56" s="895">
        <f t="shared" si="0"/>
        <v>0</v>
      </c>
      <c r="R56" s="952">
        <f t="shared" si="0"/>
        <v>0</v>
      </c>
      <c r="S56" s="895">
        <f t="shared" si="1"/>
        <v>-2</v>
      </c>
      <c r="T56" s="952">
        <f t="shared" si="2"/>
        <v>-7.69</v>
      </c>
      <c r="U56" s="959" t="s">
        <v>329</v>
      </c>
      <c r="V56" s="904" t="s">
        <v>329</v>
      </c>
      <c r="W56" s="904" t="s">
        <v>329</v>
      </c>
      <c r="X56" s="957" t="s">
        <v>329</v>
      </c>
      <c r="Y56" s="955"/>
    </row>
    <row r="57" spans="1:25" ht="14.45" customHeight="1" x14ac:dyDescent="0.2">
      <c r="A57" s="923" t="s">
        <v>6395</v>
      </c>
      <c r="B57" s="904"/>
      <c r="C57" s="905"/>
      <c r="D57" s="906"/>
      <c r="E57" s="887">
        <v>1</v>
      </c>
      <c r="F57" s="888">
        <v>0.78</v>
      </c>
      <c r="G57" s="889">
        <v>2</v>
      </c>
      <c r="H57" s="890"/>
      <c r="I57" s="891"/>
      <c r="J57" s="892"/>
      <c r="K57" s="893">
        <v>1.1200000000000001</v>
      </c>
      <c r="L57" s="890">
        <v>3</v>
      </c>
      <c r="M57" s="890">
        <v>27</v>
      </c>
      <c r="N57" s="894">
        <v>9</v>
      </c>
      <c r="O57" s="890" t="s">
        <v>6293</v>
      </c>
      <c r="P57" s="907" t="s">
        <v>6396</v>
      </c>
      <c r="Q57" s="895">
        <f t="shared" si="0"/>
        <v>0</v>
      </c>
      <c r="R57" s="952">
        <f t="shared" si="0"/>
        <v>0</v>
      </c>
      <c r="S57" s="895">
        <f t="shared" si="1"/>
        <v>-1</v>
      </c>
      <c r="T57" s="952">
        <f t="shared" si="2"/>
        <v>-0.78</v>
      </c>
      <c r="U57" s="959" t="s">
        <v>329</v>
      </c>
      <c r="V57" s="904" t="s">
        <v>329</v>
      </c>
      <c r="W57" s="904" t="s">
        <v>329</v>
      </c>
      <c r="X57" s="957" t="s">
        <v>329</v>
      </c>
      <c r="Y57" s="955"/>
    </row>
    <row r="58" spans="1:25" ht="14.45" customHeight="1" x14ac:dyDescent="0.2">
      <c r="A58" s="923" t="s">
        <v>6397</v>
      </c>
      <c r="B58" s="904"/>
      <c r="C58" s="905"/>
      <c r="D58" s="906"/>
      <c r="E58" s="887">
        <v>1</v>
      </c>
      <c r="F58" s="888">
        <v>1.95</v>
      </c>
      <c r="G58" s="889">
        <v>5</v>
      </c>
      <c r="H58" s="890"/>
      <c r="I58" s="891"/>
      <c r="J58" s="892"/>
      <c r="K58" s="893">
        <v>1.0900000000000001</v>
      </c>
      <c r="L58" s="890">
        <v>3</v>
      </c>
      <c r="M58" s="890">
        <v>24</v>
      </c>
      <c r="N58" s="894">
        <v>8</v>
      </c>
      <c r="O58" s="890" t="s">
        <v>6293</v>
      </c>
      <c r="P58" s="907" t="s">
        <v>6398</v>
      </c>
      <c r="Q58" s="895">
        <f t="shared" si="0"/>
        <v>0</v>
      </c>
      <c r="R58" s="952">
        <f t="shared" si="0"/>
        <v>0</v>
      </c>
      <c r="S58" s="895">
        <f t="shared" si="1"/>
        <v>-1</v>
      </c>
      <c r="T58" s="952">
        <f t="shared" si="2"/>
        <v>-1.95</v>
      </c>
      <c r="U58" s="959" t="s">
        <v>329</v>
      </c>
      <c r="V58" s="904" t="s">
        <v>329</v>
      </c>
      <c r="W58" s="904" t="s">
        <v>329</v>
      </c>
      <c r="X58" s="957" t="s">
        <v>329</v>
      </c>
      <c r="Y58" s="955"/>
    </row>
    <row r="59" spans="1:25" ht="14.45" customHeight="1" x14ac:dyDescent="0.2">
      <c r="A59" s="923" t="s">
        <v>6399</v>
      </c>
      <c r="B59" s="898">
        <v>1</v>
      </c>
      <c r="C59" s="899">
        <v>2.38</v>
      </c>
      <c r="D59" s="900">
        <v>14</v>
      </c>
      <c r="E59" s="908"/>
      <c r="F59" s="891"/>
      <c r="G59" s="892"/>
      <c r="H59" s="890"/>
      <c r="I59" s="891"/>
      <c r="J59" s="892"/>
      <c r="K59" s="893">
        <v>2.25</v>
      </c>
      <c r="L59" s="890">
        <v>5</v>
      </c>
      <c r="M59" s="890">
        <v>42</v>
      </c>
      <c r="N59" s="894">
        <v>14</v>
      </c>
      <c r="O59" s="890" t="s">
        <v>6293</v>
      </c>
      <c r="P59" s="907" t="s">
        <v>6400</v>
      </c>
      <c r="Q59" s="895">
        <f t="shared" si="0"/>
        <v>-1</v>
      </c>
      <c r="R59" s="952">
        <f t="shared" si="0"/>
        <v>-2.38</v>
      </c>
      <c r="S59" s="895">
        <f t="shared" si="1"/>
        <v>0</v>
      </c>
      <c r="T59" s="952">
        <f t="shared" si="2"/>
        <v>0</v>
      </c>
      <c r="U59" s="959" t="s">
        <v>329</v>
      </c>
      <c r="V59" s="904" t="s">
        <v>329</v>
      </c>
      <c r="W59" s="904" t="s">
        <v>329</v>
      </c>
      <c r="X59" s="957" t="s">
        <v>329</v>
      </c>
      <c r="Y59" s="955"/>
    </row>
    <row r="60" spans="1:25" ht="14.45" customHeight="1" x14ac:dyDescent="0.2">
      <c r="A60" s="923" t="s">
        <v>6401</v>
      </c>
      <c r="B60" s="898">
        <v>1</v>
      </c>
      <c r="C60" s="899">
        <v>7.41</v>
      </c>
      <c r="D60" s="900">
        <v>6</v>
      </c>
      <c r="E60" s="908"/>
      <c r="F60" s="891"/>
      <c r="G60" s="892"/>
      <c r="H60" s="890"/>
      <c r="I60" s="891"/>
      <c r="J60" s="892"/>
      <c r="K60" s="893">
        <v>7.41</v>
      </c>
      <c r="L60" s="890">
        <v>5</v>
      </c>
      <c r="M60" s="890">
        <v>45</v>
      </c>
      <c r="N60" s="894">
        <v>15</v>
      </c>
      <c r="O60" s="890" t="s">
        <v>6293</v>
      </c>
      <c r="P60" s="907" t="s">
        <v>6402</v>
      </c>
      <c r="Q60" s="895">
        <f t="shared" si="0"/>
        <v>-1</v>
      </c>
      <c r="R60" s="952">
        <f t="shared" si="0"/>
        <v>-7.41</v>
      </c>
      <c r="S60" s="895">
        <f t="shared" si="1"/>
        <v>0</v>
      </c>
      <c r="T60" s="952">
        <f t="shared" si="2"/>
        <v>0</v>
      </c>
      <c r="U60" s="959" t="s">
        <v>329</v>
      </c>
      <c r="V60" s="904" t="s">
        <v>329</v>
      </c>
      <c r="W60" s="904" t="s">
        <v>329</v>
      </c>
      <c r="X60" s="957" t="s">
        <v>329</v>
      </c>
      <c r="Y60" s="955"/>
    </row>
    <row r="61" spans="1:25" ht="14.45" customHeight="1" x14ac:dyDescent="0.2">
      <c r="A61" s="923" t="s">
        <v>6403</v>
      </c>
      <c r="B61" s="904"/>
      <c r="C61" s="905"/>
      <c r="D61" s="906"/>
      <c r="E61" s="908"/>
      <c r="F61" s="891"/>
      <c r="G61" s="892"/>
      <c r="H61" s="887">
        <v>1</v>
      </c>
      <c r="I61" s="888">
        <v>1.61</v>
      </c>
      <c r="J61" s="889">
        <v>2</v>
      </c>
      <c r="K61" s="893">
        <v>3.7</v>
      </c>
      <c r="L61" s="890">
        <v>6</v>
      </c>
      <c r="M61" s="890">
        <v>51</v>
      </c>
      <c r="N61" s="894">
        <v>17</v>
      </c>
      <c r="O61" s="890" t="s">
        <v>6293</v>
      </c>
      <c r="P61" s="907" t="s">
        <v>6404</v>
      </c>
      <c r="Q61" s="895">
        <f t="shared" si="0"/>
        <v>1</v>
      </c>
      <c r="R61" s="952">
        <f t="shared" si="0"/>
        <v>1.61</v>
      </c>
      <c r="S61" s="895">
        <f t="shared" si="1"/>
        <v>1</v>
      </c>
      <c r="T61" s="952">
        <f t="shared" si="2"/>
        <v>1.61</v>
      </c>
      <c r="U61" s="959">
        <v>17</v>
      </c>
      <c r="V61" s="904">
        <v>2</v>
      </c>
      <c r="W61" s="904">
        <v>-15</v>
      </c>
      <c r="X61" s="957">
        <v>0.11764705882352941</v>
      </c>
      <c r="Y61" s="955"/>
    </row>
    <row r="62" spans="1:25" ht="14.45" customHeight="1" x14ac:dyDescent="0.2">
      <c r="A62" s="923" t="s">
        <v>6405</v>
      </c>
      <c r="B62" s="904"/>
      <c r="C62" s="905"/>
      <c r="D62" s="906"/>
      <c r="E62" s="887">
        <v>1</v>
      </c>
      <c r="F62" s="888">
        <v>0.67</v>
      </c>
      <c r="G62" s="889">
        <v>4</v>
      </c>
      <c r="H62" s="890"/>
      <c r="I62" s="891"/>
      <c r="J62" s="892"/>
      <c r="K62" s="893">
        <v>0.62</v>
      </c>
      <c r="L62" s="890">
        <v>2</v>
      </c>
      <c r="M62" s="890">
        <v>21</v>
      </c>
      <c r="N62" s="894">
        <v>7</v>
      </c>
      <c r="O62" s="890" t="s">
        <v>6293</v>
      </c>
      <c r="P62" s="907" t="s">
        <v>6406</v>
      </c>
      <c r="Q62" s="895">
        <f t="shared" si="0"/>
        <v>0</v>
      </c>
      <c r="R62" s="952">
        <f t="shared" si="0"/>
        <v>0</v>
      </c>
      <c r="S62" s="895">
        <f t="shared" si="1"/>
        <v>-1</v>
      </c>
      <c r="T62" s="952">
        <f t="shared" si="2"/>
        <v>-0.67</v>
      </c>
      <c r="U62" s="959" t="s">
        <v>329</v>
      </c>
      <c r="V62" s="904" t="s">
        <v>329</v>
      </c>
      <c r="W62" s="904" t="s">
        <v>329</v>
      </c>
      <c r="X62" s="957" t="s">
        <v>329</v>
      </c>
      <c r="Y62" s="955"/>
    </row>
    <row r="63" spans="1:25" ht="14.45" customHeight="1" x14ac:dyDescent="0.2">
      <c r="A63" s="923" t="s">
        <v>6407</v>
      </c>
      <c r="B63" s="904"/>
      <c r="C63" s="905"/>
      <c r="D63" s="906"/>
      <c r="E63" s="887">
        <v>1</v>
      </c>
      <c r="F63" s="888">
        <v>4.49</v>
      </c>
      <c r="G63" s="889">
        <v>3</v>
      </c>
      <c r="H63" s="890"/>
      <c r="I63" s="891"/>
      <c r="J63" s="892"/>
      <c r="K63" s="893">
        <v>9.2200000000000006</v>
      </c>
      <c r="L63" s="890">
        <v>7</v>
      </c>
      <c r="M63" s="890">
        <v>66</v>
      </c>
      <c r="N63" s="894">
        <v>22</v>
      </c>
      <c r="O63" s="890" t="s">
        <v>6293</v>
      </c>
      <c r="P63" s="907" t="s">
        <v>6408</v>
      </c>
      <c r="Q63" s="895">
        <f t="shared" si="0"/>
        <v>0</v>
      </c>
      <c r="R63" s="952">
        <f t="shared" si="0"/>
        <v>0</v>
      </c>
      <c r="S63" s="895">
        <f t="shared" si="1"/>
        <v>-1</v>
      </c>
      <c r="T63" s="952">
        <f t="shared" si="2"/>
        <v>-4.49</v>
      </c>
      <c r="U63" s="959" t="s">
        <v>329</v>
      </c>
      <c r="V63" s="904" t="s">
        <v>329</v>
      </c>
      <c r="W63" s="904" t="s">
        <v>329</v>
      </c>
      <c r="X63" s="957" t="s">
        <v>329</v>
      </c>
      <c r="Y63" s="955"/>
    </row>
    <row r="64" spans="1:25" ht="14.45" customHeight="1" x14ac:dyDescent="0.2">
      <c r="A64" s="923" t="s">
        <v>6409</v>
      </c>
      <c r="B64" s="904">
        <v>1</v>
      </c>
      <c r="C64" s="905">
        <v>4.59</v>
      </c>
      <c r="D64" s="906">
        <v>8</v>
      </c>
      <c r="E64" s="887">
        <v>2</v>
      </c>
      <c r="F64" s="888">
        <v>10.46</v>
      </c>
      <c r="G64" s="889">
        <v>7.5</v>
      </c>
      <c r="H64" s="890"/>
      <c r="I64" s="891"/>
      <c r="J64" s="892"/>
      <c r="K64" s="893">
        <v>4.59</v>
      </c>
      <c r="L64" s="890">
        <v>5</v>
      </c>
      <c r="M64" s="890">
        <v>45</v>
      </c>
      <c r="N64" s="894">
        <v>15</v>
      </c>
      <c r="O64" s="890" t="s">
        <v>6293</v>
      </c>
      <c r="P64" s="907" t="s">
        <v>6410</v>
      </c>
      <c r="Q64" s="895">
        <f t="shared" si="0"/>
        <v>-1</v>
      </c>
      <c r="R64" s="952">
        <f t="shared" si="0"/>
        <v>-4.59</v>
      </c>
      <c r="S64" s="895">
        <f t="shared" si="1"/>
        <v>-2</v>
      </c>
      <c r="T64" s="952">
        <f t="shared" si="2"/>
        <v>-10.46</v>
      </c>
      <c r="U64" s="959" t="s">
        <v>329</v>
      </c>
      <c r="V64" s="904" t="s">
        <v>329</v>
      </c>
      <c r="W64" s="904" t="s">
        <v>329</v>
      </c>
      <c r="X64" s="957" t="s">
        <v>329</v>
      </c>
      <c r="Y64" s="955"/>
    </row>
    <row r="65" spans="1:25" ht="14.45" customHeight="1" x14ac:dyDescent="0.2">
      <c r="A65" s="923" t="s">
        <v>6411</v>
      </c>
      <c r="B65" s="904">
        <v>1</v>
      </c>
      <c r="C65" s="905">
        <v>1.37</v>
      </c>
      <c r="D65" s="906">
        <v>2</v>
      </c>
      <c r="E65" s="887">
        <v>2</v>
      </c>
      <c r="F65" s="888">
        <v>2.2999999999999998</v>
      </c>
      <c r="G65" s="889">
        <v>1.5</v>
      </c>
      <c r="H65" s="890"/>
      <c r="I65" s="891"/>
      <c r="J65" s="892"/>
      <c r="K65" s="893">
        <v>1.83</v>
      </c>
      <c r="L65" s="890">
        <v>3</v>
      </c>
      <c r="M65" s="890">
        <v>30</v>
      </c>
      <c r="N65" s="894">
        <v>10</v>
      </c>
      <c r="O65" s="890" t="s">
        <v>6293</v>
      </c>
      <c r="P65" s="907" t="s">
        <v>6412</v>
      </c>
      <c r="Q65" s="895">
        <f t="shared" si="0"/>
        <v>-1</v>
      </c>
      <c r="R65" s="952">
        <f t="shared" si="0"/>
        <v>-1.37</v>
      </c>
      <c r="S65" s="895">
        <f t="shared" si="1"/>
        <v>-2</v>
      </c>
      <c r="T65" s="952">
        <f t="shared" si="2"/>
        <v>-2.2999999999999998</v>
      </c>
      <c r="U65" s="959" t="s">
        <v>329</v>
      </c>
      <c r="V65" s="904" t="s">
        <v>329</v>
      </c>
      <c r="W65" s="904" t="s">
        <v>329</v>
      </c>
      <c r="X65" s="957" t="s">
        <v>329</v>
      </c>
      <c r="Y65" s="955"/>
    </row>
    <row r="66" spans="1:25" ht="14.45" customHeight="1" x14ac:dyDescent="0.2">
      <c r="A66" s="923" t="s">
        <v>6413</v>
      </c>
      <c r="B66" s="904">
        <v>1</v>
      </c>
      <c r="C66" s="905">
        <v>3.92</v>
      </c>
      <c r="D66" s="906">
        <v>3</v>
      </c>
      <c r="E66" s="887">
        <v>2</v>
      </c>
      <c r="F66" s="888">
        <v>10.26</v>
      </c>
      <c r="G66" s="889">
        <v>14.5</v>
      </c>
      <c r="H66" s="890"/>
      <c r="I66" s="891"/>
      <c r="J66" s="892"/>
      <c r="K66" s="893">
        <v>5.89</v>
      </c>
      <c r="L66" s="890">
        <v>7</v>
      </c>
      <c r="M66" s="890">
        <v>66</v>
      </c>
      <c r="N66" s="894">
        <v>22</v>
      </c>
      <c r="O66" s="890" t="s">
        <v>6293</v>
      </c>
      <c r="P66" s="907" t="s">
        <v>6414</v>
      </c>
      <c r="Q66" s="895">
        <f t="shared" si="0"/>
        <v>-1</v>
      </c>
      <c r="R66" s="952">
        <f t="shared" si="0"/>
        <v>-3.92</v>
      </c>
      <c r="S66" s="895">
        <f t="shared" si="1"/>
        <v>-2</v>
      </c>
      <c r="T66" s="952">
        <f t="shared" si="2"/>
        <v>-10.26</v>
      </c>
      <c r="U66" s="959" t="s">
        <v>329</v>
      </c>
      <c r="V66" s="904" t="s">
        <v>329</v>
      </c>
      <c r="W66" s="904" t="s">
        <v>329</v>
      </c>
      <c r="X66" s="957" t="s">
        <v>329</v>
      </c>
      <c r="Y66" s="955"/>
    </row>
    <row r="67" spans="1:25" ht="14.45" customHeight="1" x14ac:dyDescent="0.2">
      <c r="A67" s="923" t="s">
        <v>6415</v>
      </c>
      <c r="B67" s="898"/>
      <c r="C67" s="899"/>
      <c r="D67" s="900"/>
      <c r="E67" s="908">
        <v>1</v>
      </c>
      <c r="F67" s="891">
        <v>0.85</v>
      </c>
      <c r="G67" s="892">
        <v>3</v>
      </c>
      <c r="H67" s="890"/>
      <c r="I67" s="891"/>
      <c r="J67" s="892"/>
      <c r="K67" s="893">
        <v>1.1100000000000001</v>
      </c>
      <c r="L67" s="890">
        <v>4</v>
      </c>
      <c r="M67" s="890">
        <v>33</v>
      </c>
      <c r="N67" s="894">
        <v>11</v>
      </c>
      <c r="O67" s="890" t="s">
        <v>6293</v>
      </c>
      <c r="P67" s="907" t="s">
        <v>6416</v>
      </c>
      <c r="Q67" s="895">
        <f t="shared" si="0"/>
        <v>0</v>
      </c>
      <c r="R67" s="952">
        <f t="shared" si="0"/>
        <v>0</v>
      </c>
      <c r="S67" s="895">
        <f t="shared" si="1"/>
        <v>-1</v>
      </c>
      <c r="T67" s="952">
        <f t="shared" si="2"/>
        <v>-0.85</v>
      </c>
      <c r="U67" s="959" t="s">
        <v>329</v>
      </c>
      <c r="V67" s="904" t="s">
        <v>329</v>
      </c>
      <c r="W67" s="904" t="s">
        <v>329</v>
      </c>
      <c r="X67" s="957" t="s">
        <v>329</v>
      </c>
      <c r="Y67" s="955"/>
    </row>
    <row r="68" spans="1:25" ht="14.45" customHeight="1" x14ac:dyDescent="0.2">
      <c r="A68" s="924" t="s">
        <v>6417</v>
      </c>
      <c r="B68" s="921">
        <v>4</v>
      </c>
      <c r="C68" s="922">
        <v>7.55</v>
      </c>
      <c r="D68" s="903">
        <v>5</v>
      </c>
      <c r="E68" s="912">
        <v>2</v>
      </c>
      <c r="F68" s="913">
        <v>4.1399999999999997</v>
      </c>
      <c r="G68" s="896">
        <v>9.5</v>
      </c>
      <c r="H68" s="917">
        <v>1</v>
      </c>
      <c r="I68" s="913">
        <v>2.02</v>
      </c>
      <c r="J68" s="896">
        <v>6</v>
      </c>
      <c r="K68" s="916">
        <v>2.02</v>
      </c>
      <c r="L68" s="917">
        <v>4</v>
      </c>
      <c r="M68" s="917">
        <v>39</v>
      </c>
      <c r="N68" s="918">
        <v>13</v>
      </c>
      <c r="O68" s="917" t="s">
        <v>6293</v>
      </c>
      <c r="P68" s="919" t="s">
        <v>6418</v>
      </c>
      <c r="Q68" s="920">
        <f t="shared" si="0"/>
        <v>-3</v>
      </c>
      <c r="R68" s="953">
        <f t="shared" si="0"/>
        <v>-5.5299999999999994</v>
      </c>
      <c r="S68" s="920">
        <f t="shared" si="1"/>
        <v>-1</v>
      </c>
      <c r="T68" s="953">
        <f t="shared" si="2"/>
        <v>-2.1199999999999997</v>
      </c>
      <c r="U68" s="960">
        <v>13</v>
      </c>
      <c r="V68" s="910">
        <v>6</v>
      </c>
      <c r="W68" s="910">
        <v>-7</v>
      </c>
      <c r="X68" s="958">
        <v>0.46153846153846156</v>
      </c>
      <c r="Y68" s="956"/>
    </row>
    <row r="69" spans="1:25" ht="14.45" customHeight="1" x14ac:dyDescent="0.2">
      <c r="A69" s="923" t="s">
        <v>6419</v>
      </c>
      <c r="B69" s="904"/>
      <c r="C69" s="905"/>
      <c r="D69" s="906"/>
      <c r="E69" s="887">
        <v>2</v>
      </c>
      <c r="F69" s="888">
        <v>12.32</v>
      </c>
      <c r="G69" s="889">
        <v>4</v>
      </c>
      <c r="H69" s="890"/>
      <c r="I69" s="891"/>
      <c r="J69" s="892"/>
      <c r="K69" s="893">
        <v>4.8499999999999996</v>
      </c>
      <c r="L69" s="890">
        <v>5</v>
      </c>
      <c r="M69" s="890">
        <v>48</v>
      </c>
      <c r="N69" s="894">
        <v>16</v>
      </c>
      <c r="O69" s="890" t="s">
        <v>6293</v>
      </c>
      <c r="P69" s="907" t="s">
        <v>6420</v>
      </c>
      <c r="Q69" s="895">
        <f t="shared" si="0"/>
        <v>0</v>
      </c>
      <c r="R69" s="952">
        <f t="shared" si="0"/>
        <v>0</v>
      </c>
      <c r="S69" s="895">
        <f t="shared" si="1"/>
        <v>-2</v>
      </c>
      <c r="T69" s="952">
        <f t="shared" si="2"/>
        <v>-12.32</v>
      </c>
      <c r="U69" s="959" t="s">
        <v>329</v>
      </c>
      <c r="V69" s="904" t="s">
        <v>329</v>
      </c>
      <c r="W69" s="904" t="s">
        <v>329</v>
      </c>
      <c r="X69" s="957" t="s">
        <v>329</v>
      </c>
      <c r="Y69" s="955"/>
    </row>
    <row r="70" spans="1:25" ht="14.45" customHeight="1" x14ac:dyDescent="0.2">
      <c r="A70" s="923" t="s">
        <v>6421</v>
      </c>
      <c r="B70" s="898">
        <v>2</v>
      </c>
      <c r="C70" s="899">
        <v>0.91</v>
      </c>
      <c r="D70" s="900">
        <v>1.5</v>
      </c>
      <c r="E70" s="908"/>
      <c r="F70" s="891"/>
      <c r="G70" s="892"/>
      <c r="H70" s="890"/>
      <c r="I70" s="891"/>
      <c r="J70" s="892"/>
      <c r="K70" s="893">
        <v>0.85</v>
      </c>
      <c r="L70" s="890">
        <v>3</v>
      </c>
      <c r="M70" s="890">
        <v>24</v>
      </c>
      <c r="N70" s="894">
        <v>8</v>
      </c>
      <c r="O70" s="890" t="s">
        <v>6293</v>
      </c>
      <c r="P70" s="907" t="s">
        <v>6422</v>
      </c>
      <c r="Q70" s="895">
        <f t="shared" ref="Q70:R77" si="3">H70-B70</f>
        <v>-2</v>
      </c>
      <c r="R70" s="952">
        <f t="shared" si="3"/>
        <v>-0.91</v>
      </c>
      <c r="S70" s="895">
        <f t="shared" ref="S70:S77" si="4">H70-E70</f>
        <v>0</v>
      </c>
      <c r="T70" s="952">
        <f t="shared" ref="T70:T77" si="5">I70-F70</f>
        <v>0</v>
      </c>
      <c r="U70" s="959" t="s">
        <v>329</v>
      </c>
      <c r="V70" s="904" t="s">
        <v>329</v>
      </c>
      <c r="W70" s="904" t="s">
        <v>329</v>
      </c>
      <c r="X70" s="957" t="s">
        <v>329</v>
      </c>
      <c r="Y70" s="955"/>
    </row>
    <row r="71" spans="1:25" ht="14.45" customHeight="1" x14ac:dyDescent="0.2">
      <c r="A71" s="923" t="s">
        <v>6423</v>
      </c>
      <c r="B71" s="904"/>
      <c r="C71" s="905"/>
      <c r="D71" s="906"/>
      <c r="E71" s="887">
        <v>1</v>
      </c>
      <c r="F71" s="888">
        <v>9.7899999999999991</v>
      </c>
      <c r="G71" s="889">
        <v>22</v>
      </c>
      <c r="H71" s="890"/>
      <c r="I71" s="891"/>
      <c r="J71" s="892"/>
      <c r="K71" s="893">
        <v>6.6</v>
      </c>
      <c r="L71" s="890">
        <v>6</v>
      </c>
      <c r="M71" s="890">
        <v>51</v>
      </c>
      <c r="N71" s="894">
        <v>17</v>
      </c>
      <c r="O71" s="890" t="s">
        <v>6293</v>
      </c>
      <c r="P71" s="907" t="s">
        <v>6424</v>
      </c>
      <c r="Q71" s="895">
        <f t="shared" si="3"/>
        <v>0</v>
      </c>
      <c r="R71" s="952">
        <f t="shared" si="3"/>
        <v>0</v>
      </c>
      <c r="S71" s="895">
        <f t="shared" si="4"/>
        <v>-1</v>
      </c>
      <c r="T71" s="952">
        <f t="shared" si="5"/>
        <v>-9.7899999999999991</v>
      </c>
      <c r="U71" s="959" t="s">
        <v>329</v>
      </c>
      <c r="V71" s="904" t="s">
        <v>329</v>
      </c>
      <c r="W71" s="904" t="s">
        <v>329</v>
      </c>
      <c r="X71" s="957" t="s">
        <v>329</v>
      </c>
      <c r="Y71" s="955"/>
    </row>
    <row r="72" spans="1:25" ht="14.45" customHeight="1" x14ac:dyDescent="0.2">
      <c r="A72" s="923" t="s">
        <v>6425</v>
      </c>
      <c r="B72" s="898">
        <v>2</v>
      </c>
      <c r="C72" s="899">
        <v>45.69</v>
      </c>
      <c r="D72" s="900">
        <v>21</v>
      </c>
      <c r="E72" s="908">
        <v>1</v>
      </c>
      <c r="F72" s="891">
        <v>23.68</v>
      </c>
      <c r="G72" s="892">
        <v>14</v>
      </c>
      <c r="H72" s="890"/>
      <c r="I72" s="891"/>
      <c r="J72" s="892"/>
      <c r="K72" s="893">
        <v>23.68</v>
      </c>
      <c r="L72" s="890">
        <v>11</v>
      </c>
      <c r="M72" s="890">
        <v>87</v>
      </c>
      <c r="N72" s="894">
        <v>29</v>
      </c>
      <c r="O72" s="890" t="s">
        <v>6293</v>
      </c>
      <c r="P72" s="907" t="s">
        <v>6426</v>
      </c>
      <c r="Q72" s="895">
        <f t="shared" si="3"/>
        <v>-2</v>
      </c>
      <c r="R72" s="952">
        <f t="shared" si="3"/>
        <v>-45.69</v>
      </c>
      <c r="S72" s="895">
        <f t="shared" si="4"/>
        <v>-1</v>
      </c>
      <c r="T72" s="952">
        <f t="shared" si="5"/>
        <v>-23.68</v>
      </c>
      <c r="U72" s="959" t="s">
        <v>329</v>
      </c>
      <c r="V72" s="904" t="s">
        <v>329</v>
      </c>
      <c r="W72" s="904" t="s">
        <v>329</v>
      </c>
      <c r="X72" s="957" t="s">
        <v>329</v>
      </c>
      <c r="Y72" s="955"/>
    </row>
    <row r="73" spans="1:25" ht="14.45" customHeight="1" x14ac:dyDescent="0.2">
      <c r="A73" s="923" t="s">
        <v>6427</v>
      </c>
      <c r="B73" s="898">
        <v>1</v>
      </c>
      <c r="C73" s="899">
        <v>17.34</v>
      </c>
      <c r="D73" s="900">
        <v>24</v>
      </c>
      <c r="E73" s="908"/>
      <c r="F73" s="891"/>
      <c r="G73" s="892"/>
      <c r="H73" s="890"/>
      <c r="I73" s="891"/>
      <c r="J73" s="892"/>
      <c r="K73" s="893">
        <v>17.34</v>
      </c>
      <c r="L73" s="890">
        <v>7</v>
      </c>
      <c r="M73" s="890">
        <v>60</v>
      </c>
      <c r="N73" s="894">
        <v>20</v>
      </c>
      <c r="O73" s="890" t="s">
        <v>6293</v>
      </c>
      <c r="P73" s="907" t="s">
        <v>6428</v>
      </c>
      <c r="Q73" s="895">
        <f t="shared" si="3"/>
        <v>-1</v>
      </c>
      <c r="R73" s="952">
        <f t="shared" si="3"/>
        <v>-17.34</v>
      </c>
      <c r="S73" s="895">
        <f t="shared" si="4"/>
        <v>0</v>
      </c>
      <c r="T73" s="952">
        <f t="shared" si="5"/>
        <v>0</v>
      </c>
      <c r="U73" s="959" t="s">
        <v>329</v>
      </c>
      <c r="V73" s="904" t="s">
        <v>329</v>
      </c>
      <c r="W73" s="904" t="s">
        <v>329</v>
      </c>
      <c r="X73" s="957" t="s">
        <v>329</v>
      </c>
      <c r="Y73" s="955"/>
    </row>
    <row r="74" spans="1:25" ht="14.45" customHeight="1" x14ac:dyDescent="0.2">
      <c r="A74" s="923" t="s">
        <v>6429</v>
      </c>
      <c r="B74" s="904"/>
      <c r="C74" s="905"/>
      <c r="D74" s="906"/>
      <c r="E74" s="887">
        <v>1</v>
      </c>
      <c r="F74" s="888">
        <v>16.940000000000001</v>
      </c>
      <c r="G74" s="889">
        <v>19</v>
      </c>
      <c r="H74" s="890"/>
      <c r="I74" s="891"/>
      <c r="J74" s="892"/>
      <c r="K74" s="893">
        <v>16.940000000000001</v>
      </c>
      <c r="L74" s="890">
        <v>5</v>
      </c>
      <c r="M74" s="890">
        <v>72</v>
      </c>
      <c r="N74" s="894">
        <v>24</v>
      </c>
      <c r="O74" s="890" t="s">
        <v>6293</v>
      </c>
      <c r="P74" s="907" t="s">
        <v>6430</v>
      </c>
      <c r="Q74" s="895">
        <f t="shared" si="3"/>
        <v>0</v>
      </c>
      <c r="R74" s="952">
        <f t="shared" si="3"/>
        <v>0</v>
      </c>
      <c r="S74" s="895">
        <f t="shared" si="4"/>
        <v>-1</v>
      </c>
      <c r="T74" s="952">
        <f t="shared" si="5"/>
        <v>-16.940000000000001</v>
      </c>
      <c r="U74" s="959" t="s">
        <v>329</v>
      </c>
      <c r="V74" s="904" t="s">
        <v>329</v>
      </c>
      <c r="W74" s="904" t="s">
        <v>329</v>
      </c>
      <c r="X74" s="957" t="s">
        <v>329</v>
      </c>
      <c r="Y74" s="955"/>
    </row>
    <row r="75" spans="1:25" ht="14.45" customHeight="1" x14ac:dyDescent="0.2">
      <c r="A75" s="923" t="s">
        <v>6431</v>
      </c>
      <c r="B75" s="898">
        <v>2</v>
      </c>
      <c r="C75" s="899">
        <v>6.36</v>
      </c>
      <c r="D75" s="900">
        <v>3</v>
      </c>
      <c r="E75" s="908">
        <v>1</v>
      </c>
      <c r="F75" s="891">
        <v>3.18</v>
      </c>
      <c r="G75" s="892">
        <v>1</v>
      </c>
      <c r="H75" s="890"/>
      <c r="I75" s="891"/>
      <c r="J75" s="892"/>
      <c r="K75" s="893">
        <v>3.18</v>
      </c>
      <c r="L75" s="890">
        <v>1</v>
      </c>
      <c r="M75" s="890">
        <v>5</v>
      </c>
      <c r="N75" s="894">
        <v>2</v>
      </c>
      <c r="O75" s="890" t="s">
        <v>6293</v>
      </c>
      <c r="P75" s="907" t="s">
        <v>6432</v>
      </c>
      <c r="Q75" s="895">
        <f t="shared" si="3"/>
        <v>-2</v>
      </c>
      <c r="R75" s="952">
        <f t="shared" si="3"/>
        <v>-6.36</v>
      </c>
      <c r="S75" s="895">
        <f t="shared" si="4"/>
        <v>-1</v>
      </c>
      <c r="T75" s="952">
        <f t="shared" si="5"/>
        <v>-3.18</v>
      </c>
      <c r="U75" s="959" t="s">
        <v>329</v>
      </c>
      <c r="V75" s="904" t="s">
        <v>329</v>
      </c>
      <c r="W75" s="904" t="s">
        <v>329</v>
      </c>
      <c r="X75" s="957" t="s">
        <v>329</v>
      </c>
      <c r="Y75" s="955"/>
    </row>
    <row r="76" spans="1:25" ht="14.45" customHeight="1" x14ac:dyDescent="0.2">
      <c r="A76" s="923" t="s">
        <v>6433</v>
      </c>
      <c r="B76" s="898">
        <v>3</v>
      </c>
      <c r="C76" s="899">
        <v>10.29</v>
      </c>
      <c r="D76" s="900">
        <v>4.3</v>
      </c>
      <c r="E76" s="908">
        <v>2</v>
      </c>
      <c r="F76" s="891">
        <v>5.65</v>
      </c>
      <c r="G76" s="892">
        <v>3.5</v>
      </c>
      <c r="H76" s="890">
        <v>1</v>
      </c>
      <c r="I76" s="891">
        <v>2.5099999999999998</v>
      </c>
      <c r="J76" s="892">
        <v>3</v>
      </c>
      <c r="K76" s="893">
        <v>4.42</v>
      </c>
      <c r="L76" s="890">
        <v>6</v>
      </c>
      <c r="M76" s="890">
        <v>57</v>
      </c>
      <c r="N76" s="894">
        <v>19</v>
      </c>
      <c r="O76" s="890" t="s">
        <v>6293</v>
      </c>
      <c r="P76" s="907" t="s">
        <v>6434</v>
      </c>
      <c r="Q76" s="895">
        <f t="shared" si="3"/>
        <v>-2</v>
      </c>
      <c r="R76" s="952">
        <f t="shared" si="3"/>
        <v>-7.7799999999999994</v>
      </c>
      <c r="S76" s="895">
        <f t="shared" si="4"/>
        <v>-1</v>
      </c>
      <c r="T76" s="952">
        <f t="shared" si="5"/>
        <v>-3.1400000000000006</v>
      </c>
      <c r="U76" s="959">
        <v>19</v>
      </c>
      <c r="V76" s="904">
        <v>3</v>
      </c>
      <c r="W76" s="904">
        <v>-16</v>
      </c>
      <c r="X76" s="957">
        <v>0.15789473684210525</v>
      </c>
      <c r="Y76" s="955"/>
    </row>
    <row r="77" spans="1:25" ht="14.45" customHeight="1" thickBot="1" x14ac:dyDescent="0.25">
      <c r="A77" s="939" t="s">
        <v>6435</v>
      </c>
      <c r="B77" s="940">
        <v>2</v>
      </c>
      <c r="C77" s="941">
        <v>6.48</v>
      </c>
      <c r="D77" s="942">
        <v>42.5</v>
      </c>
      <c r="E77" s="943"/>
      <c r="F77" s="944"/>
      <c r="G77" s="945"/>
      <c r="H77" s="946"/>
      <c r="I77" s="944"/>
      <c r="J77" s="945"/>
      <c r="K77" s="947">
        <v>2.44</v>
      </c>
      <c r="L77" s="946">
        <v>5</v>
      </c>
      <c r="M77" s="946">
        <v>45</v>
      </c>
      <c r="N77" s="948">
        <v>15</v>
      </c>
      <c r="O77" s="946" t="s">
        <v>6293</v>
      </c>
      <c r="P77" s="949" t="s">
        <v>6436</v>
      </c>
      <c r="Q77" s="950">
        <f t="shared" si="3"/>
        <v>-2</v>
      </c>
      <c r="R77" s="954">
        <f t="shared" si="3"/>
        <v>-6.48</v>
      </c>
      <c r="S77" s="950">
        <f t="shared" si="4"/>
        <v>0</v>
      </c>
      <c r="T77" s="954">
        <f t="shared" si="5"/>
        <v>0</v>
      </c>
      <c r="U77" s="964" t="s">
        <v>329</v>
      </c>
      <c r="V77" s="965" t="s">
        <v>329</v>
      </c>
      <c r="W77" s="965" t="s">
        <v>329</v>
      </c>
      <c r="X77" s="966" t="s">
        <v>329</v>
      </c>
      <c r="Y77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 xr:uid="{DD65503E-D691-4497-8D5D-DE3BFF950E0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6356627</v>
      </c>
      <c r="C3" s="343">
        <f t="shared" ref="C3:L3" si="0">SUBTOTAL(9,C6:C1048576)</f>
        <v>0</v>
      </c>
      <c r="D3" s="343">
        <f t="shared" si="0"/>
        <v>6662747</v>
      </c>
      <c r="E3" s="343">
        <f t="shared" si="0"/>
        <v>0</v>
      </c>
      <c r="F3" s="343">
        <f t="shared" si="0"/>
        <v>16784454</v>
      </c>
      <c r="G3" s="346">
        <f>IF(D3&lt;&gt;0,F3/D3,"")</f>
        <v>2.5191492337920081</v>
      </c>
      <c r="H3" s="342">
        <f t="shared" si="0"/>
        <v>1372087.8000000005</v>
      </c>
      <c r="I3" s="343">
        <f t="shared" si="0"/>
        <v>0</v>
      </c>
      <c r="J3" s="343">
        <f t="shared" si="0"/>
        <v>1058305.2600000002</v>
      </c>
      <c r="K3" s="343">
        <f t="shared" si="0"/>
        <v>0</v>
      </c>
      <c r="L3" s="343">
        <f t="shared" si="0"/>
        <v>665895.94000000041</v>
      </c>
      <c r="M3" s="344">
        <f>IF(J3&lt;&gt;0,L3/J3,"")</f>
        <v>0.62920970457994352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5420</v>
      </c>
      <c r="B6" s="863">
        <v>2390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6438</v>
      </c>
      <c r="B7" s="865">
        <v>29030</v>
      </c>
      <c r="C7" s="822"/>
      <c r="D7" s="865"/>
      <c r="E7" s="822"/>
      <c r="F7" s="865">
        <v>2446</v>
      </c>
      <c r="G7" s="827"/>
      <c r="H7" s="865">
        <v>17558.03</v>
      </c>
      <c r="I7" s="822"/>
      <c r="J7" s="865"/>
      <c r="K7" s="822"/>
      <c r="L7" s="865">
        <v>1080.4000000000001</v>
      </c>
      <c r="M7" s="828"/>
    </row>
    <row r="8" spans="1:13" ht="14.45" customHeight="1" x14ac:dyDescent="0.2">
      <c r="A8" s="836" t="s">
        <v>5429</v>
      </c>
      <c r="B8" s="865">
        <v>654604</v>
      </c>
      <c r="C8" s="822"/>
      <c r="D8" s="865">
        <v>723430</v>
      </c>
      <c r="E8" s="822"/>
      <c r="F8" s="865">
        <v>2348548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6439</v>
      </c>
      <c r="B9" s="865">
        <v>2726700</v>
      </c>
      <c r="C9" s="822"/>
      <c r="D9" s="865">
        <v>2740675</v>
      </c>
      <c r="E9" s="822"/>
      <c r="F9" s="865">
        <v>9360849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6440</v>
      </c>
      <c r="B10" s="865">
        <v>1401101</v>
      </c>
      <c r="C10" s="822"/>
      <c r="D10" s="865">
        <v>1346898</v>
      </c>
      <c r="E10" s="822"/>
      <c r="F10" s="865">
        <v>1357622</v>
      </c>
      <c r="G10" s="827"/>
      <c r="H10" s="865">
        <v>1354529.7700000005</v>
      </c>
      <c r="I10" s="822"/>
      <c r="J10" s="865">
        <v>1058305.2600000002</v>
      </c>
      <c r="K10" s="822"/>
      <c r="L10" s="865">
        <v>664815.54000000039</v>
      </c>
      <c r="M10" s="828"/>
    </row>
    <row r="11" spans="1:13" ht="14.45" customHeight="1" x14ac:dyDescent="0.2">
      <c r="A11" s="836" t="s">
        <v>6441</v>
      </c>
      <c r="B11" s="865">
        <v>295258</v>
      </c>
      <c r="C11" s="822"/>
      <c r="D11" s="865">
        <v>429752</v>
      </c>
      <c r="E11" s="822"/>
      <c r="F11" s="865">
        <v>540591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6442</v>
      </c>
      <c r="B12" s="865">
        <v>178300</v>
      </c>
      <c r="C12" s="822"/>
      <c r="D12" s="865">
        <v>123776</v>
      </c>
      <c r="E12" s="822"/>
      <c r="F12" s="865">
        <v>146367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6443</v>
      </c>
      <c r="B13" s="865">
        <v>1018995</v>
      </c>
      <c r="C13" s="822"/>
      <c r="D13" s="865">
        <v>1237682</v>
      </c>
      <c r="E13" s="822"/>
      <c r="F13" s="865">
        <v>2964677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6444</v>
      </c>
      <c r="B14" s="865">
        <v>50249</v>
      </c>
      <c r="C14" s="822"/>
      <c r="D14" s="865">
        <v>58565</v>
      </c>
      <c r="E14" s="822"/>
      <c r="F14" s="865">
        <v>62216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6445</v>
      </c>
      <c r="B15" s="867"/>
      <c r="C15" s="814"/>
      <c r="D15" s="867">
        <v>1969</v>
      </c>
      <c r="E15" s="814"/>
      <c r="F15" s="867">
        <v>1138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34ADA56-84FC-4AED-80EC-4E674A7BD8E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7302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62082.979999999989</v>
      </c>
      <c r="G3" s="211">
        <f t="shared" si="0"/>
        <v>7728714.7999999989</v>
      </c>
      <c r="H3" s="212"/>
      <c r="I3" s="212"/>
      <c r="J3" s="207">
        <f t="shared" si="0"/>
        <v>62110.12000000001</v>
      </c>
      <c r="K3" s="211">
        <f t="shared" si="0"/>
        <v>7721052.2599999988</v>
      </c>
      <c r="L3" s="212"/>
      <c r="M3" s="212"/>
      <c r="N3" s="207">
        <f t="shared" si="0"/>
        <v>143643.91</v>
      </c>
      <c r="O3" s="211">
        <f t="shared" si="0"/>
        <v>17450349.940000005</v>
      </c>
      <c r="P3" s="177">
        <f>IF(K3=0,"",O3/K3)</f>
        <v>2.2600999646646618</v>
      </c>
      <c r="Q3" s="209">
        <f>IF(N3=0,"",O3/N3)</f>
        <v>121.48339557173016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6275</v>
      </c>
      <c r="B6" s="807" t="s">
        <v>6446</v>
      </c>
      <c r="C6" s="807" t="s">
        <v>5283</v>
      </c>
      <c r="D6" s="807" t="s">
        <v>6447</v>
      </c>
      <c r="E6" s="807" t="s">
        <v>6448</v>
      </c>
      <c r="F6" s="225">
        <v>1</v>
      </c>
      <c r="G6" s="225">
        <v>139</v>
      </c>
      <c r="H6" s="225"/>
      <c r="I6" s="225">
        <v>139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6275</v>
      </c>
      <c r="B7" s="822" t="s">
        <v>6446</v>
      </c>
      <c r="C7" s="822" t="s">
        <v>5283</v>
      </c>
      <c r="D7" s="822" t="s">
        <v>6449</v>
      </c>
      <c r="E7" s="822" t="s">
        <v>6450</v>
      </c>
      <c r="F7" s="831">
        <v>1</v>
      </c>
      <c r="G7" s="831">
        <v>713</v>
      </c>
      <c r="H7" s="831"/>
      <c r="I7" s="831">
        <v>713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6275</v>
      </c>
      <c r="B8" s="822" t="s">
        <v>6446</v>
      </c>
      <c r="C8" s="822" t="s">
        <v>5283</v>
      </c>
      <c r="D8" s="822" t="s">
        <v>6451</v>
      </c>
      <c r="E8" s="822" t="s">
        <v>6452</v>
      </c>
      <c r="F8" s="831">
        <v>2</v>
      </c>
      <c r="G8" s="831">
        <v>1000</v>
      </c>
      <c r="H8" s="831"/>
      <c r="I8" s="831">
        <v>500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6275</v>
      </c>
      <c r="B9" s="822" t="s">
        <v>6446</v>
      </c>
      <c r="C9" s="822" t="s">
        <v>5283</v>
      </c>
      <c r="D9" s="822" t="s">
        <v>6453</v>
      </c>
      <c r="E9" s="822" t="s">
        <v>6454</v>
      </c>
      <c r="F9" s="831">
        <v>2</v>
      </c>
      <c r="G9" s="831">
        <v>360</v>
      </c>
      <c r="H9" s="831"/>
      <c r="I9" s="831">
        <v>180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6275</v>
      </c>
      <c r="B10" s="822" t="s">
        <v>6446</v>
      </c>
      <c r="C10" s="822" t="s">
        <v>5283</v>
      </c>
      <c r="D10" s="822" t="s">
        <v>6455</v>
      </c>
      <c r="E10" s="822" t="s">
        <v>6456</v>
      </c>
      <c r="F10" s="831">
        <v>1</v>
      </c>
      <c r="G10" s="831">
        <v>178</v>
      </c>
      <c r="H10" s="831"/>
      <c r="I10" s="831">
        <v>178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6457</v>
      </c>
      <c r="B11" s="822" t="s">
        <v>6458</v>
      </c>
      <c r="C11" s="822" t="s">
        <v>5287</v>
      </c>
      <c r="D11" s="822" t="s">
        <v>6459</v>
      </c>
      <c r="E11" s="822" t="s">
        <v>6460</v>
      </c>
      <c r="F11" s="831">
        <v>0.4</v>
      </c>
      <c r="G11" s="831">
        <v>262.20999999999998</v>
      </c>
      <c r="H11" s="831"/>
      <c r="I11" s="831">
        <v>655.52499999999986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6457</v>
      </c>
      <c r="B12" s="822" t="s">
        <v>6458</v>
      </c>
      <c r="C12" s="822" t="s">
        <v>5868</v>
      </c>
      <c r="D12" s="822" t="s">
        <v>6461</v>
      </c>
      <c r="E12" s="822" t="s">
        <v>6462</v>
      </c>
      <c r="F12" s="831"/>
      <c r="G12" s="831"/>
      <c r="H12" s="831"/>
      <c r="I12" s="831"/>
      <c r="J12" s="831"/>
      <c r="K12" s="831"/>
      <c r="L12" s="831"/>
      <c r="M12" s="831"/>
      <c r="N12" s="831">
        <v>148</v>
      </c>
      <c r="O12" s="831">
        <v>1080.4000000000001</v>
      </c>
      <c r="P12" s="827"/>
      <c r="Q12" s="832">
        <v>7.3000000000000007</v>
      </c>
    </row>
    <row r="13" spans="1:17" ht="14.45" customHeight="1" x14ac:dyDescent="0.2">
      <c r="A13" s="821" t="s">
        <v>6457</v>
      </c>
      <c r="B13" s="822" t="s">
        <v>6458</v>
      </c>
      <c r="C13" s="822" t="s">
        <v>5868</v>
      </c>
      <c r="D13" s="822" t="s">
        <v>6463</v>
      </c>
      <c r="E13" s="822" t="s">
        <v>6464</v>
      </c>
      <c r="F13" s="831">
        <v>509</v>
      </c>
      <c r="G13" s="831">
        <v>17295.82</v>
      </c>
      <c r="H13" s="831"/>
      <c r="I13" s="831">
        <v>33.979999999999997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6457</v>
      </c>
      <c r="B14" s="822" t="s">
        <v>6458</v>
      </c>
      <c r="C14" s="822" t="s">
        <v>5283</v>
      </c>
      <c r="D14" s="822" t="s">
        <v>6465</v>
      </c>
      <c r="E14" s="822" t="s">
        <v>6466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1909</v>
      </c>
      <c r="P14" s="827"/>
      <c r="Q14" s="832">
        <v>1909</v>
      </c>
    </row>
    <row r="15" spans="1:17" ht="14.45" customHeight="1" x14ac:dyDescent="0.2">
      <c r="A15" s="821" t="s">
        <v>6457</v>
      </c>
      <c r="B15" s="822" t="s">
        <v>6458</v>
      </c>
      <c r="C15" s="822" t="s">
        <v>5283</v>
      </c>
      <c r="D15" s="822" t="s">
        <v>6467</v>
      </c>
      <c r="E15" s="822" t="s">
        <v>6468</v>
      </c>
      <c r="F15" s="831">
        <v>2</v>
      </c>
      <c r="G15" s="831">
        <v>29030</v>
      </c>
      <c r="H15" s="831"/>
      <c r="I15" s="831">
        <v>14515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6457</v>
      </c>
      <c r="B16" s="822" t="s">
        <v>6458</v>
      </c>
      <c r="C16" s="822" t="s">
        <v>5283</v>
      </c>
      <c r="D16" s="822" t="s">
        <v>6469</v>
      </c>
      <c r="E16" s="822" t="s">
        <v>6470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537</v>
      </c>
      <c r="P16" s="827"/>
      <c r="Q16" s="832">
        <v>537</v>
      </c>
    </row>
    <row r="17" spans="1:17" ht="14.45" customHeight="1" x14ac:dyDescent="0.2">
      <c r="A17" s="821" t="s">
        <v>6286</v>
      </c>
      <c r="B17" s="822" t="s">
        <v>6471</v>
      </c>
      <c r="C17" s="822" t="s">
        <v>5283</v>
      </c>
      <c r="D17" s="822" t="s">
        <v>6472</v>
      </c>
      <c r="E17" s="822" t="s">
        <v>6473</v>
      </c>
      <c r="F17" s="831"/>
      <c r="G17" s="831"/>
      <c r="H17" s="831"/>
      <c r="I17" s="831"/>
      <c r="J17" s="831">
        <v>1</v>
      </c>
      <c r="K17" s="831">
        <v>365</v>
      </c>
      <c r="L17" s="831"/>
      <c r="M17" s="831">
        <v>365</v>
      </c>
      <c r="N17" s="831"/>
      <c r="O17" s="831"/>
      <c r="P17" s="827"/>
      <c r="Q17" s="832"/>
    </row>
    <row r="18" spans="1:17" ht="14.45" customHeight="1" x14ac:dyDescent="0.2">
      <c r="A18" s="821" t="s">
        <v>6286</v>
      </c>
      <c r="B18" s="822" t="s">
        <v>6471</v>
      </c>
      <c r="C18" s="822" t="s">
        <v>5283</v>
      </c>
      <c r="D18" s="822" t="s">
        <v>6474</v>
      </c>
      <c r="E18" s="822" t="s">
        <v>6475</v>
      </c>
      <c r="F18" s="831">
        <v>1</v>
      </c>
      <c r="G18" s="831">
        <v>1110</v>
      </c>
      <c r="H18" s="831"/>
      <c r="I18" s="831">
        <v>1110</v>
      </c>
      <c r="J18" s="831">
        <v>1</v>
      </c>
      <c r="K18" s="831">
        <v>1114</v>
      </c>
      <c r="L18" s="831"/>
      <c r="M18" s="831">
        <v>1114</v>
      </c>
      <c r="N18" s="831">
        <v>2</v>
      </c>
      <c r="O18" s="831">
        <v>2296</v>
      </c>
      <c r="P18" s="827"/>
      <c r="Q18" s="832">
        <v>1148</v>
      </c>
    </row>
    <row r="19" spans="1:17" ht="14.45" customHeight="1" x14ac:dyDescent="0.2">
      <c r="A19" s="821" t="s">
        <v>6286</v>
      </c>
      <c r="B19" s="822" t="s">
        <v>6471</v>
      </c>
      <c r="C19" s="822" t="s">
        <v>5283</v>
      </c>
      <c r="D19" s="822" t="s">
        <v>6476</v>
      </c>
      <c r="E19" s="822" t="s">
        <v>6477</v>
      </c>
      <c r="F19" s="831"/>
      <c r="G19" s="831"/>
      <c r="H19" s="831"/>
      <c r="I19" s="831"/>
      <c r="J19" s="831">
        <v>1</v>
      </c>
      <c r="K19" s="831">
        <v>8820</v>
      </c>
      <c r="L19" s="831"/>
      <c r="M19" s="831">
        <v>8820</v>
      </c>
      <c r="N19" s="831"/>
      <c r="O19" s="831"/>
      <c r="P19" s="827"/>
      <c r="Q19" s="832"/>
    </row>
    <row r="20" spans="1:17" ht="14.45" customHeight="1" x14ac:dyDescent="0.2">
      <c r="A20" s="821" t="s">
        <v>6286</v>
      </c>
      <c r="B20" s="822" t="s">
        <v>6471</v>
      </c>
      <c r="C20" s="822" t="s">
        <v>5283</v>
      </c>
      <c r="D20" s="822" t="s">
        <v>6478</v>
      </c>
      <c r="E20" s="822" t="s">
        <v>6479</v>
      </c>
      <c r="F20" s="831">
        <v>1</v>
      </c>
      <c r="G20" s="831">
        <v>3839</v>
      </c>
      <c r="H20" s="831"/>
      <c r="I20" s="831">
        <v>3839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6286</v>
      </c>
      <c r="B21" s="822" t="s">
        <v>6480</v>
      </c>
      <c r="C21" s="822" t="s">
        <v>5283</v>
      </c>
      <c r="D21" s="822" t="s">
        <v>6481</v>
      </c>
      <c r="E21" s="822" t="s">
        <v>6482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302</v>
      </c>
      <c r="P21" s="827"/>
      <c r="Q21" s="832">
        <v>302</v>
      </c>
    </row>
    <row r="22" spans="1:17" ht="14.45" customHeight="1" x14ac:dyDescent="0.2">
      <c r="A22" s="821" t="s">
        <v>6286</v>
      </c>
      <c r="B22" s="822" t="s">
        <v>6480</v>
      </c>
      <c r="C22" s="822" t="s">
        <v>5283</v>
      </c>
      <c r="D22" s="822" t="s">
        <v>6483</v>
      </c>
      <c r="E22" s="822" t="s">
        <v>6484</v>
      </c>
      <c r="F22" s="831">
        <v>724</v>
      </c>
      <c r="G22" s="831">
        <v>257020</v>
      </c>
      <c r="H22" s="831"/>
      <c r="I22" s="831">
        <v>355</v>
      </c>
      <c r="J22" s="831">
        <v>686</v>
      </c>
      <c r="K22" s="831">
        <v>243530</v>
      </c>
      <c r="L22" s="831"/>
      <c r="M22" s="831">
        <v>355</v>
      </c>
      <c r="N22" s="831">
        <v>2845</v>
      </c>
      <c r="O22" s="831">
        <v>1018510</v>
      </c>
      <c r="P22" s="827"/>
      <c r="Q22" s="832">
        <v>358</v>
      </c>
    </row>
    <row r="23" spans="1:17" ht="14.45" customHeight="1" x14ac:dyDescent="0.2">
      <c r="A23" s="821" t="s">
        <v>6286</v>
      </c>
      <c r="B23" s="822" t="s">
        <v>6480</v>
      </c>
      <c r="C23" s="822" t="s">
        <v>5283</v>
      </c>
      <c r="D23" s="822" t="s">
        <v>6485</v>
      </c>
      <c r="E23" s="822" t="s">
        <v>6486</v>
      </c>
      <c r="F23" s="831">
        <v>315</v>
      </c>
      <c r="G23" s="831">
        <v>20475</v>
      </c>
      <c r="H23" s="831"/>
      <c r="I23" s="831">
        <v>65</v>
      </c>
      <c r="J23" s="831">
        <v>409</v>
      </c>
      <c r="K23" s="831">
        <v>26994</v>
      </c>
      <c r="L23" s="831"/>
      <c r="M23" s="831">
        <v>66</v>
      </c>
      <c r="N23" s="831">
        <v>2894</v>
      </c>
      <c r="O23" s="831">
        <v>191004</v>
      </c>
      <c r="P23" s="827"/>
      <c r="Q23" s="832">
        <v>66</v>
      </c>
    </row>
    <row r="24" spans="1:17" ht="14.45" customHeight="1" x14ac:dyDescent="0.2">
      <c r="A24" s="821" t="s">
        <v>6286</v>
      </c>
      <c r="B24" s="822" t="s">
        <v>6480</v>
      </c>
      <c r="C24" s="822" t="s">
        <v>5283</v>
      </c>
      <c r="D24" s="822" t="s">
        <v>6487</v>
      </c>
      <c r="E24" s="822" t="s">
        <v>6488</v>
      </c>
      <c r="F24" s="831"/>
      <c r="G24" s="831"/>
      <c r="H24" s="831"/>
      <c r="I24" s="831"/>
      <c r="J24" s="831">
        <v>1</v>
      </c>
      <c r="K24" s="831">
        <v>595</v>
      </c>
      <c r="L24" s="831"/>
      <c r="M24" s="831">
        <v>595</v>
      </c>
      <c r="N24" s="831"/>
      <c r="O24" s="831"/>
      <c r="P24" s="827"/>
      <c r="Q24" s="832"/>
    </row>
    <row r="25" spans="1:17" ht="14.45" customHeight="1" x14ac:dyDescent="0.2">
      <c r="A25" s="821" t="s">
        <v>6286</v>
      </c>
      <c r="B25" s="822" t="s">
        <v>6480</v>
      </c>
      <c r="C25" s="822" t="s">
        <v>5283</v>
      </c>
      <c r="D25" s="822" t="s">
        <v>6489</v>
      </c>
      <c r="E25" s="822" t="s">
        <v>6490</v>
      </c>
      <c r="F25" s="831"/>
      <c r="G25" s="831"/>
      <c r="H25" s="831"/>
      <c r="I25" s="831"/>
      <c r="J25" s="831">
        <v>1</v>
      </c>
      <c r="K25" s="831">
        <v>619</v>
      </c>
      <c r="L25" s="831"/>
      <c r="M25" s="831">
        <v>619</v>
      </c>
      <c r="N25" s="831"/>
      <c r="O25" s="831"/>
      <c r="P25" s="827"/>
      <c r="Q25" s="832"/>
    </row>
    <row r="26" spans="1:17" ht="14.45" customHeight="1" x14ac:dyDescent="0.2">
      <c r="A26" s="821" t="s">
        <v>6286</v>
      </c>
      <c r="B26" s="822" t="s">
        <v>6480</v>
      </c>
      <c r="C26" s="822" t="s">
        <v>5283</v>
      </c>
      <c r="D26" s="822" t="s">
        <v>6491</v>
      </c>
      <c r="E26" s="822" t="s">
        <v>6492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683</v>
      </c>
      <c r="P26" s="827"/>
      <c r="Q26" s="832">
        <v>683</v>
      </c>
    </row>
    <row r="27" spans="1:17" ht="14.45" customHeight="1" x14ac:dyDescent="0.2">
      <c r="A27" s="821" t="s">
        <v>6286</v>
      </c>
      <c r="B27" s="822" t="s">
        <v>6480</v>
      </c>
      <c r="C27" s="822" t="s">
        <v>5283</v>
      </c>
      <c r="D27" s="822" t="s">
        <v>6493</v>
      </c>
      <c r="E27" s="822" t="s">
        <v>6494</v>
      </c>
      <c r="F27" s="831">
        <v>41</v>
      </c>
      <c r="G27" s="831">
        <v>1066</v>
      </c>
      <c r="H27" s="831"/>
      <c r="I27" s="831">
        <v>26</v>
      </c>
      <c r="J27" s="831">
        <v>29</v>
      </c>
      <c r="K27" s="831">
        <v>754</v>
      </c>
      <c r="L27" s="831"/>
      <c r="M27" s="831">
        <v>26</v>
      </c>
      <c r="N27" s="831">
        <v>61</v>
      </c>
      <c r="O27" s="831">
        <v>1586</v>
      </c>
      <c r="P27" s="827"/>
      <c r="Q27" s="832">
        <v>26</v>
      </c>
    </row>
    <row r="28" spans="1:17" ht="14.45" customHeight="1" x14ac:dyDescent="0.2">
      <c r="A28" s="821" t="s">
        <v>6286</v>
      </c>
      <c r="B28" s="822" t="s">
        <v>6480</v>
      </c>
      <c r="C28" s="822" t="s">
        <v>5283</v>
      </c>
      <c r="D28" s="822" t="s">
        <v>6495</v>
      </c>
      <c r="E28" s="822" t="s">
        <v>6496</v>
      </c>
      <c r="F28" s="831">
        <v>244</v>
      </c>
      <c r="G28" s="831">
        <v>13420</v>
      </c>
      <c r="H28" s="831"/>
      <c r="I28" s="831">
        <v>55</v>
      </c>
      <c r="J28" s="831">
        <v>166</v>
      </c>
      <c r="K28" s="831">
        <v>9130</v>
      </c>
      <c r="L28" s="831"/>
      <c r="M28" s="831">
        <v>55</v>
      </c>
      <c r="N28" s="831">
        <v>200</v>
      </c>
      <c r="O28" s="831">
        <v>11200</v>
      </c>
      <c r="P28" s="827"/>
      <c r="Q28" s="832">
        <v>56</v>
      </c>
    </row>
    <row r="29" spans="1:17" ht="14.45" customHeight="1" x14ac:dyDescent="0.2">
      <c r="A29" s="821" t="s">
        <v>6286</v>
      </c>
      <c r="B29" s="822" t="s">
        <v>6480</v>
      </c>
      <c r="C29" s="822" t="s">
        <v>5283</v>
      </c>
      <c r="D29" s="822" t="s">
        <v>6497</v>
      </c>
      <c r="E29" s="822" t="s">
        <v>6498</v>
      </c>
      <c r="F29" s="831">
        <v>1324</v>
      </c>
      <c r="G29" s="831">
        <v>103272</v>
      </c>
      <c r="H29" s="831"/>
      <c r="I29" s="831">
        <v>78</v>
      </c>
      <c r="J29" s="831">
        <v>1320</v>
      </c>
      <c r="K29" s="831">
        <v>102960</v>
      </c>
      <c r="L29" s="831"/>
      <c r="M29" s="831">
        <v>78</v>
      </c>
      <c r="N29" s="831">
        <v>3823</v>
      </c>
      <c r="O29" s="831">
        <v>298194</v>
      </c>
      <c r="P29" s="827"/>
      <c r="Q29" s="832">
        <v>78</v>
      </c>
    </row>
    <row r="30" spans="1:17" ht="14.45" customHeight="1" x14ac:dyDescent="0.2">
      <c r="A30" s="821" t="s">
        <v>6286</v>
      </c>
      <c r="B30" s="822" t="s">
        <v>6480</v>
      </c>
      <c r="C30" s="822" t="s">
        <v>5283</v>
      </c>
      <c r="D30" s="822" t="s">
        <v>6499</v>
      </c>
      <c r="E30" s="822" t="s">
        <v>6500</v>
      </c>
      <c r="F30" s="831">
        <v>109</v>
      </c>
      <c r="G30" s="831">
        <v>2616</v>
      </c>
      <c r="H30" s="831"/>
      <c r="I30" s="831">
        <v>24</v>
      </c>
      <c r="J30" s="831">
        <v>128</v>
      </c>
      <c r="K30" s="831">
        <v>3200</v>
      </c>
      <c r="L30" s="831"/>
      <c r="M30" s="831">
        <v>25</v>
      </c>
      <c r="N30" s="831">
        <v>316</v>
      </c>
      <c r="O30" s="831">
        <v>8216</v>
      </c>
      <c r="P30" s="827"/>
      <c r="Q30" s="832">
        <v>26</v>
      </c>
    </row>
    <row r="31" spans="1:17" ht="14.45" customHeight="1" x14ac:dyDescent="0.2">
      <c r="A31" s="821" t="s">
        <v>6286</v>
      </c>
      <c r="B31" s="822" t="s">
        <v>6480</v>
      </c>
      <c r="C31" s="822" t="s">
        <v>5283</v>
      </c>
      <c r="D31" s="822" t="s">
        <v>6501</v>
      </c>
      <c r="E31" s="822" t="s">
        <v>6502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636</v>
      </c>
      <c r="P31" s="827"/>
      <c r="Q31" s="832">
        <v>636</v>
      </c>
    </row>
    <row r="32" spans="1:17" ht="14.45" customHeight="1" x14ac:dyDescent="0.2">
      <c r="A32" s="821" t="s">
        <v>6286</v>
      </c>
      <c r="B32" s="822" t="s">
        <v>6480</v>
      </c>
      <c r="C32" s="822" t="s">
        <v>5283</v>
      </c>
      <c r="D32" s="822" t="s">
        <v>6503</v>
      </c>
      <c r="E32" s="822" t="s">
        <v>6504</v>
      </c>
      <c r="F32" s="831"/>
      <c r="G32" s="831"/>
      <c r="H32" s="831"/>
      <c r="I32" s="831"/>
      <c r="J32" s="831">
        <v>1</v>
      </c>
      <c r="K32" s="831">
        <v>210</v>
      </c>
      <c r="L32" s="831"/>
      <c r="M32" s="831">
        <v>210</v>
      </c>
      <c r="N32" s="831"/>
      <c r="O32" s="831"/>
      <c r="P32" s="827"/>
      <c r="Q32" s="832"/>
    </row>
    <row r="33" spans="1:17" ht="14.45" customHeight="1" x14ac:dyDescent="0.2">
      <c r="A33" s="821" t="s">
        <v>6286</v>
      </c>
      <c r="B33" s="822" t="s">
        <v>6480</v>
      </c>
      <c r="C33" s="822" t="s">
        <v>5283</v>
      </c>
      <c r="D33" s="822" t="s">
        <v>6505</v>
      </c>
      <c r="E33" s="822" t="s">
        <v>6506</v>
      </c>
      <c r="F33" s="831">
        <v>21</v>
      </c>
      <c r="G33" s="831">
        <v>1386</v>
      </c>
      <c r="H33" s="831"/>
      <c r="I33" s="831">
        <v>66</v>
      </c>
      <c r="J33" s="831">
        <v>22</v>
      </c>
      <c r="K33" s="831">
        <v>1452</v>
      </c>
      <c r="L33" s="831"/>
      <c r="M33" s="831">
        <v>66</v>
      </c>
      <c r="N33" s="831">
        <v>119</v>
      </c>
      <c r="O33" s="831">
        <v>7973</v>
      </c>
      <c r="P33" s="827"/>
      <c r="Q33" s="832">
        <v>67</v>
      </c>
    </row>
    <row r="34" spans="1:17" ht="14.45" customHeight="1" x14ac:dyDescent="0.2">
      <c r="A34" s="821" t="s">
        <v>6286</v>
      </c>
      <c r="B34" s="822" t="s">
        <v>6480</v>
      </c>
      <c r="C34" s="822" t="s">
        <v>5283</v>
      </c>
      <c r="D34" s="822" t="s">
        <v>6507</v>
      </c>
      <c r="E34" s="822" t="s">
        <v>6508</v>
      </c>
      <c r="F34" s="831">
        <v>1</v>
      </c>
      <c r="G34" s="831">
        <v>301</v>
      </c>
      <c r="H34" s="831"/>
      <c r="I34" s="831">
        <v>301</v>
      </c>
      <c r="J34" s="831">
        <v>1</v>
      </c>
      <c r="K34" s="831">
        <v>302</v>
      </c>
      <c r="L34" s="831"/>
      <c r="M34" s="831">
        <v>302</v>
      </c>
      <c r="N34" s="831">
        <v>5</v>
      </c>
      <c r="O34" s="831">
        <v>1530</v>
      </c>
      <c r="P34" s="827"/>
      <c r="Q34" s="832">
        <v>306</v>
      </c>
    </row>
    <row r="35" spans="1:17" ht="14.45" customHeight="1" x14ac:dyDescent="0.2">
      <c r="A35" s="821" t="s">
        <v>6286</v>
      </c>
      <c r="B35" s="822" t="s">
        <v>6480</v>
      </c>
      <c r="C35" s="822" t="s">
        <v>5283</v>
      </c>
      <c r="D35" s="822" t="s">
        <v>6509</v>
      </c>
      <c r="E35" s="822" t="s">
        <v>6510</v>
      </c>
      <c r="F35" s="831">
        <v>83</v>
      </c>
      <c r="G35" s="831">
        <v>29133</v>
      </c>
      <c r="H35" s="831"/>
      <c r="I35" s="831">
        <v>351</v>
      </c>
      <c r="J35" s="831">
        <v>95</v>
      </c>
      <c r="K35" s="831">
        <v>33440</v>
      </c>
      <c r="L35" s="831"/>
      <c r="M35" s="831">
        <v>352</v>
      </c>
      <c r="N35" s="831">
        <v>103</v>
      </c>
      <c r="O35" s="831">
        <v>36462</v>
      </c>
      <c r="P35" s="827"/>
      <c r="Q35" s="832">
        <v>354</v>
      </c>
    </row>
    <row r="36" spans="1:17" ht="14.45" customHeight="1" x14ac:dyDescent="0.2">
      <c r="A36" s="821" t="s">
        <v>6286</v>
      </c>
      <c r="B36" s="822" t="s">
        <v>6480</v>
      </c>
      <c r="C36" s="822" t="s">
        <v>5283</v>
      </c>
      <c r="D36" s="822" t="s">
        <v>6511</v>
      </c>
      <c r="E36" s="822" t="s">
        <v>6512</v>
      </c>
      <c r="F36" s="831">
        <v>62</v>
      </c>
      <c r="G36" s="831">
        <v>1550</v>
      </c>
      <c r="H36" s="831"/>
      <c r="I36" s="831">
        <v>25</v>
      </c>
      <c r="J36" s="831">
        <v>90</v>
      </c>
      <c r="K36" s="831">
        <v>2340</v>
      </c>
      <c r="L36" s="831"/>
      <c r="M36" s="831">
        <v>26</v>
      </c>
      <c r="N36" s="831">
        <v>231</v>
      </c>
      <c r="O36" s="831">
        <v>6237</v>
      </c>
      <c r="P36" s="827"/>
      <c r="Q36" s="832">
        <v>27</v>
      </c>
    </row>
    <row r="37" spans="1:17" ht="14.45" customHeight="1" x14ac:dyDescent="0.2">
      <c r="A37" s="821" t="s">
        <v>6286</v>
      </c>
      <c r="B37" s="822" t="s">
        <v>6480</v>
      </c>
      <c r="C37" s="822" t="s">
        <v>5283</v>
      </c>
      <c r="D37" s="822" t="s">
        <v>6513</v>
      </c>
      <c r="E37" s="822" t="s">
        <v>6514</v>
      </c>
      <c r="F37" s="831"/>
      <c r="G37" s="831"/>
      <c r="H37" s="831"/>
      <c r="I37" s="831"/>
      <c r="J37" s="831">
        <v>1</v>
      </c>
      <c r="K37" s="831">
        <v>743</v>
      </c>
      <c r="L37" s="831"/>
      <c r="M37" s="831">
        <v>743</v>
      </c>
      <c r="N37" s="831"/>
      <c r="O37" s="831"/>
      <c r="P37" s="827"/>
      <c r="Q37" s="832"/>
    </row>
    <row r="38" spans="1:17" ht="14.45" customHeight="1" x14ac:dyDescent="0.2">
      <c r="A38" s="821" t="s">
        <v>6286</v>
      </c>
      <c r="B38" s="822" t="s">
        <v>6480</v>
      </c>
      <c r="C38" s="822" t="s">
        <v>5283</v>
      </c>
      <c r="D38" s="822" t="s">
        <v>6515</v>
      </c>
      <c r="E38" s="822" t="s">
        <v>6516</v>
      </c>
      <c r="F38" s="831">
        <v>319</v>
      </c>
      <c r="G38" s="831">
        <v>57739</v>
      </c>
      <c r="H38" s="831"/>
      <c r="I38" s="831">
        <v>181</v>
      </c>
      <c r="J38" s="831">
        <v>328</v>
      </c>
      <c r="K38" s="831">
        <v>59368</v>
      </c>
      <c r="L38" s="831"/>
      <c r="M38" s="831">
        <v>181</v>
      </c>
      <c r="N38" s="831">
        <v>1356</v>
      </c>
      <c r="O38" s="831">
        <v>248148</v>
      </c>
      <c r="P38" s="827"/>
      <c r="Q38" s="832">
        <v>183</v>
      </c>
    </row>
    <row r="39" spans="1:17" ht="14.45" customHeight="1" x14ac:dyDescent="0.2">
      <c r="A39" s="821" t="s">
        <v>6286</v>
      </c>
      <c r="B39" s="822" t="s">
        <v>6480</v>
      </c>
      <c r="C39" s="822" t="s">
        <v>5283</v>
      </c>
      <c r="D39" s="822" t="s">
        <v>6517</v>
      </c>
      <c r="E39" s="822" t="s">
        <v>6518</v>
      </c>
      <c r="F39" s="831">
        <v>1</v>
      </c>
      <c r="G39" s="831">
        <v>26</v>
      </c>
      <c r="H39" s="831"/>
      <c r="I39" s="831">
        <v>26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6286</v>
      </c>
      <c r="B40" s="822" t="s">
        <v>6480</v>
      </c>
      <c r="C40" s="822" t="s">
        <v>5283</v>
      </c>
      <c r="D40" s="822" t="s">
        <v>6519</v>
      </c>
      <c r="E40" s="822" t="s">
        <v>6520</v>
      </c>
      <c r="F40" s="831">
        <v>335</v>
      </c>
      <c r="G40" s="831">
        <v>85090</v>
      </c>
      <c r="H40" s="831"/>
      <c r="I40" s="831">
        <v>254</v>
      </c>
      <c r="J40" s="831">
        <v>266</v>
      </c>
      <c r="K40" s="831">
        <v>67564</v>
      </c>
      <c r="L40" s="831"/>
      <c r="M40" s="831">
        <v>254</v>
      </c>
      <c r="N40" s="831">
        <v>1430</v>
      </c>
      <c r="O40" s="831">
        <v>366080</v>
      </c>
      <c r="P40" s="827"/>
      <c r="Q40" s="832">
        <v>256</v>
      </c>
    </row>
    <row r="41" spans="1:17" ht="14.45" customHeight="1" x14ac:dyDescent="0.2">
      <c r="A41" s="821" t="s">
        <v>6286</v>
      </c>
      <c r="B41" s="822" t="s">
        <v>6480</v>
      </c>
      <c r="C41" s="822" t="s">
        <v>5283</v>
      </c>
      <c r="D41" s="822" t="s">
        <v>6521</v>
      </c>
      <c r="E41" s="822" t="s">
        <v>6522</v>
      </c>
      <c r="F41" s="831"/>
      <c r="G41" s="831"/>
      <c r="H41" s="831"/>
      <c r="I41" s="831"/>
      <c r="J41" s="831">
        <v>1</v>
      </c>
      <c r="K41" s="831">
        <v>269</v>
      </c>
      <c r="L41" s="831"/>
      <c r="M41" s="831">
        <v>269</v>
      </c>
      <c r="N41" s="831"/>
      <c r="O41" s="831"/>
      <c r="P41" s="827"/>
      <c r="Q41" s="832"/>
    </row>
    <row r="42" spans="1:17" ht="14.45" customHeight="1" x14ac:dyDescent="0.2">
      <c r="A42" s="821" t="s">
        <v>6286</v>
      </c>
      <c r="B42" s="822" t="s">
        <v>6480</v>
      </c>
      <c r="C42" s="822" t="s">
        <v>5283</v>
      </c>
      <c r="D42" s="822" t="s">
        <v>6523</v>
      </c>
      <c r="E42" s="822" t="s">
        <v>6524</v>
      </c>
      <c r="F42" s="831">
        <v>278</v>
      </c>
      <c r="G42" s="831">
        <v>60326</v>
      </c>
      <c r="H42" s="831"/>
      <c r="I42" s="831">
        <v>217</v>
      </c>
      <c r="J42" s="831">
        <v>299</v>
      </c>
      <c r="K42" s="831">
        <v>64883</v>
      </c>
      <c r="L42" s="831"/>
      <c r="M42" s="831">
        <v>217</v>
      </c>
      <c r="N42" s="831">
        <v>536</v>
      </c>
      <c r="O42" s="831">
        <v>117384</v>
      </c>
      <c r="P42" s="827"/>
      <c r="Q42" s="832">
        <v>219</v>
      </c>
    </row>
    <row r="43" spans="1:17" ht="14.45" customHeight="1" x14ac:dyDescent="0.2">
      <c r="A43" s="821" t="s">
        <v>6286</v>
      </c>
      <c r="B43" s="822" t="s">
        <v>6480</v>
      </c>
      <c r="C43" s="822" t="s">
        <v>5283</v>
      </c>
      <c r="D43" s="822" t="s">
        <v>6525</v>
      </c>
      <c r="E43" s="822" t="s">
        <v>6526</v>
      </c>
      <c r="F43" s="831">
        <v>5</v>
      </c>
      <c r="G43" s="831">
        <v>185</v>
      </c>
      <c r="H43" s="831"/>
      <c r="I43" s="831">
        <v>37</v>
      </c>
      <c r="J43" s="831">
        <v>6</v>
      </c>
      <c r="K43" s="831">
        <v>222</v>
      </c>
      <c r="L43" s="831"/>
      <c r="M43" s="831">
        <v>37</v>
      </c>
      <c r="N43" s="831">
        <v>13</v>
      </c>
      <c r="O43" s="831">
        <v>507</v>
      </c>
      <c r="P43" s="827"/>
      <c r="Q43" s="832">
        <v>39</v>
      </c>
    </row>
    <row r="44" spans="1:17" ht="14.45" customHeight="1" x14ac:dyDescent="0.2">
      <c r="A44" s="821" t="s">
        <v>6286</v>
      </c>
      <c r="B44" s="822" t="s">
        <v>6480</v>
      </c>
      <c r="C44" s="822" t="s">
        <v>5283</v>
      </c>
      <c r="D44" s="822" t="s">
        <v>6527</v>
      </c>
      <c r="E44" s="822" t="s">
        <v>6528</v>
      </c>
      <c r="F44" s="831"/>
      <c r="G44" s="831"/>
      <c r="H44" s="831"/>
      <c r="I44" s="831"/>
      <c r="J44" s="831">
        <v>1</v>
      </c>
      <c r="K44" s="831">
        <v>595</v>
      </c>
      <c r="L44" s="831"/>
      <c r="M44" s="831">
        <v>595</v>
      </c>
      <c r="N44" s="831"/>
      <c r="O44" s="831"/>
      <c r="P44" s="827"/>
      <c r="Q44" s="832"/>
    </row>
    <row r="45" spans="1:17" ht="14.45" customHeight="1" x14ac:dyDescent="0.2">
      <c r="A45" s="821" t="s">
        <v>6286</v>
      </c>
      <c r="B45" s="822" t="s">
        <v>6480</v>
      </c>
      <c r="C45" s="822" t="s">
        <v>5283</v>
      </c>
      <c r="D45" s="822" t="s">
        <v>6529</v>
      </c>
      <c r="E45" s="822" t="s">
        <v>6530</v>
      </c>
      <c r="F45" s="831">
        <v>68</v>
      </c>
      <c r="G45" s="831">
        <v>3400</v>
      </c>
      <c r="H45" s="831"/>
      <c r="I45" s="831">
        <v>50</v>
      </c>
      <c r="J45" s="831">
        <v>52</v>
      </c>
      <c r="K45" s="831">
        <v>2600</v>
      </c>
      <c r="L45" s="831"/>
      <c r="M45" s="831">
        <v>50</v>
      </c>
      <c r="N45" s="831">
        <v>17</v>
      </c>
      <c r="O45" s="831">
        <v>867</v>
      </c>
      <c r="P45" s="827"/>
      <c r="Q45" s="832">
        <v>51</v>
      </c>
    </row>
    <row r="46" spans="1:17" ht="14.45" customHeight="1" x14ac:dyDescent="0.2">
      <c r="A46" s="821" t="s">
        <v>6286</v>
      </c>
      <c r="B46" s="822" t="s">
        <v>6480</v>
      </c>
      <c r="C46" s="822" t="s">
        <v>5283</v>
      </c>
      <c r="D46" s="822" t="s">
        <v>6531</v>
      </c>
      <c r="E46" s="822" t="s">
        <v>6532</v>
      </c>
      <c r="F46" s="831"/>
      <c r="G46" s="831"/>
      <c r="H46" s="831"/>
      <c r="I46" s="831"/>
      <c r="J46" s="831">
        <v>1</v>
      </c>
      <c r="K46" s="831">
        <v>549</v>
      </c>
      <c r="L46" s="831"/>
      <c r="M46" s="831">
        <v>549</v>
      </c>
      <c r="N46" s="831"/>
      <c r="O46" s="831"/>
      <c r="P46" s="827"/>
      <c r="Q46" s="832"/>
    </row>
    <row r="47" spans="1:17" ht="14.45" customHeight="1" x14ac:dyDescent="0.2">
      <c r="A47" s="821" t="s">
        <v>6286</v>
      </c>
      <c r="B47" s="822" t="s">
        <v>6480</v>
      </c>
      <c r="C47" s="822" t="s">
        <v>5283</v>
      </c>
      <c r="D47" s="822" t="s">
        <v>6533</v>
      </c>
      <c r="E47" s="822" t="s">
        <v>6534</v>
      </c>
      <c r="F47" s="831"/>
      <c r="G47" s="831"/>
      <c r="H47" s="831"/>
      <c r="I47" s="831"/>
      <c r="J47" s="831">
        <v>4</v>
      </c>
      <c r="K47" s="831">
        <v>2948</v>
      </c>
      <c r="L47" s="831"/>
      <c r="M47" s="831">
        <v>737</v>
      </c>
      <c r="N47" s="831"/>
      <c r="O47" s="831"/>
      <c r="P47" s="827"/>
      <c r="Q47" s="832"/>
    </row>
    <row r="48" spans="1:17" ht="14.45" customHeight="1" x14ac:dyDescent="0.2">
      <c r="A48" s="821" t="s">
        <v>6286</v>
      </c>
      <c r="B48" s="822" t="s">
        <v>6480</v>
      </c>
      <c r="C48" s="822" t="s">
        <v>5283</v>
      </c>
      <c r="D48" s="822" t="s">
        <v>6535</v>
      </c>
      <c r="E48" s="822" t="s">
        <v>6536</v>
      </c>
      <c r="F48" s="831">
        <v>2</v>
      </c>
      <c r="G48" s="831">
        <v>660</v>
      </c>
      <c r="H48" s="831"/>
      <c r="I48" s="831">
        <v>330</v>
      </c>
      <c r="J48" s="831">
        <v>1</v>
      </c>
      <c r="K48" s="831">
        <v>331</v>
      </c>
      <c r="L48" s="831"/>
      <c r="M48" s="831">
        <v>331</v>
      </c>
      <c r="N48" s="831">
        <v>4</v>
      </c>
      <c r="O48" s="831">
        <v>1332</v>
      </c>
      <c r="P48" s="827"/>
      <c r="Q48" s="832">
        <v>333</v>
      </c>
    </row>
    <row r="49" spans="1:17" ht="14.45" customHeight="1" x14ac:dyDescent="0.2">
      <c r="A49" s="821" t="s">
        <v>6286</v>
      </c>
      <c r="B49" s="822" t="s">
        <v>6480</v>
      </c>
      <c r="C49" s="822" t="s">
        <v>5283</v>
      </c>
      <c r="D49" s="822" t="s">
        <v>6537</v>
      </c>
      <c r="E49" s="822" t="s">
        <v>6538</v>
      </c>
      <c r="F49" s="831"/>
      <c r="G49" s="831"/>
      <c r="H49" s="831"/>
      <c r="I49" s="831"/>
      <c r="J49" s="831">
        <v>1</v>
      </c>
      <c r="K49" s="831">
        <v>348</v>
      </c>
      <c r="L49" s="831"/>
      <c r="M49" s="831">
        <v>348</v>
      </c>
      <c r="N49" s="831"/>
      <c r="O49" s="831"/>
      <c r="P49" s="827"/>
      <c r="Q49" s="832"/>
    </row>
    <row r="50" spans="1:17" ht="14.45" customHeight="1" x14ac:dyDescent="0.2">
      <c r="A50" s="821" t="s">
        <v>6286</v>
      </c>
      <c r="B50" s="822" t="s">
        <v>6480</v>
      </c>
      <c r="C50" s="822" t="s">
        <v>5283</v>
      </c>
      <c r="D50" s="822" t="s">
        <v>6539</v>
      </c>
      <c r="E50" s="822" t="s">
        <v>6540</v>
      </c>
      <c r="F50" s="831">
        <v>4</v>
      </c>
      <c r="G50" s="831">
        <v>928</v>
      </c>
      <c r="H50" s="831"/>
      <c r="I50" s="831">
        <v>232</v>
      </c>
      <c r="J50" s="831">
        <v>1</v>
      </c>
      <c r="K50" s="831">
        <v>233</v>
      </c>
      <c r="L50" s="831"/>
      <c r="M50" s="831">
        <v>233</v>
      </c>
      <c r="N50" s="831">
        <v>5</v>
      </c>
      <c r="O50" s="831">
        <v>1170</v>
      </c>
      <c r="P50" s="827"/>
      <c r="Q50" s="832">
        <v>234</v>
      </c>
    </row>
    <row r="51" spans="1:17" ht="14.45" customHeight="1" x14ac:dyDescent="0.2">
      <c r="A51" s="821" t="s">
        <v>6286</v>
      </c>
      <c r="B51" s="822" t="s">
        <v>6480</v>
      </c>
      <c r="C51" s="822" t="s">
        <v>5283</v>
      </c>
      <c r="D51" s="822" t="s">
        <v>6541</v>
      </c>
      <c r="E51" s="822" t="s">
        <v>6542</v>
      </c>
      <c r="F51" s="831"/>
      <c r="G51" s="831"/>
      <c r="H51" s="831"/>
      <c r="I51" s="831"/>
      <c r="J51" s="831">
        <v>7</v>
      </c>
      <c r="K51" s="831">
        <v>4578</v>
      </c>
      <c r="L51" s="831"/>
      <c r="M51" s="831">
        <v>654</v>
      </c>
      <c r="N51" s="831"/>
      <c r="O51" s="831"/>
      <c r="P51" s="827"/>
      <c r="Q51" s="832"/>
    </row>
    <row r="52" spans="1:17" ht="14.45" customHeight="1" x14ac:dyDescent="0.2">
      <c r="A52" s="821" t="s">
        <v>6286</v>
      </c>
      <c r="B52" s="822" t="s">
        <v>6480</v>
      </c>
      <c r="C52" s="822" t="s">
        <v>5283</v>
      </c>
      <c r="D52" s="822" t="s">
        <v>6543</v>
      </c>
      <c r="E52" s="822" t="s">
        <v>6544</v>
      </c>
      <c r="F52" s="831"/>
      <c r="G52" s="831"/>
      <c r="H52" s="831"/>
      <c r="I52" s="831"/>
      <c r="J52" s="831">
        <v>1</v>
      </c>
      <c r="K52" s="831">
        <v>389</v>
      </c>
      <c r="L52" s="831"/>
      <c r="M52" s="831">
        <v>389</v>
      </c>
      <c r="N52" s="831"/>
      <c r="O52" s="831"/>
      <c r="P52" s="827"/>
      <c r="Q52" s="832"/>
    </row>
    <row r="53" spans="1:17" ht="14.45" customHeight="1" x14ac:dyDescent="0.2">
      <c r="A53" s="821" t="s">
        <v>6286</v>
      </c>
      <c r="B53" s="822" t="s">
        <v>6480</v>
      </c>
      <c r="C53" s="822" t="s">
        <v>5283</v>
      </c>
      <c r="D53" s="822" t="s">
        <v>6545</v>
      </c>
      <c r="E53" s="822" t="s">
        <v>6546</v>
      </c>
      <c r="F53" s="831"/>
      <c r="G53" s="831"/>
      <c r="H53" s="831"/>
      <c r="I53" s="831"/>
      <c r="J53" s="831">
        <v>5</v>
      </c>
      <c r="K53" s="831">
        <v>3955</v>
      </c>
      <c r="L53" s="831"/>
      <c r="M53" s="831">
        <v>791</v>
      </c>
      <c r="N53" s="831"/>
      <c r="O53" s="831"/>
      <c r="P53" s="827"/>
      <c r="Q53" s="832"/>
    </row>
    <row r="54" spans="1:17" ht="14.45" customHeight="1" x14ac:dyDescent="0.2">
      <c r="A54" s="821" t="s">
        <v>6286</v>
      </c>
      <c r="B54" s="822" t="s">
        <v>6480</v>
      </c>
      <c r="C54" s="822" t="s">
        <v>5283</v>
      </c>
      <c r="D54" s="822" t="s">
        <v>6547</v>
      </c>
      <c r="E54" s="822" t="s">
        <v>6548</v>
      </c>
      <c r="F54" s="831">
        <v>2</v>
      </c>
      <c r="G54" s="831">
        <v>450</v>
      </c>
      <c r="H54" s="831"/>
      <c r="I54" s="831">
        <v>225</v>
      </c>
      <c r="J54" s="831">
        <v>1</v>
      </c>
      <c r="K54" s="831">
        <v>226</v>
      </c>
      <c r="L54" s="831"/>
      <c r="M54" s="831">
        <v>226</v>
      </c>
      <c r="N54" s="831">
        <v>4</v>
      </c>
      <c r="O54" s="831">
        <v>912</v>
      </c>
      <c r="P54" s="827"/>
      <c r="Q54" s="832">
        <v>228</v>
      </c>
    </row>
    <row r="55" spans="1:17" ht="14.45" customHeight="1" x14ac:dyDescent="0.2">
      <c r="A55" s="821" t="s">
        <v>6286</v>
      </c>
      <c r="B55" s="822" t="s">
        <v>6480</v>
      </c>
      <c r="C55" s="822" t="s">
        <v>5283</v>
      </c>
      <c r="D55" s="822" t="s">
        <v>6549</v>
      </c>
      <c r="E55" s="822" t="s">
        <v>6550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570</v>
      </c>
      <c r="P55" s="827"/>
      <c r="Q55" s="832">
        <v>570</v>
      </c>
    </row>
    <row r="56" spans="1:17" ht="14.45" customHeight="1" x14ac:dyDescent="0.2">
      <c r="A56" s="821" t="s">
        <v>6286</v>
      </c>
      <c r="B56" s="822" t="s">
        <v>6480</v>
      </c>
      <c r="C56" s="822" t="s">
        <v>5283</v>
      </c>
      <c r="D56" s="822" t="s">
        <v>6551</v>
      </c>
      <c r="E56" s="822" t="s">
        <v>6552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925</v>
      </c>
      <c r="P56" s="827"/>
      <c r="Q56" s="832">
        <v>925</v>
      </c>
    </row>
    <row r="57" spans="1:17" ht="14.45" customHeight="1" x14ac:dyDescent="0.2">
      <c r="A57" s="821" t="s">
        <v>6286</v>
      </c>
      <c r="B57" s="822" t="s">
        <v>6480</v>
      </c>
      <c r="C57" s="822" t="s">
        <v>5283</v>
      </c>
      <c r="D57" s="822" t="s">
        <v>6553</v>
      </c>
      <c r="E57" s="822" t="s">
        <v>6554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902</v>
      </c>
      <c r="P57" s="827"/>
      <c r="Q57" s="832">
        <v>902</v>
      </c>
    </row>
    <row r="58" spans="1:17" ht="14.45" customHeight="1" x14ac:dyDescent="0.2">
      <c r="A58" s="821" t="s">
        <v>6286</v>
      </c>
      <c r="B58" s="822" t="s">
        <v>6480</v>
      </c>
      <c r="C58" s="822" t="s">
        <v>5283</v>
      </c>
      <c r="D58" s="822" t="s">
        <v>6555</v>
      </c>
      <c r="E58" s="822" t="s">
        <v>6556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698</v>
      </c>
      <c r="P58" s="827"/>
      <c r="Q58" s="832">
        <v>349</v>
      </c>
    </row>
    <row r="59" spans="1:17" ht="14.45" customHeight="1" x14ac:dyDescent="0.2">
      <c r="A59" s="821" t="s">
        <v>6286</v>
      </c>
      <c r="B59" s="822" t="s">
        <v>6480</v>
      </c>
      <c r="C59" s="822" t="s">
        <v>5283</v>
      </c>
      <c r="D59" s="822" t="s">
        <v>6557</v>
      </c>
      <c r="E59" s="822" t="s">
        <v>6558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97</v>
      </c>
      <c r="P59" s="827"/>
      <c r="Q59" s="832">
        <v>97</v>
      </c>
    </row>
    <row r="60" spans="1:17" ht="14.45" customHeight="1" x14ac:dyDescent="0.2">
      <c r="A60" s="821" t="s">
        <v>6286</v>
      </c>
      <c r="B60" s="822" t="s">
        <v>6480</v>
      </c>
      <c r="C60" s="822" t="s">
        <v>5283</v>
      </c>
      <c r="D60" s="822" t="s">
        <v>6559</v>
      </c>
      <c r="E60" s="822" t="s">
        <v>6560</v>
      </c>
      <c r="F60" s="831"/>
      <c r="G60" s="831"/>
      <c r="H60" s="831"/>
      <c r="I60" s="831"/>
      <c r="J60" s="831"/>
      <c r="K60" s="831"/>
      <c r="L60" s="831"/>
      <c r="M60" s="831"/>
      <c r="N60" s="831">
        <v>2</v>
      </c>
      <c r="O60" s="831">
        <v>882</v>
      </c>
      <c r="P60" s="827"/>
      <c r="Q60" s="832">
        <v>441</v>
      </c>
    </row>
    <row r="61" spans="1:17" ht="14.45" customHeight="1" x14ac:dyDescent="0.2">
      <c r="A61" s="821" t="s">
        <v>6286</v>
      </c>
      <c r="B61" s="822" t="s">
        <v>6480</v>
      </c>
      <c r="C61" s="822" t="s">
        <v>5283</v>
      </c>
      <c r="D61" s="822" t="s">
        <v>6561</v>
      </c>
      <c r="E61" s="822" t="s">
        <v>6562</v>
      </c>
      <c r="F61" s="831">
        <v>40</v>
      </c>
      <c r="G61" s="831">
        <v>9800</v>
      </c>
      <c r="H61" s="831"/>
      <c r="I61" s="831">
        <v>245</v>
      </c>
      <c r="J61" s="831">
        <v>297</v>
      </c>
      <c r="K61" s="831">
        <v>73062</v>
      </c>
      <c r="L61" s="831"/>
      <c r="M61" s="831">
        <v>246</v>
      </c>
      <c r="N61" s="831">
        <v>74</v>
      </c>
      <c r="O61" s="831">
        <v>18500</v>
      </c>
      <c r="P61" s="827"/>
      <c r="Q61" s="832">
        <v>250</v>
      </c>
    </row>
    <row r="62" spans="1:17" ht="14.45" customHeight="1" x14ac:dyDescent="0.2">
      <c r="A62" s="821" t="s">
        <v>6286</v>
      </c>
      <c r="B62" s="822" t="s">
        <v>6480</v>
      </c>
      <c r="C62" s="822" t="s">
        <v>5283</v>
      </c>
      <c r="D62" s="822" t="s">
        <v>6563</v>
      </c>
      <c r="E62" s="822" t="s">
        <v>6564</v>
      </c>
      <c r="F62" s="831">
        <v>4</v>
      </c>
      <c r="G62" s="831">
        <v>812</v>
      </c>
      <c r="H62" s="831"/>
      <c r="I62" s="831">
        <v>203</v>
      </c>
      <c r="J62" s="831">
        <v>1</v>
      </c>
      <c r="K62" s="831">
        <v>204</v>
      </c>
      <c r="L62" s="831"/>
      <c r="M62" s="831">
        <v>204</v>
      </c>
      <c r="N62" s="831">
        <v>5</v>
      </c>
      <c r="O62" s="831">
        <v>1025</v>
      </c>
      <c r="P62" s="827"/>
      <c r="Q62" s="832">
        <v>205</v>
      </c>
    </row>
    <row r="63" spans="1:17" ht="14.45" customHeight="1" x14ac:dyDescent="0.2">
      <c r="A63" s="821" t="s">
        <v>6286</v>
      </c>
      <c r="B63" s="822" t="s">
        <v>6480</v>
      </c>
      <c r="C63" s="822" t="s">
        <v>5283</v>
      </c>
      <c r="D63" s="822" t="s">
        <v>6565</v>
      </c>
      <c r="E63" s="822" t="s">
        <v>6566</v>
      </c>
      <c r="F63" s="831"/>
      <c r="G63" s="831"/>
      <c r="H63" s="831"/>
      <c r="I63" s="831"/>
      <c r="J63" s="831">
        <v>1</v>
      </c>
      <c r="K63" s="831">
        <v>4538</v>
      </c>
      <c r="L63" s="831"/>
      <c r="M63" s="831">
        <v>4538</v>
      </c>
      <c r="N63" s="831"/>
      <c r="O63" s="831"/>
      <c r="P63" s="827"/>
      <c r="Q63" s="832"/>
    </row>
    <row r="64" spans="1:17" ht="14.45" customHeight="1" x14ac:dyDescent="0.2">
      <c r="A64" s="821" t="s">
        <v>6286</v>
      </c>
      <c r="B64" s="822" t="s">
        <v>6480</v>
      </c>
      <c r="C64" s="822" t="s">
        <v>5283</v>
      </c>
      <c r="D64" s="822" t="s">
        <v>6567</v>
      </c>
      <c r="E64" s="822" t="s">
        <v>6568</v>
      </c>
      <c r="F64" s="831"/>
      <c r="G64" s="831"/>
      <c r="H64" s="831"/>
      <c r="I64" s="831"/>
      <c r="J64" s="831"/>
      <c r="K64" s="831"/>
      <c r="L64" s="831"/>
      <c r="M64" s="831"/>
      <c r="N64" s="831">
        <v>12</v>
      </c>
      <c r="O64" s="831">
        <v>3720</v>
      </c>
      <c r="P64" s="827"/>
      <c r="Q64" s="832">
        <v>310</v>
      </c>
    </row>
    <row r="65" spans="1:17" ht="14.45" customHeight="1" x14ac:dyDescent="0.2">
      <c r="A65" s="821" t="s">
        <v>6569</v>
      </c>
      <c r="B65" s="822" t="s">
        <v>6570</v>
      </c>
      <c r="C65" s="822" t="s">
        <v>5283</v>
      </c>
      <c r="D65" s="822" t="s">
        <v>6571</v>
      </c>
      <c r="E65" s="822" t="s">
        <v>6572</v>
      </c>
      <c r="F65" s="831">
        <v>370</v>
      </c>
      <c r="G65" s="831">
        <v>10360</v>
      </c>
      <c r="H65" s="831"/>
      <c r="I65" s="831">
        <v>28</v>
      </c>
      <c r="J65" s="831">
        <v>349</v>
      </c>
      <c r="K65" s="831">
        <v>9772</v>
      </c>
      <c r="L65" s="831"/>
      <c r="M65" s="831">
        <v>28</v>
      </c>
      <c r="N65" s="831">
        <v>1187</v>
      </c>
      <c r="O65" s="831">
        <v>34423</v>
      </c>
      <c r="P65" s="827"/>
      <c r="Q65" s="832">
        <v>29</v>
      </c>
    </row>
    <row r="66" spans="1:17" ht="14.45" customHeight="1" x14ac:dyDescent="0.2">
      <c r="A66" s="821" t="s">
        <v>6569</v>
      </c>
      <c r="B66" s="822" t="s">
        <v>6570</v>
      </c>
      <c r="C66" s="822" t="s">
        <v>5283</v>
      </c>
      <c r="D66" s="822" t="s">
        <v>6573</v>
      </c>
      <c r="E66" s="822" t="s">
        <v>6574</v>
      </c>
      <c r="F66" s="831">
        <v>152</v>
      </c>
      <c r="G66" s="831">
        <v>8208</v>
      </c>
      <c r="H66" s="831"/>
      <c r="I66" s="831">
        <v>54</v>
      </c>
      <c r="J66" s="831">
        <v>147</v>
      </c>
      <c r="K66" s="831">
        <v>7938</v>
      </c>
      <c r="L66" s="831"/>
      <c r="M66" s="831">
        <v>54</v>
      </c>
      <c r="N66" s="831">
        <v>131</v>
      </c>
      <c r="O66" s="831">
        <v>7205</v>
      </c>
      <c r="P66" s="827"/>
      <c r="Q66" s="832">
        <v>55</v>
      </c>
    </row>
    <row r="67" spans="1:17" ht="14.45" customHeight="1" x14ac:dyDescent="0.2">
      <c r="A67" s="821" t="s">
        <v>6569</v>
      </c>
      <c r="B67" s="822" t="s">
        <v>6570</v>
      </c>
      <c r="C67" s="822" t="s">
        <v>5283</v>
      </c>
      <c r="D67" s="822" t="s">
        <v>6575</v>
      </c>
      <c r="E67" s="822" t="s">
        <v>6576</v>
      </c>
      <c r="F67" s="831">
        <v>438</v>
      </c>
      <c r="G67" s="831">
        <v>10512</v>
      </c>
      <c r="H67" s="831"/>
      <c r="I67" s="831">
        <v>24</v>
      </c>
      <c r="J67" s="831">
        <v>383</v>
      </c>
      <c r="K67" s="831">
        <v>9192</v>
      </c>
      <c r="L67" s="831"/>
      <c r="M67" s="831">
        <v>24</v>
      </c>
      <c r="N67" s="831">
        <v>1169</v>
      </c>
      <c r="O67" s="831">
        <v>29225</v>
      </c>
      <c r="P67" s="827"/>
      <c r="Q67" s="832">
        <v>25</v>
      </c>
    </row>
    <row r="68" spans="1:17" ht="14.45" customHeight="1" x14ac:dyDescent="0.2">
      <c r="A68" s="821" t="s">
        <v>6569</v>
      </c>
      <c r="B68" s="822" t="s">
        <v>6570</v>
      </c>
      <c r="C68" s="822" t="s">
        <v>5283</v>
      </c>
      <c r="D68" s="822" t="s">
        <v>6577</v>
      </c>
      <c r="E68" s="822" t="s">
        <v>6578</v>
      </c>
      <c r="F68" s="831">
        <v>592</v>
      </c>
      <c r="G68" s="831">
        <v>15984</v>
      </c>
      <c r="H68" s="831"/>
      <c r="I68" s="831">
        <v>27</v>
      </c>
      <c r="J68" s="831">
        <v>503</v>
      </c>
      <c r="K68" s="831">
        <v>13581</v>
      </c>
      <c r="L68" s="831"/>
      <c r="M68" s="831">
        <v>27</v>
      </c>
      <c r="N68" s="831">
        <v>1455</v>
      </c>
      <c r="O68" s="831">
        <v>40740</v>
      </c>
      <c r="P68" s="827"/>
      <c r="Q68" s="832">
        <v>28</v>
      </c>
    </row>
    <row r="69" spans="1:17" ht="14.45" customHeight="1" x14ac:dyDescent="0.2">
      <c r="A69" s="821" t="s">
        <v>6569</v>
      </c>
      <c r="B69" s="822" t="s">
        <v>6570</v>
      </c>
      <c r="C69" s="822" t="s">
        <v>5283</v>
      </c>
      <c r="D69" s="822" t="s">
        <v>6579</v>
      </c>
      <c r="E69" s="822" t="s">
        <v>6580</v>
      </c>
      <c r="F69" s="831">
        <v>1</v>
      </c>
      <c r="G69" s="831">
        <v>57</v>
      </c>
      <c r="H69" s="831"/>
      <c r="I69" s="831">
        <v>57</v>
      </c>
      <c r="J69" s="831">
        <v>1</v>
      </c>
      <c r="K69" s="831">
        <v>58</v>
      </c>
      <c r="L69" s="831"/>
      <c r="M69" s="831">
        <v>58</v>
      </c>
      <c r="N69" s="831">
        <v>9</v>
      </c>
      <c r="O69" s="831">
        <v>522</v>
      </c>
      <c r="P69" s="827"/>
      <c r="Q69" s="832">
        <v>58</v>
      </c>
    </row>
    <row r="70" spans="1:17" ht="14.45" customHeight="1" x14ac:dyDescent="0.2">
      <c r="A70" s="821" t="s">
        <v>6569</v>
      </c>
      <c r="B70" s="822" t="s">
        <v>6570</v>
      </c>
      <c r="C70" s="822" t="s">
        <v>5283</v>
      </c>
      <c r="D70" s="822" t="s">
        <v>6581</v>
      </c>
      <c r="E70" s="822" t="s">
        <v>6582</v>
      </c>
      <c r="F70" s="831">
        <v>213</v>
      </c>
      <c r="G70" s="831">
        <v>5751</v>
      </c>
      <c r="H70" s="831"/>
      <c r="I70" s="831">
        <v>27</v>
      </c>
      <c r="J70" s="831">
        <v>214</v>
      </c>
      <c r="K70" s="831">
        <v>5778</v>
      </c>
      <c r="L70" s="831"/>
      <c r="M70" s="831">
        <v>27</v>
      </c>
      <c r="N70" s="831">
        <v>984</v>
      </c>
      <c r="O70" s="831">
        <v>27552</v>
      </c>
      <c r="P70" s="827"/>
      <c r="Q70" s="832">
        <v>28</v>
      </c>
    </row>
    <row r="71" spans="1:17" ht="14.45" customHeight="1" x14ac:dyDescent="0.2">
      <c r="A71" s="821" t="s">
        <v>6569</v>
      </c>
      <c r="B71" s="822" t="s">
        <v>6570</v>
      </c>
      <c r="C71" s="822" t="s">
        <v>5283</v>
      </c>
      <c r="D71" s="822" t="s">
        <v>6583</v>
      </c>
      <c r="E71" s="822" t="s">
        <v>6584</v>
      </c>
      <c r="F71" s="831">
        <v>5536</v>
      </c>
      <c r="G71" s="831">
        <v>127328</v>
      </c>
      <c r="H71" s="831"/>
      <c r="I71" s="831">
        <v>23</v>
      </c>
      <c r="J71" s="831">
        <v>5722</v>
      </c>
      <c r="K71" s="831">
        <v>131606</v>
      </c>
      <c r="L71" s="831"/>
      <c r="M71" s="831">
        <v>23</v>
      </c>
      <c r="N71" s="831">
        <v>13023</v>
      </c>
      <c r="O71" s="831">
        <v>312552</v>
      </c>
      <c r="P71" s="827"/>
      <c r="Q71" s="832">
        <v>24</v>
      </c>
    </row>
    <row r="72" spans="1:17" ht="14.45" customHeight="1" x14ac:dyDescent="0.2">
      <c r="A72" s="821" t="s">
        <v>6569</v>
      </c>
      <c r="B72" s="822" t="s">
        <v>6570</v>
      </c>
      <c r="C72" s="822" t="s">
        <v>5283</v>
      </c>
      <c r="D72" s="822" t="s">
        <v>6585</v>
      </c>
      <c r="E72" s="822" t="s">
        <v>6586</v>
      </c>
      <c r="F72" s="831">
        <v>42</v>
      </c>
      <c r="G72" s="831">
        <v>2898</v>
      </c>
      <c r="H72" s="831"/>
      <c r="I72" s="831">
        <v>69</v>
      </c>
      <c r="J72" s="831">
        <v>31</v>
      </c>
      <c r="K72" s="831">
        <v>2139</v>
      </c>
      <c r="L72" s="831"/>
      <c r="M72" s="831">
        <v>69</v>
      </c>
      <c r="N72" s="831">
        <v>39</v>
      </c>
      <c r="O72" s="831">
        <v>2730</v>
      </c>
      <c r="P72" s="827"/>
      <c r="Q72" s="832">
        <v>70</v>
      </c>
    </row>
    <row r="73" spans="1:17" ht="14.45" customHeight="1" x14ac:dyDescent="0.2">
      <c r="A73" s="821" t="s">
        <v>6569</v>
      </c>
      <c r="B73" s="822" t="s">
        <v>6570</v>
      </c>
      <c r="C73" s="822" t="s">
        <v>5283</v>
      </c>
      <c r="D73" s="822" t="s">
        <v>6587</v>
      </c>
      <c r="E73" s="822" t="s">
        <v>6588</v>
      </c>
      <c r="F73" s="831">
        <v>6682</v>
      </c>
      <c r="G73" s="831">
        <v>414284</v>
      </c>
      <c r="H73" s="831"/>
      <c r="I73" s="831">
        <v>62</v>
      </c>
      <c r="J73" s="831">
        <v>6683</v>
      </c>
      <c r="K73" s="831">
        <v>421029</v>
      </c>
      <c r="L73" s="831"/>
      <c r="M73" s="831">
        <v>63</v>
      </c>
      <c r="N73" s="831">
        <v>14994</v>
      </c>
      <c r="O73" s="831">
        <v>944622</v>
      </c>
      <c r="P73" s="827"/>
      <c r="Q73" s="832">
        <v>63</v>
      </c>
    </row>
    <row r="74" spans="1:17" ht="14.45" customHeight="1" x14ac:dyDescent="0.2">
      <c r="A74" s="821" t="s">
        <v>6569</v>
      </c>
      <c r="B74" s="822" t="s">
        <v>6570</v>
      </c>
      <c r="C74" s="822" t="s">
        <v>5283</v>
      </c>
      <c r="D74" s="822" t="s">
        <v>6589</v>
      </c>
      <c r="E74" s="822" t="s">
        <v>6590</v>
      </c>
      <c r="F74" s="831">
        <v>29</v>
      </c>
      <c r="G74" s="831">
        <v>2436</v>
      </c>
      <c r="H74" s="831"/>
      <c r="I74" s="831">
        <v>84</v>
      </c>
      <c r="J74" s="831">
        <v>17</v>
      </c>
      <c r="K74" s="831">
        <v>1445</v>
      </c>
      <c r="L74" s="831"/>
      <c r="M74" s="831">
        <v>85</v>
      </c>
      <c r="N74" s="831">
        <v>19</v>
      </c>
      <c r="O74" s="831">
        <v>1634</v>
      </c>
      <c r="P74" s="827"/>
      <c r="Q74" s="832">
        <v>86</v>
      </c>
    </row>
    <row r="75" spans="1:17" ht="14.45" customHeight="1" x14ac:dyDescent="0.2">
      <c r="A75" s="821" t="s">
        <v>6569</v>
      </c>
      <c r="B75" s="822" t="s">
        <v>6570</v>
      </c>
      <c r="C75" s="822" t="s">
        <v>5283</v>
      </c>
      <c r="D75" s="822" t="s">
        <v>6591</v>
      </c>
      <c r="E75" s="822" t="s">
        <v>6592</v>
      </c>
      <c r="F75" s="831">
        <v>234</v>
      </c>
      <c r="G75" s="831">
        <v>231192</v>
      </c>
      <c r="H75" s="831"/>
      <c r="I75" s="831">
        <v>988</v>
      </c>
      <c r="J75" s="831">
        <v>198</v>
      </c>
      <c r="K75" s="831">
        <v>195624</v>
      </c>
      <c r="L75" s="831"/>
      <c r="M75" s="831">
        <v>988</v>
      </c>
      <c r="N75" s="831">
        <v>439</v>
      </c>
      <c r="O75" s="831">
        <v>434610</v>
      </c>
      <c r="P75" s="827"/>
      <c r="Q75" s="832">
        <v>990</v>
      </c>
    </row>
    <row r="76" spans="1:17" ht="14.45" customHeight="1" x14ac:dyDescent="0.2">
      <c r="A76" s="821" t="s">
        <v>6569</v>
      </c>
      <c r="B76" s="822" t="s">
        <v>6570</v>
      </c>
      <c r="C76" s="822" t="s">
        <v>5283</v>
      </c>
      <c r="D76" s="822" t="s">
        <v>6593</v>
      </c>
      <c r="E76" s="822" t="s">
        <v>6594</v>
      </c>
      <c r="F76" s="831"/>
      <c r="G76" s="831"/>
      <c r="H76" s="831"/>
      <c r="I76" s="831"/>
      <c r="J76" s="831">
        <v>1</v>
      </c>
      <c r="K76" s="831">
        <v>1800</v>
      </c>
      <c r="L76" s="831"/>
      <c r="M76" s="831">
        <v>1800</v>
      </c>
      <c r="N76" s="831"/>
      <c r="O76" s="831"/>
      <c r="P76" s="827"/>
      <c r="Q76" s="832"/>
    </row>
    <row r="77" spans="1:17" ht="14.45" customHeight="1" x14ac:dyDescent="0.2">
      <c r="A77" s="821" t="s">
        <v>6569</v>
      </c>
      <c r="B77" s="822" t="s">
        <v>6570</v>
      </c>
      <c r="C77" s="822" t="s">
        <v>5283</v>
      </c>
      <c r="D77" s="822" t="s">
        <v>6595</v>
      </c>
      <c r="E77" s="822" t="s">
        <v>6596</v>
      </c>
      <c r="F77" s="831"/>
      <c r="G77" s="831"/>
      <c r="H77" s="831"/>
      <c r="I77" s="831"/>
      <c r="J77" s="831">
        <v>5</v>
      </c>
      <c r="K77" s="831">
        <v>955</v>
      </c>
      <c r="L77" s="831"/>
      <c r="M77" s="831">
        <v>191</v>
      </c>
      <c r="N77" s="831">
        <v>3</v>
      </c>
      <c r="O77" s="831">
        <v>576</v>
      </c>
      <c r="P77" s="827"/>
      <c r="Q77" s="832">
        <v>192</v>
      </c>
    </row>
    <row r="78" spans="1:17" ht="14.45" customHeight="1" x14ac:dyDescent="0.2">
      <c r="A78" s="821" t="s">
        <v>6569</v>
      </c>
      <c r="B78" s="822" t="s">
        <v>6570</v>
      </c>
      <c r="C78" s="822" t="s">
        <v>5283</v>
      </c>
      <c r="D78" s="822" t="s">
        <v>6597</v>
      </c>
      <c r="E78" s="822" t="s">
        <v>6598</v>
      </c>
      <c r="F78" s="831">
        <v>20</v>
      </c>
      <c r="G78" s="831">
        <v>1640</v>
      </c>
      <c r="H78" s="831"/>
      <c r="I78" s="831">
        <v>82</v>
      </c>
      <c r="J78" s="831">
        <v>17</v>
      </c>
      <c r="K78" s="831">
        <v>1394</v>
      </c>
      <c r="L78" s="831"/>
      <c r="M78" s="831">
        <v>82</v>
      </c>
      <c r="N78" s="831">
        <v>4</v>
      </c>
      <c r="O78" s="831">
        <v>332</v>
      </c>
      <c r="P78" s="827"/>
      <c r="Q78" s="832">
        <v>83</v>
      </c>
    </row>
    <row r="79" spans="1:17" ht="14.45" customHeight="1" x14ac:dyDescent="0.2">
      <c r="A79" s="821" t="s">
        <v>6569</v>
      </c>
      <c r="B79" s="822" t="s">
        <v>6570</v>
      </c>
      <c r="C79" s="822" t="s">
        <v>5283</v>
      </c>
      <c r="D79" s="822" t="s">
        <v>6599</v>
      </c>
      <c r="E79" s="822" t="s">
        <v>6600</v>
      </c>
      <c r="F79" s="831">
        <v>3</v>
      </c>
      <c r="G79" s="831">
        <v>192</v>
      </c>
      <c r="H79" s="831"/>
      <c r="I79" s="831">
        <v>64</v>
      </c>
      <c r="J79" s="831">
        <v>1</v>
      </c>
      <c r="K79" s="831">
        <v>64</v>
      </c>
      <c r="L79" s="831"/>
      <c r="M79" s="831">
        <v>64</v>
      </c>
      <c r="N79" s="831">
        <v>11</v>
      </c>
      <c r="O79" s="831">
        <v>715</v>
      </c>
      <c r="P79" s="827"/>
      <c r="Q79" s="832">
        <v>65</v>
      </c>
    </row>
    <row r="80" spans="1:17" ht="14.45" customHeight="1" x14ac:dyDescent="0.2">
      <c r="A80" s="821" t="s">
        <v>6569</v>
      </c>
      <c r="B80" s="822" t="s">
        <v>6570</v>
      </c>
      <c r="C80" s="822" t="s">
        <v>5283</v>
      </c>
      <c r="D80" s="822" t="s">
        <v>6601</v>
      </c>
      <c r="E80" s="822" t="s">
        <v>6602</v>
      </c>
      <c r="F80" s="831">
        <v>695</v>
      </c>
      <c r="G80" s="831">
        <v>11815</v>
      </c>
      <c r="H80" s="831"/>
      <c r="I80" s="831">
        <v>17</v>
      </c>
      <c r="J80" s="831">
        <v>764</v>
      </c>
      <c r="K80" s="831">
        <v>12988</v>
      </c>
      <c r="L80" s="831"/>
      <c r="M80" s="831">
        <v>17</v>
      </c>
      <c r="N80" s="831">
        <v>1616</v>
      </c>
      <c r="O80" s="831">
        <v>27472</v>
      </c>
      <c r="P80" s="827"/>
      <c r="Q80" s="832">
        <v>17</v>
      </c>
    </row>
    <row r="81" spans="1:17" ht="14.45" customHeight="1" x14ac:dyDescent="0.2">
      <c r="A81" s="821" t="s">
        <v>6569</v>
      </c>
      <c r="B81" s="822" t="s">
        <v>6570</v>
      </c>
      <c r="C81" s="822" t="s">
        <v>5283</v>
      </c>
      <c r="D81" s="822" t="s">
        <v>6603</v>
      </c>
      <c r="E81" s="822" t="s">
        <v>6604</v>
      </c>
      <c r="F81" s="831">
        <v>1</v>
      </c>
      <c r="G81" s="831">
        <v>65</v>
      </c>
      <c r="H81" s="831"/>
      <c r="I81" s="831">
        <v>65</v>
      </c>
      <c r="J81" s="831">
        <v>3</v>
      </c>
      <c r="K81" s="831">
        <v>198</v>
      </c>
      <c r="L81" s="831"/>
      <c r="M81" s="831">
        <v>66</v>
      </c>
      <c r="N81" s="831">
        <v>4</v>
      </c>
      <c r="O81" s="831">
        <v>268</v>
      </c>
      <c r="P81" s="827"/>
      <c r="Q81" s="832">
        <v>67</v>
      </c>
    </row>
    <row r="82" spans="1:17" ht="14.45" customHeight="1" x14ac:dyDescent="0.2">
      <c r="A82" s="821" t="s">
        <v>6569</v>
      </c>
      <c r="B82" s="822" t="s">
        <v>6570</v>
      </c>
      <c r="C82" s="822" t="s">
        <v>5283</v>
      </c>
      <c r="D82" s="822" t="s">
        <v>6605</v>
      </c>
      <c r="E82" s="822" t="s">
        <v>6606</v>
      </c>
      <c r="F82" s="831">
        <v>68</v>
      </c>
      <c r="G82" s="831">
        <v>3196</v>
      </c>
      <c r="H82" s="831"/>
      <c r="I82" s="831">
        <v>47</v>
      </c>
      <c r="J82" s="831">
        <v>67</v>
      </c>
      <c r="K82" s="831">
        <v>3149</v>
      </c>
      <c r="L82" s="831"/>
      <c r="M82" s="831">
        <v>47</v>
      </c>
      <c r="N82" s="831">
        <v>57</v>
      </c>
      <c r="O82" s="831">
        <v>2679</v>
      </c>
      <c r="P82" s="827"/>
      <c r="Q82" s="832">
        <v>47</v>
      </c>
    </row>
    <row r="83" spans="1:17" ht="14.45" customHeight="1" x14ac:dyDescent="0.2">
      <c r="A83" s="821" t="s">
        <v>6569</v>
      </c>
      <c r="B83" s="822" t="s">
        <v>6570</v>
      </c>
      <c r="C83" s="822" t="s">
        <v>5283</v>
      </c>
      <c r="D83" s="822" t="s">
        <v>6607</v>
      </c>
      <c r="E83" s="822" t="s">
        <v>6608</v>
      </c>
      <c r="F83" s="831"/>
      <c r="G83" s="831"/>
      <c r="H83" s="831"/>
      <c r="I83" s="831"/>
      <c r="J83" s="831">
        <v>7</v>
      </c>
      <c r="K83" s="831">
        <v>371</v>
      </c>
      <c r="L83" s="831"/>
      <c r="M83" s="831">
        <v>53</v>
      </c>
      <c r="N83" s="831">
        <v>4</v>
      </c>
      <c r="O83" s="831">
        <v>216</v>
      </c>
      <c r="P83" s="827"/>
      <c r="Q83" s="832">
        <v>54</v>
      </c>
    </row>
    <row r="84" spans="1:17" ht="14.45" customHeight="1" x14ac:dyDescent="0.2">
      <c r="A84" s="821" t="s">
        <v>6569</v>
      </c>
      <c r="B84" s="822" t="s">
        <v>6570</v>
      </c>
      <c r="C84" s="822" t="s">
        <v>5283</v>
      </c>
      <c r="D84" s="822" t="s">
        <v>6609</v>
      </c>
      <c r="E84" s="822" t="s">
        <v>6610</v>
      </c>
      <c r="F84" s="831">
        <v>4</v>
      </c>
      <c r="G84" s="831">
        <v>244</v>
      </c>
      <c r="H84" s="831"/>
      <c r="I84" s="831">
        <v>61</v>
      </c>
      <c r="J84" s="831">
        <v>7</v>
      </c>
      <c r="K84" s="831">
        <v>427</v>
      </c>
      <c r="L84" s="831"/>
      <c r="M84" s="831">
        <v>61</v>
      </c>
      <c r="N84" s="831">
        <v>11</v>
      </c>
      <c r="O84" s="831">
        <v>682</v>
      </c>
      <c r="P84" s="827"/>
      <c r="Q84" s="832">
        <v>62</v>
      </c>
    </row>
    <row r="85" spans="1:17" ht="14.45" customHeight="1" x14ac:dyDescent="0.2">
      <c r="A85" s="821" t="s">
        <v>6569</v>
      </c>
      <c r="B85" s="822" t="s">
        <v>6570</v>
      </c>
      <c r="C85" s="822" t="s">
        <v>5283</v>
      </c>
      <c r="D85" s="822" t="s">
        <v>6611</v>
      </c>
      <c r="E85" s="822" t="s">
        <v>6612</v>
      </c>
      <c r="F85" s="831"/>
      <c r="G85" s="831"/>
      <c r="H85" s="831"/>
      <c r="I85" s="831"/>
      <c r="J85" s="831">
        <v>5</v>
      </c>
      <c r="K85" s="831">
        <v>95</v>
      </c>
      <c r="L85" s="831"/>
      <c r="M85" s="831">
        <v>19</v>
      </c>
      <c r="N85" s="831">
        <v>7</v>
      </c>
      <c r="O85" s="831">
        <v>133</v>
      </c>
      <c r="P85" s="827"/>
      <c r="Q85" s="832">
        <v>19</v>
      </c>
    </row>
    <row r="86" spans="1:17" ht="14.45" customHeight="1" x14ac:dyDescent="0.2">
      <c r="A86" s="821" t="s">
        <v>6569</v>
      </c>
      <c r="B86" s="822" t="s">
        <v>6570</v>
      </c>
      <c r="C86" s="822" t="s">
        <v>5283</v>
      </c>
      <c r="D86" s="822" t="s">
        <v>6613</v>
      </c>
      <c r="E86" s="822" t="s">
        <v>6614</v>
      </c>
      <c r="F86" s="831">
        <v>1</v>
      </c>
      <c r="G86" s="831">
        <v>392</v>
      </c>
      <c r="H86" s="831"/>
      <c r="I86" s="831">
        <v>392</v>
      </c>
      <c r="J86" s="831">
        <v>1</v>
      </c>
      <c r="K86" s="831">
        <v>392</v>
      </c>
      <c r="L86" s="831"/>
      <c r="M86" s="831">
        <v>392</v>
      </c>
      <c r="N86" s="831">
        <v>4</v>
      </c>
      <c r="O86" s="831">
        <v>1576</v>
      </c>
      <c r="P86" s="827"/>
      <c r="Q86" s="832">
        <v>394</v>
      </c>
    </row>
    <row r="87" spans="1:17" ht="14.45" customHeight="1" x14ac:dyDescent="0.2">
      <c r="A87" s="821" t="s">
        <v>6569</v>
      </c>
      <c r="B87" s="822" t="s">
        <v>6570</v>
      </c>
      <c r="C87" s="822" t="s">
        <v>5283</v>
      </c>
      <c r="D87" s="822" t="s">
        <v>6615</v>
      </c>
      <c r="E87" s="822" t="s">
        <v>6616</v>
      </c>
      <c r="F87" s="831">
        <v>37</v>
      </c>
      <c r="G87" s="831">
        <v>17168</v>
      </c>
      <c r="H87" s="831"/>
      <c r="I87" s="831">
        <v>464</v>
      </c>
      <c r="J87" s="831">
        <v>15</v>
      </c>
      <c r="K87" s="831">
        <v>6975</v>
      </c>
      <c r="L87" s="831"/>
      <c r="M87" s="831">
        <v>465</v>
      </c>
      <c r="N87" s="831">
        <v>1</v>
      </c>
      <c r="O87" s="831">
        <v>467</v>
      </c>
      <c r="P87" s="827"/>
      <c r="Q87" s="832">
        <v>467</v>
      </c>
    </row>
    <row r="88" spans="1:17" ht="14.45" customHeight="1" x14ac:dyDescent="0.2">
      <c r="A88" s="821" t="s">
        <v>6569</v>
      </c>
      <c r="B88" s="822" t="s">
        <v>6570</v>
      </c>
      <c r="C88" s="822" t="s">
        <v>5283</v>
      </c>
      <c r="D88" s="822" t="s">
        <v>6617</v>
      </c>
      <c r="E88" s="822" t="s">
        <v>6618</v>
      </c>
      <c r="F88" s="831"/>
      <c r="G88" s="831"/>
      <c r="H88" s="831"/>
      <c r="I88" s="831"/>
      <c r="J88" s="831">
        <v>3</v>
      </c>
      <c r="K88" s="831">
        <v>939</v>
      </c>
      <c r="L88" s="831"/>
      <c r="M88" s="831">
        <v>313</v>
      </c>
      <c r="N88" s="831">
        <v>3</v>
      </c>
      <c r="O88" s="831">
        <v>945</v>
      </c>
      <c r="P88" s="827"/>
      <c r="Q88" s="832">
        <v>315</v>
      </c>
    </row>
    <row r="89" spans="1:17" ht="14.45" customHeight="1" x14ac:dyDescent="0.2">
      <c r="A89" s="821" t="s">
        <v>6569</v>
      </c>
      <c r="B89" s="822" t="s">
        <v>6570</v>
      </c>
      <c r="C89" s="822" t="s">
        <v>5283</v>
      </c>
      <c r="D89" s="822" t="s">
        <v>6619</v>
      </c>
      <c r="E89" s="822" t="s">
        <v>6620</v>
      </c>
      <c r="F89" s="831">
        <v>208</v>
      </c>
      <c r="G89" s="831">
        <v>177632</v>
      </c>
      <c r="H89" s="831"/>
      <c r="I89" s="831">
        <v>854</v>
      </c>
      <c r="J89" s="831">
        <v>143</v>
      </c>
      <c r="K89" s="831">
        <v>122265</v>
      </c>
      <c r="L89" s="831"/>
      <c r="M89" s="831">
        <v>855</v>
      </c>
      <c r="N89" s="831">
        <v>501</v>
      </c>
      <c r="O89" s="831">
        <v>429357</v>
      </c>
      <c r="P89" s="827"/>
      <c r="Q89" s="832">
        <v>857</v>
      </c>
    </row>
    <row r="90" spans="1:17" ht="14.45" customHeight="1" x14ac:dyDescent="0.2">
      <c r="A90" s="821" t="s">
        <v>6569</v>
      </c>
      <c r="B90" s="822" t="s">
        <v>6570</v>
      </c>
      <c r="C90" s="822" t="s">
        <v>5283</v>
      </c>
      <c r="D90" s="822" t="s">
        <v>6621</v>
      </c>
      <c r="E90" s="822" t="s">
        <v>6622</v>
      </c>
      <c r="F90" s="831">
        <v>11</v>
      </c>
      <c r="G90" s="831">
        <v>2068</v>
      </c>
      <c r="H90" s="831"/>
      <c r="I90" s="831">
        <v>188</v>
      </c>
      <c r="J90" s="831">
        <v>46</v>
      </c>
      <c r="K90" s="831">
        <v>8648</v>
      </c>
      <c r="L90" s="831"/>
      <c r="M90" s="831">
        <v>188</v>
      </c>
      <c r="N90" s="831">
        <v>18</v>
      </c>
      <c r="O90" s="831">
        <v>3420</v>
      </c>
      <c r="P90" s="827"/>
      <c r="Q90" s="832">
        <v>190</v>
      </c>
    </row>
    <row r="91" spans="1:17" ht="14.45" customHeight="1" x14ac:dyDescent="0.2">
      <c r="A91" s="821" t="s">
        <v>6569</v>
      </c>
      <c r="B91" s="822" t="s">
        <v>6570</v>
      </c>
      <c r="C91" s="822" t="s">
        <v>5283</v>
      </c>
      <c r="D91" s="822" t="s">
        <v>6623</v>
      </c>
      <c r="E91" s="822" t="s">
        <v>6624</v>
      </c>
      <c r="F91" s="831"/>
      <c r="G91" s="831"/>
      <c r="H91" s="831"/>
      <c r="I91" s="831"/>
      <c r="J91" s="831">
        <v>3</v>
      </c>
      <c r="K91" s="831">
        <v>504</v>
      </c>
      <c r="L91" s="831"/>
      <c r="M91" s="831">
        <v>168</v>
      </c>
      <c r="N91" s="831">
        <v>3</v>
      </c>
      <c r="O91" s="831">
        <v>507</v>
      </c>
      <c r="P91" s="827"/>
      <c r="Q91" s="832">
        <v>169</v>
      </c>
    </row>
    <row r="92" spans="1:17" ht="14.45" customHeight="1" x14ac:dyDescent="0.2">
      <c r="A92" s="821" t="s">
        <v>6569</v>
      </c>
      <c r="B92" s="822" t="s">
        <v>6570</v>
      </c>
      <c r="C92" s="822" t="s">
        <v>5283</v>
      </c>
      <c r="D92" s="822" t="s">
        <v>6625</v>
      </c>
      <c r="E92" s="822" t="s">
        <v>6626</v>
      </c>
      <c r="F92" s="831">
        <v>1</v>
      </c>
      <c r="G92" s="831">
        <v>167</v>
      </c>
      <c r="H92" s="831"/>
      <c r="I92" s="831">
        <v>167</v>
      </c>
      <c r="J92" s="831">
        <v>4</v>
      </c>
      <c r="K92" s="831">
        <v>668</v>
      </c>
      <c r="L92" s="831"/>
      <c r="M92" s="831">
        <v>167</v>
      </c>
      <c r="N92" s="831"/>
      <c r="O92" s="831"/>
      <c r="P92" s="827"/>
      <c r="Q92" s="832"/>
    </row>
    <row r="93" spans="1:17" ht="14.45" customHeight="1" x14ac:dyDescent="0.2">
      <c r="A93" s="821" t="s">
        <v>6569</v>
      </c>
      <c r="B93" s="822" t="s">
        <v>6570</v>
      </c>
      <c r="C93" s="822" t="s">
        <v>5283</v>
      </c>
      <c r="D93" s="822" t="s">
        <v>6627</v>
      </c>
      <c r="E93" s="822" t="s">
        <v>6628</v>
      </c>
      <c r="F93" s="831"/>
      <c r="G93" s="831"/>
      <c r="H93" s="831"/>
      <c r="I93" s="831"/>
      <c r="J93" s="831"/>
      <c r="K93" s="831"/>
      <c r="L93" s="831"/>
      <c r="M93" s="831"/>
      <c r="N93" s="831">
        <v>2</v>
      </c>
      <c r="O93" s="831">
        <v>848</v>
      </c>
      <c r="P93" s="827"/>
      <c r="Q93" s="832">
        <v>424</v>
      </c>
    </row>
    <row r="94" spans="1:17" ht="14.45" customHeight="1" x14ac:dyDescent="0.2">
      <c r="A94" s="821" t="s">
        <v>6569</v>
      </c>
      <c r="B94" s="822" t="s">
        <v>6570</v>
      </c>
      <c r="C94" s="822" t="s">
        <v>5283</v>
      </c>
      <c r="D94" s="822" t="s">
        <v>6629</v>
      </c>
      <c r="E94" s="822" t="s">
        <v>6630</v>
      </c>
      <c r="F94" s="831"/>
      <c r="G94" s="831"/>
      <c r="H94" s="831"/>
      <c r="I94" s="831"/>
      <c r="J94" s="831">
        <v>3</v>
      </c>
      <c r="K94" s="831">
        <v>1062</v>
      </c>
      <c r="L94" s="831"/>
      <c r="M94" s="831">
        <v>354</v>
      </c>
      <c r="N94" s="831">
        <v>9</v>
      </c>
      <c r="O94" s="831">
        <v>3204</v>
      </c>
      <c r="P94" s="827"/>
      <c r="Q94" s="832">
        <v>356</v>
      </c>
    </row>
    <row r="95" spans="1:17" ht="14.45" customHeight="1" x14ac:dyDescent="0.2">
      <c r="A95" s="821" t="s">
        <v>6569</v>
      </c>
      <c r="B95" s="822" t="s">
        <v>6570</v>
      </c>
      <c r="C95" s="822" t="s">
        <v>5283</v>
      </c>
      <c r="D95" s="822" t="s">
        <v>6631</v>
      </c>
      <c r="E95" s="822" t="s">
        <v>6632</v>
      </c>
      <c r="F95" s="831"/>
      <c r="G95" s="831"/>
      <c r="H95" s="831"/>
      <c r="I95" s="831"/>
      <c r="J95" s="831">
        <v>4</v>
      </c>
      <c r="K95" s="831">
        <v>1416</v>
      </c>
      <c r="L95" s="831"/>
      <c r="M95" s="831">
        <v>354</v>
      </c>
      <c r="N95" s="831">
        <v>9</v>
      </c>
      <c r="O95" s="831">
        <v>3204</v>
      </c>
      <c r="P95" s="827"/>
      <c r="Q95" s="832">
        <v>356</v>
      </c>
    </row>
    <row r="96" spans="1:17" ht="14.45" customHeight="1" x14ac:dyDescent="0.2">
      <c r="A96" s="821" t="s">
        <v>6569</v>
      </c>
      <c r="B96" s="822" t="s">
        <v>6570</v>
      </c>
      <c r="C96" s="822" t="s">
        <v>5283</v>
      </c>
      <c r="D96" s="822" t="s">
        <v>6633</v>
      </c>
      <c r="E96" s="822" t="s">
        <v>6634</v>
      </c>
      <c r="F96" s="831">
        <v>2</v>
      </c>
      <c r="G96" s="831">
        <v>2454</v>
      </c>
      <c r="H96" s="831"/>
      <c r="I96" s="831">
        <v>1227</v>
      </c>
      <c r="J96" s="831"/>
      <c r="K96" s="831"/>
      <c r="L96" s="831"/>
      <c r="M96" s="831"/>
      <c r="N96" s="831">
        <v>5</v>
      </c>
      <c r="O96" s="831">
        <v>6200</v>
      </c>
      <c r="P96" s="827"/>
      <c r="Q96" s="832">
        <v>1240</v>
      </c>
    </row>
    <row r="97" spans="1:17" ht="14.45" customHeight="1" x14ac:dyDescent="0.2">
      <c r="A97" s="821" t="s">
        <v>6569</v>
      </c>
      <c r="B97" s="822" t="s">
        <v>6570</v>
      </c>
      <c r="C97" s="822" t="s">
        <v>5283</v>
      </c>
      <c r="D97" s="822" t="s">
        <v>6635</v>
      </c>
      <c r="E97" s="822" t="s">
        <v>6636</v>
      </c>
      <c r="F97" s="831">
        <v>601</v>
      </c>
      <c r="G97" s="831">
        <v>474189</v>
      </c>
      <c r="H97" s="831"/>
      <c r="I97" s="831">
        <v>789</v>
      </c>
      <c r="J97" s="831">
        <v>591</v>
      </c>
      <c r="K97" s="831">
        <v>467481</v>
      </c>
      <c r="L97" s="831"/>
      <c r="M97" s="831">
        <v>791</v>
      </c>
      <c r="N97" s="831">
        <v>2846</v>
      </c>
      <c r="O97" s="831">
        <v>2259724</v>
      </c>
      <c r="P97" s="827"/>
      <c r="Q97" s="832">
        <v>794</v>
      </c>
    </row>
    <row r="98" spans="1:17" ht="14.45" customHeight="1" x14ac:dyDescent="0.2">
      <c r="A98" s="821" t="s">
        <v>6569</v>
      </c>
      <c r="B98" s="822" t="s">
        <v>6570</v>
      </c>
      <c r="C98" s="822" t="s">
        <v>5283</v>
      </c>
      <c r="D98" s="822" t="s">
        <v>6637</v>
      </c>
      <c r="E98" s="822" t="s">
        <v>6638</v>
      </c>
      <c r="F98" s="831">
        <v>4</v>
      </c>
      <c r="G98" s="831">
        <v>760</v>
      </c>
      <c r="H98" s="831"/>
      <c r="I98" s="831">
        <v>190</v>
      </c>
      <c r="J98" s="831">
        <v>2</v>
      </c>
      <c r="K98" s="831">
        <v>382</v>
      </c>
      <c r="L98" s="831"/>
      <c r="M98" s="831">
        <v>191</v>
      </c>
      <c r="N98" s="831"/>
      <c r="O98" s="831"/>
      <c r="P98" s="827"/>
      <c r="Q98" s="832"/>
    </row>
    <row r="99" spans="1:17" ht="14.45" customHeight="1" x14ac:dyDescent="0.2">
      <c r="A99" s="821" t="s">
        <v>6569</v>
      </c>
      <c r="B99" s="822" t="s">
        <v>6570</v>
      </c>
      <c r="C99" s="822" t="s">
        <v>5283</v>
      </c>
      <c r="D99" s="822" t="s">
        <v>6639</v>
      </c>
      <c r="E99" s="822" t="s">
        <v>6640</v>
      </c>
      <c r="F99" s="831"/>
      <c r="G99" s="831"/>
      <c r="H99" s="831"/>
      <c r="I99" s="831"/>
      <c r="J99" s="831">
        <v>2</v>
      </c>
      <c r="K99" s="831">
        <v>732</v>
      </c>
      <c r="L99" s="831"/>
      <c r="M99" s="831">
        <v>366</v>
      </c>
      <c r="N99" s="831"/>
      <c r="O99" s="831"/>
      <c r="P99" s="827"/>
      <c r="Q99" s="832"/>
    </row>
    <row r="100" spans="1:17" ht="14.45" customHeight="1" x14ac:dyDescent="0.2">
      <c r="A100" s="821" t="s">
        <v>6569</v>
      </c>
      <c r="B100" s="822" t="s">
        <v>6570</v>
      </c>
      <c r="C100" s="822" t="s">
        <v>5283</v>
      </c>
      <c r="D100" s="822" t="s">
        <v>6641</v>
      </c>
      <c r="E100" s="822" t="s">
        <v>6642</v>
      </c>
      <c r="F100" s="831"/>
      <c r="G100" s="831"/>
      <c r="H100" s="831"/>
      <c r="I100" s="831"/>
      <c r="J100" s="831">
        <v>11</v>
      </c>
      <c r="K100" s="831">
        <v>2530</v>
      </c>
      <c r="L100" s="831"/>
      <c r="M100" s="831">
        <v>230</v>
      </c>
      <c r="N100" s="831">
        <v>6</v>
      </c>
      <c r="O100" s="831">
        <v>1392</v>
      </c>
      <c r="P100" s="827"/>
      <c r="Q100" s="832">
        <v>232</v>
      </c>
    </row>
    <row r="101" spans="1:17" ht="14.45" customHeight="1" x14ac:dyDescent="0.2">
      <c r="A101" s="821" t="s">
        <v>6569</v>
      </c>
      <c r="B101" s="822" t="s">
        <v>6570</v>
      </c>
      <c r="C101" s="822" t="s">
        <v>5283</v>
      </c>
      <c r="D101" s="822" t="s">
        <v>6643</v>
      </c>
      <c r="E101" s="822" t="s">
        <v>6644</v>
      </c>
      <c r="F101" s="831"/>
      <c r="G101" s="831"/>
      <c r="H101" s="831"/>
      <c r="I101" s="831"/>
      <c r="J101" s="831">
        <v>1</v>
      </c>
      <c r="K101" s="831">
        <v>161</v>
      </c>
      <c r="L101" s="831"/>
      <c r="M101" s="831">
        <v>161</v>
      </c>
      <c r="N101" s="831"/>
      <c r="O101" s="831"/>
      <c r="P101" s="827"/>
      <c r="Q101" s="832"/>
    </row>
    <row r="102" spans="1:17" ht="14.45" customHeight="1" x14ac:dyDescent="0.2">
      <c r="A102" s="821" t="s">
        <v>6569</v>
      </c>
      <c r="B102" s="822" t="s">
        <v>6570</v>
      </c>
      <c r="C102" s="822" t="s">
        <v>5283</v>
      </c>
      <c r="D102" s="822" t="s">
        <v>6645</v>
      </c>
      <c r="E102" s="822" t="s">
        <v>6646</v>
      </c>
      <c r="F102" s="831">
        <v>6</v>
      </c>
      <c r="G102" s="831">
        <v>2778</v>
      </c>
      <c r="H102" s="831"/>
      <c r="I102" s="831">
        <v>463</v>
      </c>
      <c r="J102" s="831">
        <v>2</v>
      </c>
      <c r="K102" s="831">
        <v>928</v>
      </c>
      <c r="L102" s="831"/>
      <c r="M102" s="831">
        <v>464</v>
      </c>
      <c r="N102" s="831"/>
      <c r="O102" s="831"/>
      <c r="P102" s="827"/>
      <c r="Q102" s="832"/>
    </row>
    <row r="103" spans="1:17" ht="14.45" customHeight="1" x14ac:dyDescent="0.2">
      <c r="A103" s="821" t="s">
        <v>6569</v>
      </c>
      <c r="B103" s="822" t="s">
        <v>6570</v>
      </c>
      <c r="C103" s="822" t="s">
        <v>5283</v>
      </c>
      <c r="D103" s="822" t="s">
        <v>6647</v>
      </c>
      <c r="E103" s="822" t="s">
        <v>6648</v>
      </c>
      <c r="F103" s="831"/>
      <c r="G103" s="831"/>
      <c r="H103" s="831"/>
      <c r="I103" s="831"/>
      <c r="J103" s="831">
        <v>2</v>
      </c>
      <c r="K103" s="831">
        <v>1128</v>
      </c>
      <c r="L103" s="831"/>
      <c r="M103" s="831">
        <v>564</v>
      </c>
      <c r="N103" s="831"/>
      <c r="O103" s="831"/>
      <c r="P103" s="827"/>
      <c r="Q103" s="832"/>
    </row>
    <row r="104" spans="1:17" ht="14.45" customHeight="1" x14ac:dyDescent="0.2">
      <c r="A104" s="821" t="s">
        <v>6569</v>
      </c>
      <c r="B104" s="822" t="s">
        <v>6570</v>
      </c>
      <c r="C104" s="822" t="s">
        <v>5283</v>
      </c>
      <c r="D104" s="822" t="s">
        <v>6649</v>
      </c>
      <c r="E104" s="822" t="s">
        <v>6650</v>
      </c>
      <c r="F104" s="831">
        <v>3</v>
      </c>
      <c r="G104" s="831">
        <v>402</v>
      </c>
      <c r="H104" s="831"/>
      <c r="I104" s="831">
        <v>134</v>
      </c>
      <c r="J104" s="831">
        <v>1</v>
      </c>
      <c r="K104" s="831">
        <v>135</v>
      </c>
      <c r="L104" s="831"/>
      <c r="M104" s="831">
        <v>135</v>
      </c>
      <c r="N104" s="831">
        <v>4</v>
      </c>
      <c r="O104" s="831">
        <v>548</v>
      </c>
      <c r="P104" s="827"/>
      <c r="Q104" s="832">
        <v>137</v>
      </c>
    </row>
    <row r="105" spans="1:17" ht="14.45" customHeight="1" x14ac:dyDescent="0.2">
      <c r="A105" s="821" t="s">
        <v>6569</v>
      </c>
      <c r="B105" s="822" t="s">
        <v>6570</v>
      </c>
      <c r="C105" s="822" t="s">
        <v>5283</v>
      </c>
      <c r="D105" s="822" t="s">
        <v>6651</v>
      </c>
      <c r="E105" s="822" t="s">
        <v>6652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945</v>
      </c>
      <c r="P105" s="827"/>
      <c r="Q105" s="832">
        <v>945</v>
      </c>
    </row>
    <row r="106" spans="1:17" ht="14.45" customHeight="1" x14ac:dyDescent="0.2">
      <c r="A106" s="821" t="s">
        <v>6569</v>
      </c>
      <c r="B106" s="822" t="s">
        <v>6570</v>
      </c>
      <c r="C106" s="822" t="s">
        <v>5283</v>
      </c>
      <c r="D106" s="822" t="s">
        <v>6653</v>
      </c>
      <c r="E106" s="822" t="s">
        <v>6654</v>
      </c>
      <c r="F106" s="831">
        <v>35</v>
      </c>
      <c r="G106" s="831">
        <v>3115</v>
      </c>
      <c r="H106" s="831"/>
      <c r="I106" s="831">
        <v>89</v>
      </c>
      <c r="J106" s="831">
        <v>27</v>
      </c>
      <c r="K106" s="831">
        <v>2430</v>
      </c>
      <c r="L106" s="831"/>
      <c r="M106" s="831">
        <v>90</v>
      </c>
      <c r="N106" s="831">
        <v>16</v>
      </c>
      <c r="O106" s="831">
        <v>1440</v>
      </c>
      <c r="P106" s="827"/>
      <c r="Q106" s="832">
        <v>90</v>
      </c>
    </row>
    <row r="107" spans="1:17" ht="14.45" customHeight="1" x14ac:dyDescent="0.2">
      <c r="A107" s="821" t="s">
        <v>6569</v>
      </c>
      <c r="B107" s="822" t="s">
        <v>6570</v>
      </c>
      <c r="C107" s="822" t="s">
        <v>5283</v>
      </c>
      <c r="D107" s="822" t="s">
        <v>6655</v>
      </c>
      <c r="E107" s="822" t="s">
        <v>6656</v>
      </c>
      <c r="F107" s="831">
        <v>7890</v>
      </c>
      <c r="G107" s="831">
        <v>236700</v>
      </c>
      <c r="H107" s="831"/>
      <c r="I107" s="831">
        <v>30</v>
      </c>
      <c r="J107" s="831">
        <v>7728</v>
      </c>
      <c r="K107" s="831">
        <v>239568</v>
      </c>
      <c r="L107" s="831"/>
      <c r="M107" s="831">
        <v>31</v>
      </c>
      <c r="N107" s="831">
        <v>17369</v>
      </c>
      <c r="O107" s="831">
        <v>538439</v>
      </c>
      <c r="P107" s="827"/>
      <c r="Q107" s="832">
        <v>31</v>
      </c>
    </row>
    <row r="108" spans="1:17" ht="14.45" customHeight="1" x14ac:dyDescent="0.2">
      <c r="A108" s="821" t="s">
        <v>6569</v>
      </c>
      <c r="B108" s="822" t="s">
        <v>6570</v>
      </c>
      <c r="C108" s="822" t="s">
        <v>5283</v>
      </c>
      <c r="D108" s="822" t="s">
        <v>6657</v>
      </c>
      <c r="E108" s="822" t="s">
        <v>6658</v>
      </c>
      <c r="F108" s="831">
        <v>4</v>
      </c>
      <c r="G108" s="831">
        <v>200</v>
      </c>
      <c r="H108" s="831"/>
      <c r="I108" s="831">
        <v>50</v>
      </c>
      <c r="J108" s="831">
        <v>7</v>
      </c>
      <c r="K108" s="831">
        <v>350</v>
      </c>
      <c r="L108" s="831"/>
      <c r="M108" s="831">
        <v>50</v>
      </c>
      <c r="N108" s="831">
        <v>21</v>
      </c>
      <c r="O108" s="831">
        <v>1071</v>
      </c>
      <c r="P108" s="827"/>
      <c r="Q108" s="832">
        <v>51</v>
      </c>
    </row>
    <row r="109" spans="1:17" ht="14.45" customHeight="1" x14ac:dyDescent="0.2">
      <c r="A109" s="821" t="s">
        <v>6569</v>
      </c>
      <c r="B109" s="822" t="s">
        <v>6570</v>
      </c>
      <c r="C109" s="822" t="s">
        <v>5283</v>
      </c>
      <c r="D109" s="822" t="s">
        <v>6659</v>
      </c>
      <c r="E109" s="822" t="s">
        <v>6660</v>
      </c>
      <c r="F109" s="831">
        <v>1390</v>
      </c>
      <c r="G109" s="831">
        <v>18070</v>
      </c>
      <c r="H109" s="831"/>
      <c r="I109" s="831">
        <v>13</v>
      </c>
      <c r="J109" s="831">
        <v>1270</v>
      </c>
      <c r="K109" s="831">
        <v>16510</v>
      </c>
      <c r="L109" s="831"/>
      <c r="M109" s="831">
        <v>13</v>
      </c>
      <c r="N109" s="831">
        <v>3188</v>
      </c>
      <c r="O109" s="831">
        <v>44632</v>
      </c>
      <c r="P109" s="827"/>
      <c r="Q109" s="832">
        <v>14</v>
      </c>
    </row>
    <row r="110" spans="1:17" ht="14.45" customHeight="1" x14ac:dyDescent="0.2">
      <c r="A110" s="821" t="s">
        <v>6569</v>
      </c>
      <c r="B110" s="822" t="s">
        <v>6570</v>
      </c>
      <c r="C110" s="822" t="s">
        <v>5283</v>
      </c>
      <c r="D110" s="822" t="s">
        <v>6661</v>
      </c>
      <c r="E110" s="822" t="s">
        <v>6662</v>
      </c>
      <c r="F110" s="831">
        <v>15</v>
      </c>
      <c r="G110" s="831">
        <v>2760</v>
      </c>
      <c r="H110" s="831"/>
      <c r="I110" s="831">
        <v>184</v>
      </c>
      <c r="J110" s="831">
        <v>19</v>
      </c>
      <c r="K110" s="831">
        <v>3515</v>
      </c>
      <c r="L110" s="831"/>
      <c r="M110" s="831">
        <v>185</v>
      </c>
      <c r="N110" s="831">
        <v>20</v>
      </c>
      <c r="O110" s="831">
        <v>3740</v>
      </c>
      <c r="P110" s="827"/>
      <c r="Q110" s="832">
        <v>187</v>
      </c>
    </row>
    <row r="111" spans="1:17" ht="14.45" customHeight="1" x14ac:dyDescent="0.2">
      <c r="A111" s="821" t="s">
        <v>6569</v>
      </c>
      <c r="B111" s="822" t="s">
        <v>6570</v>
      </c>
      <c r="C111" s="822" t="s">
        <v>5283</v>
      </c>
      <c r="D111" s="822" t="s">
        <v>6663</v>
      </c>
      <c r="E111" s="822" t="s">
        <v>6664</v>
      </c>
      <c r="F111" s="831">
        <v>68</v>
      </c>
      <c r="G111" s="831">
        <v>4964</v>
      </c>
      <c r="H111" s="831"/>
      <c r="I111" s="831">
        <v>73</v>
      </c>
      <c r="J111" s="831">
        <v>37</v>
      </c>
      <c r="K111" s="831">
        <v>2738</v>
      </c>
      <c r="L111" s="831"/>
      <c r="M111" s="831">
        <v>74</v>
      </c>
      <c r="N111" s="831">
        <v>36</v>
      </c>
      <c r="O111" s="831">
        <v>2700</v>
      </c>
      <c r="P111" s="827"/>
      <c r="Q111" s="832">
        <v>75</v>
      </c>
    </row>
    <row r="112" spans="1:17" ht="14.45" customHeight="1" x14ac:dyDescent="0.2">
      <c r="A112" s="821" t="s">
        <v>6569</v>
      </c>
      <c r="B112" s="822" t="s">
        <v>6570</v>
      </c>
      <c r="C112" s="822" t="s">
        <v>5283</v>
      </c>
      <c r="D112" s="822" t="s">
        <v>6665</v>
      </c>
      <c r="E112" s="822" t="s">
        <v>6666</v>
      </c>
      <c r="F112" s="831">
        <v>10</v>
      </c>
      <c r="G112" s="831">
        <v>1850</v>
      </c>
      <c r="H112" s="831"/>
      <c r="I112" s="831">
        <v>185</v>
      </c>
      <c r="J112" s="831">
        <v>16</v>
      </c>
      <c r="K112" s="831">
        <v>2976</v>
      </c>
      <c r="L112" s="831"/>
      <c r="M112" s="831">
        <v>186</v>
      </c>
      <c r="N112" s="831">
        <v>12</v>
      </c>
      <c r="O112" s="831">
        <v>2256</v>
      </c>
      <c r="P112" s="827"/>
      <c r="Q112" s="832">
        <v>188</v>
      </c>
    </row>
    <row r="113" spans="1:17" ht="14.45" customHeight="1" x14ac:dyDescent="0.2">
      <c r="A113" s="821" t="s">
        <v>6569</v>
      </c>
      <c r="B113" s="822" t="s">
        <v>6570</v>
      </c>
      <c r="C113" s="822" t="s">
        <v>5283</v>
      </c>
      <c r="D113" s="822" t="s">
        <v>6667</v>
      </c>
      <c r="E113" s="822" t="s">
        <v>6668</v>
      </c>
      <c r="F113" s="831">
        <v>1423</v>
      </c>
      <c r="G113" s="831">
        <v>213450</v>
      </c>
      <c r="H113" s="831"/>
      <c r="I113" s="831">
        <v>150</v>
      </c>
      <c r="J113" s="831">
        <v>1319</v>
      </c>
      <c r="K113" s="831">
        <v>197850</v>
      </c>
      <c r="L113" s="831"/>
      <c r="M113" s="831">
        <v>150</v>
      </c>
      <c r="N113" s="831">
        <v>3330</v>
      </c>
      <c r="O113" s="831">
        <v>502830</v>
      </c>
      <c r="P113" s="827"/>
      <c r="Q113" s="832">
        <v>151</v>
      </c>
    </row>
    <row r="114" spans="1:17" ht="14.45" customHeight="1" x14ac:dyDescent="0.2">
      <c r="A114" s="821" t="s">
        <v>6569</v>
      </c>
      <c r="B114" s="822" t="s">
        <v>6570</v>
      </c>
      <c r="C114" s="822" t="s">
        <v>5283</v>
      </c>
      <c r="D114" s="822" t="s">
        <v>6669</v>
      </c>
      <c r="E114" s="822" t="s">
        <v>6670</v>
      </c>
      <c r="F114" s="831">
        <v>7580</v>
      </c>
      <c r="G114" s="831">
        <v>227400</v>
      </c>
      <c r="H114" s="831"/>
      <c r="I114" s="831">
        <v>30</v>
      </c>
      <c r="J114" s="831">
        <v>7421</v>
      </c>
      <c r="K114" s="831">
        <v>230051</v>
      </c>
      <c r="L114" s="831"/>
      <c r="M114" s="831">
        <v>31</v>
      </c>
      <c r="N114" s="831">
        <v>16992</v>
      </c>
      <c r="O114" s="831">
        <v>526752</v>
      </c>
      <c r="P114" s="827"/>
      <c r="Q114" s="832">
        <v>31</v>
      </c>
    </row>
    <row r="115" spans="1:17" ht="14.45" customHeight="1" x14ac:dyDescent="0.2">
      <c r="A115" s="821" t="s">
        <v>6569</v>
      </c>
      <c r="B115" s="822" t="s">
        <v>6570</v>
      </c>
      <c r="C115" s="822" t="s">
        <v>5283</v>
      </c>
      <c r="D115" s="822" t="s">
        <v>6671</v>
      </c>
      <c r="E115" s="822" t="s">
        <v>6672</v>
      </c>
      <c r="F115" s="831">
        <v>257</v>
      </c>
      <c r="G115" s="831">
        <v>7967</v>
      </c>
      <c r="H115" s="831"/>
      <c r="I115" s="831">
        <v>31</v>
      </c>
      <c r="J115" s="831">
        <v>251</v>
      </c>
      <c r="K115" s="831">
        <v>7781</v>
      </c>
      <c r="L115" s="831"/>
      <c r="M115" s="831">
        <v>31</v>
      </c>
      <c r="N115" s="831">
        <v>1032</v>
      </c>
      <c r="O115" s="831">
        <v>33024</v>
      </c>
      <c r="P115" s="827"/>
      <c r="Q115" s="832">
        <v>32</v>
      </c>
    </row>
    <row r="116" spans="1:17" ht="14.45" customHeight="1" x14ac:dyDescent="0.2">
      <c r="A116" s="821" t="s">
        <v>6569</v>
      </c>
      <c r="B116" s="822" t="s">
        <v>6570</v>
      </c>
      <c r="C116" s="822" t="s">
        <v>5283</v>
      </c>
      <c r="D116" s="822" t="s">
        <v>6673</v>
      </c>
      <c r="E116" s="822" t="s">
        <v>6674</v>
      </c>
      <c r="F116" s="831">
        <v>369</v>
      </c>
      <c r="G116" s="831">
        <v>10332</v>
      </c>
      <c r="H116" s="831"/>
      <c r="I116" s="831">
        <v>28</v>
      </c>
      <c r="J116" s="831">
        <v>353</v>
      </c>
      <c r="K116" s="831">
        <v>9884</v>
      </c>
      <c r="L116" s="831"/>
      <c r="M116" s="831">
        <v>28</v>
      </c>
      <c r="N116" s="831">
        <v>1189</v>
      </c>
      <c r="O116" s="831">
        <v>34481</v>
      </c>
      <c r="P116" s="827"/>
      <c r="Q116" s="832">
        <v>29</v>
      </c>
    </row>
    <row r="117" spans="1:17" ht="14.45" customHeight="1" x14ac:dyDescent="0.2">
      <c r="A117" s="821" t="s">
        <v>6569</v>
      </c>
      <c r="B117" s="822" t="s">
        <v>6570</v>
      </c>
      <c r="C117" s="822" t="s">
        <v>5283</v>
      </c>
      <c r="D117" s="822" t="s">
        <v>6675</v>
      </c>
      <c r="E117" s="822" t="s">
        <v>6676</v>
      </c>
      <c r="F117" s="831">
        <v>1</v>
      </c>
      <c r="G117" s="831">
        <v>257</v>
      </c>
      <c r="H117" s="831"/>
      <c r="I117" s="831">
        <v>257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6569</v>
      </c>
      <c r="B118" s="822" t="s">
        <v>6570</v>
      </c>
      <c r="C118" s="822" t="s">
        <v>5283</v>
      </c>
      <c r="D118" s="822" t="s">
        <v>6677</v>
      </c>
      <c r="E118" s="822" t="s">
        <v>6678</v>
      </c>
      <c r="F118" s="831">
        <v>16</v>
      </c>
      <c r="G118" s="831">
        <v>368</v>
      </c>
      <c r="H118" s="831"/>
      <c r="I118" s="831">
        <v>23</v>
      </c>
      <c r="J118" s="831">
        <v>20</v>
      </c>
      <c r="K118" s="831">
        <v>460</v>
      </c>
      <c r="L118" s="831"/>
      <c r="M118" s="831">
        <v>23</v>
      </c>
      <c r="N118" s="831">
        <v>90</v>
      </c>
      <c r="O118" s="831">
        <v>2070</v>
      </c>
      <c r="P118" s="827"/>
      <c r="Q118" s="832">
        <v>23</v>
      </c>
    </row>
    <row r="119" spans="1:17" ht="14.45" customHeight="1" x14ac:dyDescent="0.2">
      <c r="A119" s="821" t="s">
        <v>6569</v>
      </c>
      <c r="B119" s="822" t="s">
        <v>6570</v>
      </c>
      <c r="C119" s="822" t="s">
        <v>5283</v>
      </c>
      <c r="D119" s="822" t="s">
        <v>6679</v>
      </c>
      <c r="E119" s="822" t="s">
        <v>6680</v>
      </c>
      <c r="F119" s="831"/>
      <c r="G119" s="831"/>
      <c r="H119" s="831"/>
      <c r="I119" s="831"/>
      <c r="J119" s="831">
        <v>1</v>
      </c>
      <c r="K119" s="831">
        <v>882</v>
      </c>
      <c r="L119" s="831"/>
      <c r="M119" s="831">
        <v>882</v>
      </c>
      <c r="N119" s="831"/>
      <c r="O119" s="831"/>
      <c r="P119" s="827"/>
      <c r="Q119" s="832"/>
    </row>
    <row r="120" spans="1:17" ht="14.45" customHeight="1" x14ac:dyDescent="0.2">
      <c r="A120" s="821" t="s">
        <v>6569</v>
      </c>
      <c r="B120" s="822" t="s">
        <v>6570</v>
      </c>
      <c r="C120" s="822" t="s">
        <v>5283</v>
      </c>
      <c r="D120" s="822" t="s">
        <v>6681</v>
      </c>
      <c r="E120" s="822" t="s">
        <v>6682</v>
      </c>
      <c r="F120" s="831">
        <v>593</v>
      </c>
      <c r="G120" s="831">
        <v>15418</v>
      </c>
      <c r="H120" s="831"/>
      <c r="I120" s="831">
        <v>26</v>
      </c>
      <c r="J120" s="831">
        <v>500</v>
      </c>
      <c r="K120" s="831">
        <v>13000</v>
      </c>
      <c r="L120" s="831"/>
      <c r="M120" s="831">
        <v>26</v>
      </c>
      <c r="N120" s="831">
        <v>1448</v>
      </c>
      <c r="O120" s="831">
        <v>39096</v>
      </c>
      <c r="P120" s="827"/>
      <c r="Q120" s="832">
        <v>27</v>
      </c>
    </row>
    <row r="121" spans="1:17" ht="14.45" customHeight="1" x14ac:dyDescent="0.2">
      <c r="A121" s="821" t="s">
        <v>6569</v>
      </c>
      <c r="B121" s="822" t="s">
        <v>6570</v>
      </c>
      <c r="C121" s="822" t="s">
        <v>5283</v>
      </c>
      <c r="D121" s="822" t="s">
        <v>6683</v>
      </c>
      <c r="E121" s="822" t="s">
        <v>6684</v>
      </c>
      <c r="F121" s="831">
        <v>15</v>
      </c>
      <c r="G121" s="831">
        <v>495</v>
      </c>
      <c r="H121" s="831"/>
      <c r="I121" s="831">
        <v>33</v>
      </c>
      <c r="J121" s="831">
        <v>27</v>
      </c>
      <c r="K121" s="831">
        <v>891</v>
      </c>
      <c r="L121" s="831"/>
      <c r="M121" s="831">
        <v>33</v>
      </c>
      <c r="N121" s="831">
        <v>77</v>
      </c>
      <c r="O121" s="831">
        <v>2618</v>
      </c>
      <c r="P121" s="827"/>
      <c r="Q121" s="832">
        <v>34</v>
      </c>
    </row>
    <row r="122" spans="1:17" ht="14.45" customHeight="1" x14ac:dyDescent="0.2">
      <c r="A122" s="821" t="s">
        <v>6569</v>
      </c>
      <c r="B122" s="822" t="s">
        <v>6570</v>
      </c>
      <c r="C122" s="822" t="s">
        <v>5283</v>
      </c>
      <c r="D122" s="822" t="s">
        <v>6685</v>
      </c>
      <c r="E122" s="822" t="s">
        <v>6686</v>
      </c>
      <c r="F122" s="831">
        <v>8</v>
      </c>
      <c r="G122" s="831">
        <v>240</v>
      </c>
      <c r="H122" s="831"/>
      <c r="I122" s="831">
        <v>30</v>
      </c>
      <c r="J122" s="831">
        <v>34</v>
      </c>
      <c r="K122" s="831">
        <v>1020</v>
      </c>
      <c r="L122" s="831"/>
      <c r="M122" s="831">
        <v>30</v>
      </c>
      <c r="N122" s="831">
        <v>85</v>
      </c>
      <c r="O122" s="831">
        <v>2550</v>
      </c>
      <c r="P122" s="827"/>
      <c r="Q122" s="832">
        <v>30</v>
      </c>
    </row>
    <row r="123" spans="1:17" ht="14.45" customHeight="1" x14ac:dyDescent="0.2">
      <c r="A123" s="821" t="s">
        <v>6569</v>
      </c>
      <c r="B123" s="822" t="s">
        <v>6570</v>
      </c>
      <c r="C123" s="822" t="s">
        <v>5283</v>
      </c>
      <c r="D123" s="822" t="s">
        <v>6687</v>
      </c>
      <c r="E123" s="822" t="s">
        <v>6688</v>
      </c>
      <c r="F123" s="831"/>
      <c r="G123" s="831"/>
      <c r="H123" s="831"/>
      <c r="I123" s="831"/>
      <c r="J123" s="831">
        <v>1</v>
      </c>
      <c r="K123" s="831">
        <v>83</v>
      </c>
      <c r="L123" s="831"/>
      <c r="M123" s="831">
        <v>83</v>
      </c>
      <c r="N123" s="831"/>
      <c r="O123" s="831"/>
      <c r="P123" s="827"/>
      <c r="Q123" s="832"/>
    </row>
    <row r="124" spans="1:17" ht="14.45" customHeight="1" x14ac:dyDescent="0.2">
      <c r="A124" s="821" t="s">
        <v>6569</v>
      </c>
      <c r="B124" s="822" t="s">
        <v>6570</v>
      </c>
      <c r="C124" s="822" t="s">
        <v>5283</v>
      </c>
      <c r="D124" s="822" t="s">
        <v>6689</v>
      </c>
      <c r="E124" s="822" t="s">
        <v>6690</v>
      </c>
      <c r="F124" s="831">
        <v>1</v>
      </c>
      <c r="G124" s="831">
        <v>204</v>
      </c>
      <c r="H124" s="831"/>
      <c r="I124" s="831">
        <v>204</v>
      </c>
      <c r="J124" s="831">
        <v>1</v>
      </c>
      <c r="K124" s="831">
        <v>204</v>
      </c>
      <c r="L124" s="831"/>
      <c r="M124" s="831">
        <v>204</v>
      </c>
      <c r="N124" s="831">
        <v>3</v>
      </c>
      <c r="O124" s="831">
        <v>618</v>
      </c>
      <c r="P124" s="827"/>
      <c r="Q124" s="832">
        <v>206</v>
      </c>
    </row>
    <row r="125" spans="1:17" ht="14.45" customHeight="1" x14ac:dyDescent="0.2">
      <c r="A125" s="821" t="s">
        <v>6569</v>
      </c>
      <c r="B125" s="822" t="s">
        <v>6570</v>
      </c>
      <c r="C125" s="822" t="s">
        <v>5283</v>
      </c>
      <c r="D125" s="822" t="s">
        <v>6691</v>
      </c>
      <c r="E125" s="822" t="s">
        <v>6692</v>
      </c>
      <c r="F125" s="831">
        <v>394</v>
      </c>
      <c r="G125" s="831">
        <v>10244</v>
      </c>
      <c r="H125" s="831"/>
      <c r="I125" s="831">
        <v>26</v>
      </c>
      <c r="J125" s="831">
        <v>336</v>
      </c>
      <c r="K125" s="831">
        <v>8736</v>
      </c>
      <c r="L125" s="831"/>
      <c r="M125" s="831">
        <v>26</v>
      </c>
      <c r="N125" s="831">
        <v>1153</v>
      </c>
      <c r="O125" s="831">
        <v>31131</v>
      </c>
      <c r="P125" s="827"/>
      <c r="Q125" s="832">
        <v>27</v>
      </c>
    </row>
    <row r="126" spans="1:17" ht="14.45" customHeight="1" x14ac:dyDescent="0.2">
      <c r="A126" s="821" t="s">
        <v>6569</v>
      </c>
      <c r="B126" s="822" t="s">
        <v>6570</v>
      </c>
      <c r="C126" s="822" t="s">
        <v>5283</v>
      </c>
      <c r="D126" s="822" t="s">
        <v>6693</v>
      </c>
      <c r="E126" s="822" t="s">
        <v>6694</v>
      </c>
      <c r="F126" s="831">
        <v>115</v>
      </c>
      <c r="G126" s="831">
        <v>9660</v>
      </c>
      <c r="H126" s="831"/>
      <c r="I126" s="831">
        <v>84</v>
      </c>
      <c r="J126" s="831">
        <v>99</v>
      </c>
      <c r="K126" s="831">
        <v>8316</v>
      </c>
      <c r="L126" s="831"/>
      <c r="M126" s="831">
        <v>84</v>
      </c>
      <c r="N126" s="831">
        <v>150</v>
      </c>
      <c r="O126" s="831">
        <v>12750</v>
      </c>
      <c r="P126" s="827"/>
      <c r="Q126" s="832">
        <v>85</v>
      </c>
    </row>
    <row r="127" spans="1:17" ht="14.45" customHeight="1" x14ac:dyDescent="0.2">
      <c r="A127" s="821" t="s">
        <v>6569</v>
      </c>
      <c r="B127" s="822" t="s">
        <v>6570</v>
      </c>
      <c r="C127" s="822" t="s">
        <v>5283</v>
      </c>
      <c r="D127" s="822" t="s">
        <v>6695</v>
      </c>
      <c r="E127" s="822" t="s">
        <v>6696</v>
      </c>
      <c r="F127" s="831">
        <v>17</v>
      </c>
      <c r="G127" s="831">
        <v>3009</v>
      </c>
      <c r="H127" s="831"/>
      <c r="I127" s="831">
        <v>177</v>
      </c>
      <c r="J127" s="831">
        <v>21</v>
      </c>
      <c r="K127" s="831">
        <v>3738</v>
      </c>
      <c r="L127" s="831"/>
      <c r="M127" s="831">
        <v>178</v>
      </c>
      <c r="N127" s="831">
        <v>22</v>
      </c>
      <c r="O127" s="831">
        <v>3960</v>
      </c>
      <c r="P127" s="827"/>
      <c r="Q127" s="832">
        <v>180</v>
      </c>
    </row>
    <row r="128" spans="1:17" ht="14.45" customHeight="1" x14ac:dyDescent="0.2">
      <c r="A128" s="821" t="s">
        <v>6569</v>
      </c>
      <c r="B128" s="822" t="s">
        <v>6570</v>
      </c>
      <c r="C128" s="822" t="s">
        <v>5283</v>
      </c>
      <c r="D128" s="822" t="s">
        <v>6697</v>
      </c>
      <c r="E128" s="822" t="s">
        <v>6698</v>
      </c>
      <c r="F128" s="831">
        <v>1</v>
      </c>
      <c r="G128" s="831">
        <v>254</v>
      </c>
      <c r="H128" s="831"/>
      <c r="I128" s="831">
        <v>254</v>
      </c>
      <c r="J128" s="831">
        <v>3</v>
      </c>
      <c r="K128" s="831">
        <v>765</v>
      </c>
      <c r="L128" s="831"/>
      <c r="M128" s="831">
        <v>255</v>
      </c>
      <c r="N128" s="831">
        <v>8</v>
      </c>
      <c r="O128" s="831">
        <v>2056</v>
      </c>
      <c r="P128" s="827"/>
      <c r="Q128" s="832">
        <v>257</v>
      </c>
    </row>
    <row r="129" spans="1:17" ht="14.45" customHeight="1" x14ac:dyDescent="0.2">
      <c r="A129" s="821" t="s">
        <v>6569</v>
      </c>
      <c r="B129" s="822" t="s">
        <v>6570</v>
      </c>
      <c r="C129" s="822" t="s">
        <v>5283</v>
      </c>
      <c r="D129" s="822" t="s">
        <v>6699</v>
      </c>
      <c r="E129" s="822" t="s">
        <v>6700</v>
      </c>
      <c r="F129" s="831">
        <v>504</v>
      </c>
      <c r="G129" s="831">
        <v>8064</v>
      </c>
      <c r="H129" s="831"/>
      <c r="I129" s="831">
        <v>16</v>
      </c>
      <c r="J129" s="831">
        <v>582</v>
      </c>
      <c r="K129" s="831">
        <v>9312</v>
      </c>
      <c r="L129" s="831"/>
      <c r="M129" s="831">
        <v>16</v>
      </c>
      <c r="N129" s="831">
        <v>1249</v>
      </c>
      <c r="O129" s="831">
        <v>19984</v>
      </c>
      <c r="P129" s="827"/>
      <c r="Q129" s="832">
        <v>16</v>
      </c>
    </row>
    <row r="130" spans="1:17" ht="14.45" customHeight="1" x14ac:dyDescent="0.2">
      <c r="A130" s="821" t="s">
        <v>6569</v>
      </c>
      <c r="B130" s="822" t="s">
        <v>6570</v>
      </c>
      <c r="C130" s="822" t="s">
        <v>5283</v>
      </c>
      <c r="D130" s="822" t="s">
        <v>6701</v>
      </c>
      <c r="E130" s="822" t="s">
        <v>6702</v>
      </c>
      <c r="F130" s="831">
        <v>207</v>
      </c>
      <c r="G130" s="831">
        <v>4761</v>
      </c>
      <c r="H130" s="831"/>
      <c r="I130" s="831">
        <v>23</v>
      </c>
      <c r="J130" s="831">
        <v>228</v>
      </c>
      <c r="K130" s="831">
        <v>5244</v>
      </c>
      <c r="L130" s="831"/>
      <c r="M130" s="831">
        <v>23</v>
      </c>
      <c r="N130" s="831">
        <v>870</v>
      </c>
      <c r="O130" s="831">
        <v>20880</v>
      </c>
      <c r="P130" s="827"/>
      <c r="Q130" s="832">
        <v>24</v>
      </c>
    </row>
    <row r="131" spans="1:17" ht="14.45" customHeight="1" x14ac:dyDescent="0.2">
      <c r="A131" s="821" t="s">
        <v>6569</v>
      </c>
      <c r="B131" s="822" t="s">
        <v>6570</v>
      </c>
      <c r="C131" s="822" t="s">
        <v>5283</v>
      </c>
      <c r="D131" s="822" t="s">
        <v>6703</v>
      </c>
      <c r="E131" s="822" t="s">
        <v>6704</v>
      </c>
      <c r="F131" s="831">
        <v>1</v>
      </c>
      <c r="G131" s="831">
        <v>253</v>
      </c>
      <c r="H131" s="831"/>
      <c r="I131" s="831">
        <v>253</v>
      </c>
      <c r="J131" s="831">
        <v>3</v>
      </c>
      <c r="K131" s="831">
        <v>762</v>
      </c>
      <c r="L131" s="831"/>
      <c r="M131" s="831">
        <v>254</v>
      </c>
      <c r="N131" s="831">
        <v>7</v>
      </c>
      <c r="O131" s="831">
        <v>1792</v>
      </c>
      <c r="P131" s="827"/>
      <c r="Q131" s="832">
        <v>256</v>
      </c>
    </row>
    <row r="132" spans="1:17" ht="14.45" customHeight="1" x14ac:dyDescent="0.2">
      <c r="A132" s="821" t="s">
        <v>6569</v>
      </c>
      <c r="B132" s="822" t="s">
        <v>6570</v>
      </c>
      <c r="C132" s="822" t="s">
        <v>5283</v>
      </c>
      <c r="D132" s="822" t="s">
        <v>6705</v>
      </c>
      <c r="E132" s="822" t="s">
        <v>6706</v>
      </c>
      <c r="F132" s="831">
        <v>273</v>
      </c>
      <c r="G132" s="831">
        <v>10101</v>
      </c>
      <c r="H132" s="831"/>
      <c r="I132" s="831">
        <v>37</v>
      </c>
      <c r="J132" s="831">
        <v>356</v>
      </c>
      <c r="K132" s="831">
        <v>13172</v>
      </c>
      <c r="L132" s="831"/>
      <c r="M132" s="831">
        <v>37</v>
      </c>
      <c r="N132" s="831">
        <v>101</v>
      </c>
      <c r="O132" s="831">
        <v>3737</v>
      </c>
      <c r="P132" s="827"/>
      <c r="Q132" s="832">
        <v>37</v>
      </c>
    </row>
    <row r="133" spans="1:17" ht="14.45" customHeight="1" x14ac:dyDescent="0.2">
      <c r="A133" s="821" t="s">
        <v>6569</v>
      </c>
      <c r="B133" s="822" t="s">
        <v>6570</v>
      </c>
      <c r="C133" s="822" t="s">
        <v>5283</v>
      </c>
      <c r="D133" s="822" t="s">
        <v>6707</v>
      </c>
      <c r="E133" s="822" t="s">
        <v>6708</v>
      </c>
      <c r="F133" s="831">
        <v>7366</v>
      </c>
      <c r="G133" s="831">
        <v>169418</v>
      </c>
      <c r="H133" s="831"/>
      <c r="I133" s="831">
        <v>23</v>
      </c>
      <c r="J133" s="831">
        <v>7256</v>
      </c>
      <c r="K133" s="831">
        <v>166888</v>
      </c>
      <c r="L133" s="831"/>
      <c r="M133" s="831">
        <v>23</v>
      </c>
      <c r="N133" s="831">
        <v>16410</v>
      </c>
      <c r="O133" s="831">
        <v>393840</v>
      </c>
      <c r="P133" s="827"/>
      <c r="Q133" s="832">
        <v>24</v>
      </c>
    </row>
    <row r="134" spans="1:17" ht="14.45" customHeight="1" x14ac:dyDescent="0.2">
      <c r="A134" s="821" t="s">
        <v>6569</v>
      </c>
      <c r="B134" s="822" t="s">
        <v>6570</v>
      </c>
      <c r="C134" s="822" t="s">
        <v>5283</v>
      </c>
      <c r="D134" s="822" t="s">
        <v>6709</v>
      </c>
      <c r="E134" s="822" t="s">
        <v>6710</v>
      </c>
      <c r="F134" s="831">
        <v>1</v>
      </c>
      <c r="G134" s="831">
        <v>402</v>
      </c>
      <c r="H134" s="831"/>
      <c r="I134" s="831">
        <v>402</v>
      </c>
      <c r="J134" s="831"/>
      <c r="K134" s="831"/>
      <c r="L134" s="831"/>
      <c r="M134" s="831"/>
      <c r="N134" s="831">
        <v>4</v>
      </c>
      <c r="O134" s="831">
        <v>1632</v>
      </c>
      <c r="P134" s="827"/>
      <c r="Q134" s="832">
        <v>408</v>
      </c>
    </row>
    <row r="135" spans="1:17" ht="14.45" customHeight="1" x14ac:dyDescent="0.2">
      <c r="A135" s="821" t="s">
        <v>6569</v>
      </c>
      <c r="B135" s="822" t="s">
        <v>6570</v>
      </c>
      <c r="C135" s="822" t="s">
        <v>5283</v>
      </c>
      <c r="D135" s="822" t="s">
        <v>6711</v>
      </c>
      <c r="E135" s="822" t="s">
        <v>6712</v>
      </c>
      <c r="F135" s="831"/>
      <c r="G135" s="831"/>
      <c r="H135" s="831"/>
      <c r="I135" s="831"/>
      <c r="J135" s="831">
        <v>6</v>
      </c>
      <c r="K135" s="831">
        <v>1026</v>
      </c>
      <c r="L135" s="831"/>
      <c r="M135" s="831">
        <v>171</v>
      </c>
      <c r="N135" s="831">
        <v>6</v>
      </c>
      <c r="O135" s="831">
        <v>1032</v>
      </c>
      <c r="P135" s="827"/>
      <c r="Q135" s="832">
        <v>172</v>
      </c>
    </row>
    <row r="136" spans="1:17" ht="14.45" customHeight="1" x14ac:dyDescent="0.2">
      <c r="A136" s="821" t="s">
        <v>6569</v>
      </c>
      <c r="B136" s="822" t="s">
        <v>6570</v>
      </c>
      <c r="C136" s="822" t="s">
        <v>5283</v>
      </c>
      <c r="D136" s="822" t="s">
        <v>6713</v>
      </c>
      <c r="E136" s="822" t="s">
        <v>6714</v>
      </c>
      <c r="F136" s="831"/>
      <c r="G136" s="831"/>
      <c r="H136" s="831"/>
      <c r="I136" s="831"/>
      <c r="J136" s="831">
        <v>2</v>
      </c>
      <c r="K136" s="831">
        <v>658</v>
      </c>
      <c r="L136" s="831"/>
      <c r="M136" s="831">
        <v>329</v>
      </c>
      <c r="N136" s="831">
        <v>1</v>
      </c>
      <c r="O136" s="831">
        <v>331</v>
      </c>
      <c r="P136" s="827"/>
      <c r="Q136" s="832">
        <v>331</v>
      </c>
    </row>
    <row r="137" spans="1:17" ht="14.45" customHeight="1" x14ac:dyDescent="0.2">
      <c r="A137" s="821" t="s">
        <v>6569</v>
      </c>
      <c r="B137" s="822" t="s">
        <v>6570</v>
      </c>
      <c r="C137" s="822" t="s">
        <v>5283</v>
      </c>
      <c r="D137" s="822" t="s">
        <v>6715</v>
      </c>
      <c r="E137" s="822" t="s">
        <v>6716</v>
      </c>
      <c r="F137" s="831">
        <v>1</v>
      </c>
      <c r="G137" s="831">
        <v>331</v>
      </c>
      <c r="H137" s="831"/>
      <c r="I137" s="831">
        <v>331</v>
      </c>
      <c r="J137" s="831"/>
      <c r="K137" s="831"/>
      <c r="L137" s="831"/>
      <c r="M137" s="831"/>
      <c r="N137" s="831">
        <v>2</v>
      </c>
      <c r="O137" s="831">
        <v>664</v>
      </c>
      <c r="P137" s="827"/>
      <c r="Q137" s="832">
        <v>332</v>
      </c>
    </row>
    <row r="138" spans="1:17" ht="14.45" customHeight="1" x14ac:dyDescent="0.2">
      <c r="A138" s="821" t="s">
        <v>6569</v>
      </c>
      <c r="B138" s="822" t="s">
        <v>6570</v>
      </c>
      <c r="C138" s="822" t="s">
        <v>5283</v>
      </c>
      <c r="D138" s="822" t="s">
        <v>6717</v>
      </c>
      <c r="E138" s="822" t="s">
        <v>6718</v>
      </c>
      <c r="F138" s="831">
        <v>1</v>
      </c>
      <c r="G138" s="831">
        <v>277</v>
      </c>
      <c r="H138" s="831"/>
      <c r="I138" s="831">
        <v>277</v>
      </c>
      <c r="J138" s="831"/>
      <c r="K138" s="831"/>
      <c r="L138" s="831"/>
      <c r="M138" s="831"/>
      <c r="N138" s="831">
        <v>3</v>
      </c>
      <c r="O138" s="831">
        <v>831</v>
      </c>
      <c r="P138" s="827"/>
      <c r="Q138" s="832">
        <v>277</v>
      </c>
    </row>
    <row r="139" spans="1:17" ht="14.45" customHeight="1" x14ac:dyDescent="0.2">
      <c r="A139" s="821" t="s">
        <v>6569</v>
      </c>
      <c r="B139" s="822" t="s">
        <v>6570</v>
      </c>
      <c r="C139" s="822" t="s">
        <v>5283</v>
      </c>
      <c r="D139" s="822" t="s">
        <v>6719</v>
      </c>
      <c r="E139" s="822" t="s">
        <v>6720</v>
      </c>
      <c r="F139" s="831">
        <v>424</v>
      </c>
      <c r="G139" s="831">
        <v>12296</v>
      </c>
      <c r="H139" s="831"/>
      <c r="I139" s="831">
        <v>29</v>
      </c>
      <c r="J139" s="831">
        <v>375</v>
      </c>
      <c r="K139" s="831">
        <v>10875</v>
      </c>
      <c r="L139" s="831"/>
      <c r="M139" s="831">
        <v>29</v>
      </c>
      <c r="N139" s="831">
        <v>1235</v>
      </c>
      <c r="O139" s="831">
        <v>37050</v>
      </c>
      <c r="P139" s="827"/>
      <c r="Q139" s="832">
        <v>30</v>
      </c>
    </row>
    <row r="140" spans="1:17" ht="14.45" customHeight="1" x14ac:dyDescent="0.2">
      <c r="A140" s="821" t="s">
        <v>6569</v>
      </c>
      <c r="B140" s="822" t="s">
        <v>6570</v>
      </c>
      <c r="C140" s="822" t="s">
        <v>5283</v>
      </c>
      <c r="D140" s="822" t="s">
        <v>6721</v>
      </c>
      <c r="E140" s="822" t="s">
        <v>6722</v>
      </c>
      <c r="F140" s="831">
        <v>170</v>
      </c>
      <c r="G140" s="831">
        <v>30430</v>
      </c>
      <c r="H140" s="831"/>
      <c r="I140" s="831">
        <v>179</v>
      </c>
      <c r="J140" s="831">
        <v>320</v>
      </c>
      <c r="K140" s="831">
        <v>57280</v>
      </c>
      <c r="L140" s="831"/>
      <c r="M140" s="831">
        <v>179</v>
      </c>
      <c r="N140" s="831">
        <v>288</v>
      </c>
      <c r="O140" s="831">
        <v>51840</v>
      </c>
      <c r="P140" s="827"/>
      <c r="Q140" s="832">
        <v>180</v>
      </c>
    </row>
    <row r="141" spans="1:17" ht="14.45" customHeight="1" x14ac:dyDescent="0.2">
      <c r="A141" s="821" t="s">
        <v>6569</v>
      </c>
      <c r="B141" s="822" t="s">
        <v>6570</v>
      </c>
      <c r="C141" s="822" t="s">
        <v>5283</v>
      </c>
      <c r="D141" s="822" t="s">
        <v>6723</v>
      </c>
      <c r="E141" s="822" t="s">
        <v>6724</v>
      </c>
      <c r="F141" s="831">
        <v>25</v>
      </c>
      <c r="G141" s="831">
        <v>400</v>
      </c>
      <c r="H141" s="831"/>
      <c r="I141" s="831">
        <v>16</v>
      </c>
      <c r="J141" s="831">
        <v>5</v>
      </c>
      <c r="K141" s="831">
        <v>80</v>
      </c>
      <c r="L141" s="831"/>
      <c r="M141" s="831">
        <v>16</v>
      </c>
      <c r="N141" s="831">
        <v>29</v>
      </c>
      <c r="O141" s="831">
        <v>464</v>
      </c>
      <c r="P141" s="827"/>
      <c r="Q141" s="832">
        <v>16</v>
      </c>
    </row>
    <row r="142" spans="1:17" ht="14.45" customHeight="1" x14ac:dyDescent="0.2">
      <c r="A142" s="821" t="s">
        <v>6569</v>
      </c>
      <c r="B142" s="822" t="s">
        <v>6570</v>
      </c>
      <c r="C142" s="822" t="s">
        <v>5283</v>
      </c>
      <c r="D142" s="822" t="s">
        <v>6725</v>
      </c>
      <c r="E142" s="822" t="s">
        <v>6726</v>
      </c>
      <c r="F142" s="831">
        <v>763</v>
      </c>
      <c r="G142" s="831">
        <v>15260</v>
      </c>
      <c r="H142" s="831"/>
      <c r="I142" s="831">
        <v>20</v>
      </c>
      <c r="J142" s="831">
        <v>793</v>
      </c>
      <c r="K142" s="831">
        <v>15860</v>
      </c>
      <c r="L142" s="831"/>
      <c r="M142" s="831">
        <v>20</v>
      </c>
      <c r="N142" s="831">
        <v>1756</v>
      </c>
      <c r="O142" s="831">
        <v>35120</v>
      </c>
      <c r="P142" s="827"/>
      <c r="Q142" s="832">
        <v>20</v>
      </c>
    </row>
    <row r="143" spans="1:17" ht="14.45" customHeight="1" x14ac:dyDescent="0.2">
      <c r="A143" s="821" t="s">
        <v>6569</v>
      </c>
      <c r="B143" s="822" t="s">
        <v>6570</v>
      </c>
      <c r="C143" s="822" t="s">
        <v>5283</v>
      </c>
      <c r="D143" s="822" t="s">
        <v>6727</v>
      </c>
      <c r="E143" s="822" t="s">
        <v>6728</v>
      </c>
      <c r="F143" s="831">
        <v>1112</v>
      </c>
      <c r="G143" s="831">
        <v>22240</v>
      </c>
      <c r="H143" s="831"/>
      <c r="I143" s="831">
        <v>20</v>
      </c>
      <c r="J143" s="831">
        <v>1125</v>
      </c>
      <c r="K143" s="831">
        <v>22500</v>
      </c>
      <c r="L143" s="831"/>
      <c r="M143" s="831">
        <v>20</v>
      </c>
      <c r="N143" s="831">
        <v>2843</v>
      </c>
      <c r="O143" s="831">
        <v>56860</v>
      </c>
      <c r="P143" s="827"/>
      <c r="Q143" s="832">
        <v>20</v>
      </c>
    </row>
    <row r="144" spans="1:17" ht="14.45" customHeight="1" x14ac:dyDescent="0.2">
      <c r="A144" s="821" t="s">
        <v>6569</v>
      </c>
      <c r="B144" s="822" t="s">
        <v>6570</v>
      </c>
      <c r="C144" s="822" t="s">
        <v>5283</v>
      </c>
      <c r="D144" s="822" t="s">
        <v>6729</v>
      </c>
      <c r="E144" s="822" t="s">
        <v>6730</v>
      </c>
      <c r="F144" s="831">
        <v>1</v>
      </c>
      <c r="G144" s="831">
        <v>187</v>
      </c>
      <c r="H144" s="831"/>
      <c r="I144" s="831">
        <v>187</v>
      </c>
      <c r="J144" s="831"/>
      <c r="K144" s="831"/>
      <c r="L144" s="831"/>
      <c r="M144" s="831"/>
      <c r="N144" s="831">
        <v>1</v>
      </c>
      <c r="O144" s="831">
        <v>190</v>
      </c>
      <c r="P144" s="827"/>
      <c r="Q144" s="832">
        <v>190</v>
      </c>
    </row>
    <row r="145" spans="1:17" ht="14.45" customHeight="1" x14ac:dyDescent="0.2">
      <c r="A145" s="821" t="s">
        <v>6569</v>
      </c>
      <c r="B145" s="822" t="s">
        <v>6570</v>
      </c>
      <c r="C145" s="822" t="s">
        <v>5283</v>
      </c>
      <c r="D145" s="822" t="s">
        <v>6731</v>
      </c>
      <c r="E145" s="822" t="s">
        <v>6732</v>
      </c>
      <c r="F145" s="831"/>
      <c r="G145" s="831"/>
      <c r="H145" s="831"/>
      <c r="I145" s="831"/>
      <c r="J145" s="831">
        <v>6</v>
      </c>
      <c r="K145" s="831">
        <v>1044</v>
      </c>
      <c r="L145" s="831"/>
      <c r="M145" s="831">
        <v>174</v>
      </c>
      <c r="N145" s="831">
        <v>6</v>
      </c>
      <c r="O145" s="831">
        <v>1050</v>
      </c>
      <c r="P145" s="827"/>
      <c r="Q145" s="832">
        <v>175</v>
      </c>
    </row>
    <row r="146" spans="1:17" ht="14.45" customHeight="1" x14ac:dyDescent="0.2">
      <c r="A146" s="821" t="s">
        <v>6569</v>
      </c>
      <c r="B146" s="822" t="s">
        <v>6570</v>
      </c>
      <c r="C146" s="822" t="s">
        <v>5283</v>
      </c>
      <c r="D146" s="822" t="s">
        <v>6733</v>
      </c>
      <c r="E146" s="822" t="s">
        <v>6734</v>
      </c>
      <c r="F146" s="831">
        <v>149</v>
      </c>
      <c r="G146" s="831">
        <v>12516</v>
      </c>
      <c r="H146" s="831"/>
      <c r="I146" s="831">
        <v>84</v>
      </c>
      <c r="J146" s="831">
        <v>136</v>
      </c>
      <c r="K146" s="831">
        <v>11424</v>
      </c>
      <c r="L146" s="831"/>
      <c r="M146" s="831">
        <v>84</v>
      </c>
      <c r="N146" s="831">
        <v>131</v>
      </c>
      <c r="O146" s="831">
        <v>11135</v>
      </c>
      <c r="P146" s="827"/>
      <c r="Q146" s="832">
        <v>85</v>
      </c>
    </row>
    <row r="147" spans="1:17" ht="14.45" customHeight="1" x14ac:dyDescent="0.2">
      <c r="A147" s="821" t="s">
        <v>6569</v>
      </c>
      <c r="B147" s="822" t="s">
        <v>6570</v>
      </c>
      <c r="C147" s="822" t="s">
        <v>5283</v>
      </c>
      <c r="D147" s="822" t="s">
        <v>6735</v>
      </c>
      <c r="E147" s="822" t="s">
        <v>6736</v>
      </c>
      <c r="F147" s="831"/>
      <c r="G147" s="831"/>
      <c r="H147" s="831"/>
      <c r="I147" s="831"/>
      <c r="J147" s="831">
        <v>3</v>
      </c>
      <c r="K147" s="831">
        <v>237</v>
      </c>
      <c r="L147" s="831"/>
      <c r="M147" s="831">
        <v>79</v>
      </c>
      <c r="N147" s="831">
        <v>5</v>
      </c>
      <c r="O147" s="831">
        <v>400</v>
      </c>
      <c r="P147" s="827"/>
      <c r="Q147" s="832">
        <v>80</v>
      </c>
    </row>
    <row r="148" spans="1:17" ht="14.45" customHeight="1" x14ac:dyDescent="0.2">
      <c r="A148" s="821" t="s">
        <v>6569</v>
      </c>
      <c r="B148" s="822" t="s">
        <v>6570</v>
      </c>
      <c r="C148" s="822" t="s">
        <v>5283</v>
      </c>
      <c r="D148" s="822" t="s">
        <v>6737</v>
      </c>
      <c r="E148" s="822" t="s">
        <v>6738</v>
      </c>
      <c r="F148" s="831">
        <v>1</v>
      </c>
      <c r="G148" s="831">
        <v>302</v>
      </c>
      <c r="H148" s="831"/>
      <c r="I148" s="831">
        <v>302</v>
      </c>
      <c r="J148" s="831">
        <v>1</v>
      </c>
      <c r="K148" s="831">
        <v>303</v>
      </c>
      <c r="L148" s="831"/>
      <c r="M148" s="831">
        <v>303</v>
      </c>
      <c r="N148" s="831"/>
      <c r="O148" s="831"/>
      <c r="P148" s="827"/>
      <c r="Q148" s="832"/>
    </row>
    <row r="149" spans="1:17" ht="14.45" customHeight="1" x14ac:dyDescent="0.2">
      <c r="A149" s="821" t="s">
        <v>6569</v>
      </c>
      <c r="B149" s="822" t="s">
        <v>6570</v>
      </c>
      <c r="C149" s="822" t="s">
        <v>5283</v>
      </c>
      <c r="D149" s="822" t="s">
        <v>6739</v>
      </c>
      <c r="E149" s="822" t="s">
        <v>6740</v>
      </c>
      <c r="F149" s="831">
        <v>6</v>
      </c>
      <c r="G149" s="831">
        <v>132</v>
      </c>
      <c r="H149" s="831"/>
      <c r="I149" s="831">
        <v>22</v>
      </c>
      <c r="J149" s="831">
        <v>6</v>
      </c>
      <c r="K149" s="831">
        <v>132</v>
      </c>
      <c r="L149" s="831"/>
      <c r="M149" s="831">
        <v>22</v>
      </c>
      <c r="N149" s="831">
        <v>8</v>
      </c>
      <c r="O149" s="831">
        <v>184</v>
      </c>
      <c r="P149" s="827"/>
      <c r="Q149" s="832">
        <v>23</v>
      </c>
    </row>
    <row r="150" spans="1:17" ht="14.45" customHeight="1" x14ac:dyDescent="0.2">
      <c r="A150" s="821" t="s">
        <v>6569</v>
      </c>
      <c r="B150" s="822" t="s">
        <v>6570</v>
      </c>
      <c r="C150" s="822" t="s">
        <v>5283</v>
      </c>
      <c r="D150" s="822" t="s">
        <v>6741</v>
      </c>
      <c r="E150" s="822" t="s">
        <v>6742</v>
      </c>
      <c r="F150" s="831">
        <v>121</v>
      </c>
      <c r="G150" s="831">
        <v>2662</v>
      </c>
      <c r="H150" s="831"/>
      <c r="I150" s="831">
        <v>22</v>
      </c>
      <c r="J150" s="831">
        <v>106</v>
      </c>
      <c r="K150" s="831">
        <v>2332</v>
      </c>
      <c r="L150" s="831"/>
      <c r="M150" s="831">
        <v>22</v>
      </c>
      <c r="N150" s="831">
        <v>146</v>
      </c>
      <c r="O150" s="831">
        <v>3358</v>
      </c>
      <c r="P150" s="827"/>
      <c r="Q150" s="832">
        <v>23</v>
      </c>
    </row>
    <row r="151" spans="1:17" ht="14.45" customHeight="1" x14ac:dyDescent="0.2">
      <c r="A151" s="821" t="s">
        <v>6569</v>
      </c>
      <c r="B151" s="822" t="s">
        <v>6570</v>
      </c>
      <c r="C151" s="822" t="s">
        <v>5283</v>
      </c>
      <c r="D151" s="822" t="s">
        <v>6743</v>
      </c>
      <c r="E151" s="822" t="s">
        <v>6744</v>
      </c>
      <c r="F151" s="831"/>
      <c r="G151" s="831"/>
      <c r="H151" s="831"/>
      <c r="I151" s="831"/>
      <c r="J151" s="831">
        <v>1</v>
      </c>
      <c r="K151" s="831">
        <v>174</v>
      </c>
      <c r="L151" s="831"/>
      <c r="M151" s="831">
        <v>174</v>
      </c>
      <c r="N151" s="831">
        <v>1</v>
      </c>
      <c r="O151" s="831">
        <v>176</v>
      </c>
      <c r="P151" s="827"/>
      <c r="Q151" s="832">
        <v>176</v>
      </c>
    </row>
    <row r="152" spans="1:17" ht="14.45" customHeight="1" x14ac:dyDescent="0.2">
      <c r="A152" s="821" t="s">
        <v>6569</v>
      </c>
      <c r="B152" s="822" t="s">
        <v>6570</v>
      </c>
      <c r="C152" s="822" t="s">
        <v>5283</v>
      </c>
      <c r="D152" s="822" t="s">
        <v>6745</v>
      </c>
      <c r="E152" s="822" t="s">
        <v>6746</v>
      </c>
      <c r="F152" s="831">
        <v>2</v>
      </c>
      <c r="G152" s="831">
        <v>990</v>
      </c>
      <c r="H152" s="831"/>
      <c r="I152" s="831">
        <v>495</v>
      </c>
      <c r="J152" s="831"/>
      <c r="K152" s="831"/>
      <c r="L152" s="831"/>
      <c r="M152" s="831"/>
      <c r="N152" s="831">
        <v>5</v>
      </c>
      <c r="O152" s="831">
        <v>2480</v>
      </c>
      <c r="P152" s="827"/>
      <c r="Q152" s="832">
        <v>496</v>
      </c>
    </row>
    <row r="153" spans="1:17" ht="14.45" customHeight="1" x14ac:dyDescent="0.2">
      <c r="A153" s="821" t="s">
        <v>6569</v>
      </c>
      <c r="B153" s="822" t="s">
        <v>6570</v>
      </c>
      <c r="C153" s="822" t="s">
        <v>5283</v>
      </c>
      <c r="D153" s="822" t="s">
        <v>6747</v>
      </c>
      <c r="E153" s="822" t="s">
        <v>6748</v>
      </c>
      <c r="F153" s="831">
        <v>2</v>
      </c>
      <c r="G153" s="831">
        <v>384</v>
      </c>
      <c r="H153" s="831"/>
      <c r="I153" s="831">
        <v>192</v>
      </c>
      <c r="J153" s="831">
        <v>1</v>
      </c>
      <c r="K153" s="831">
        <v>193</v>
      </c>
      <c r="L153" s="831"/>
      <c r="M153" s="831">
        <v>193</v>
      </c>
      <c r="N153" s="831">
        <v>1</v>
      </c>
      <c r="O153" s="831">
        <v>195</v>
      </c>
      <c r="P153" s="827"/>
      <c r="Q153" s="832">
        <v>195</v>
      </c>
    </row>
    <row r="154" spans="1:17" ht="14.45" customHeight="1" x14ac:dyDescent="0.2">
      <c r="A154" s="821" t="s">
        <v>6569</v>
      </c>
      <c r="B154" s="822" t="s">
        <v>6570</v>
      </c>
      <c r="C154" s="822" t="s">
        <v>5283</v>
      </c>
      <c r="D154" s="822" t="s">
        <v>6749</v>
      </c>
      <c r="E154" s="822" t="s">
        <v>6750</v>
      </c>
      <c r="F154" s="831">
        <v>5</v>
      </c>
      <c r="G154" s="831">
        <v>840</v>
      </c>
      <c r="H154" s="831"/>
      <c r="I154" s="831">
        <v>168</v>
      </c>
      <c r="J154" s="831">
        <v>4</v>
      </c>
      <c r="K154" s="831">
        <v>672</v>
      </c>
      <c r="L154" s="831"/>
      <c r="M154" s="831">
        <v>168</v>
      </c>
      <c r="N154" s="831">
        <v>4</v>
      </c>
      <c r="O154" s="831">
        <v>676</v>
      </c>
      <c r="P154" s="827"/>
      <c r="Q154" s="832">
        <v>169</v>
      </c>
    </row>
    <row r="155" spans="1:17" ht="14.45" customHeight="1" x14ac:dyDescent="0.2">
      <c r="A155" s="821" t="s">
        <v>6569</v>
      </c>
      <c r="B155" s="822" t="s">
        <v>6570</v>
      </c>
      <c r="C155" s="822" t="s">
        <v>5283</v>
      </c>
      <c r="D155" s="822" t="s">
        <v>6751</v>
      </c>
      <c r="E155" s="822" t="s">
        <v>6752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272</v>
      </c>
      <c r="P155" s="827"/>
      <c r="Q155" s="832">
        <v>272</v>
      </c>
    </row>
    <row r="156" spans="1:17" ht="14.45" customHeight="1" x14ac:dyDescent="0.2">
      <c r="A156" s="821" t="s">
        <v>6569</v>
      </c>
      <c r="B156" s="822" t="s">
        <v>6570</v>
      </c>
      <c r="C156" s="822" t="s">
        <v>5283</v>
      </c>
      <c r="D156" s="822" t="s">
        <v>6753</v>
      </c>
      <c r="E156" s="822" t="s">
        <v>6754</v>
      </c>
      <c r="F156" s="831">
        <v>6</v>
      </c>
      <c r="G156" s="831">
        <v>762</v>
      </c>
      <c r="H156" s="831"/>
      <c r="I156" s="831">
        <v>127</v>
      </c>
      <c r="J156" s="831">
        <v>4</v>
      </c>
      <c r="K156" s="831">
        <v>508</v>
      </c>
      <c r="L156" s="831"/>
      <c r="M156" s="831">
        <v>127</v>
      </c>
      <c r="N156" s="831">
        <v>3</v>
      </c>
      <c r="O156" s="831">
        <v>384</v>
      </c>
      <c r="P156" s="827"/>
      <c r="Q156" s="832">
        <v>128</v>
      </c>
    </row>
    <row r="157" spans="1:17" ht="14.45" customHeight="1" x14ac:dyDescent="0.2">
      <c r="A157" s="821" t="s">
        <v>6569</v>
      </c>
      <c r="B157" s="822" t="s">
        <v>6570</v>
      </c>
      <c r="C157" s="822" t="s">
        <v>5283</v>
      </c>
      <c r="D157" s="822" t="s">
        <v>6755</v>
      </c>
      <c r="E157" s="822" t="s">
        <v>6756</v>
      </c>
      <c r="F157" s="831">
        <v>1</v>
      </c>
      <c r="G157" s="831">
        <v>310</v>
      </c>
      <c r="H157" s="831"/>
      <c r="I157" s="831">
        <v>310</v>
      </c>
      <c r="J157" s="831"/>
      <c r="K157" s="831"/>
      <c r="L157" s="831"/>
      <c r="M157" s="831"/>
      <c r="N157" s="831">
        <v>12</v>
      </c>
      <c r="O157" s="831">
        <v>3732</v>
      </c>
      <c r="P157" s="827"/>
      <c r="Q157" s="832">
        <v>311</v>
      </c>
    </row>
    <row r="158" spans="1:17" ht="14.45" customHeight="1" x14ac:dyDescent="0.2">
      <c r="A158" s="821" t="s">
        <v>6569</v>
      </c>
      <c r="B158" s="822" t="s">
        <v>6570</v>
      </c>
      <c r="C158" s="822" t="s">
        <v>5283</v>
      </c>
      <c r="D158" s="822" t="s">
        <v>6757</v>
      </c>
      <c r="E158" s="822" t="s">
        <v>6758</v>
      </c>
      <c r="F158" s="831">
        <v>21</v>
      </c>
      <c r="G158" s="831">
        <v>483</v>
      </c>
      <c r="H158" s="831"/>
      <c r="I158" s="831">
        <v>23</v>
      </c>
      <c r="J158" s="831">
        <v>9</v>
      </c>
      <c r="K158" s="831">
        <v>207</v>
      </c>
      <c r="L158" s="831"/>
      <c r="M158" s="831">
        <v>23</v>
      </c>
      <c r="N158" s="831">
        <v>28</v>
      </c>
      <c r="O158" s="831">
        <v>672</v>
      </c>
      <c r="P158" s="827"/>
      <c r="Q158" s="832">
        <v>24</v>
      </c>
    </row>
    <row r="159" spans="1:17" ht="14.45" customHeight="1" x14ac:dyDescent="0.2">
      <c r="A159" s="821" t="s">
        <v>6569</v>
      </c>
      <c r="B159" s="822" t="s">
        <v>6570</v>
      </c>
      <c r="C159" s="822" t="s">
        <v>5283</v>
      </c>
      <c r="D159" s="822" t="s">
        <v>6759</v>
      </c>
      <c r="E159" s="822" t="s">
        <v>6760</v>
      </c>
      <c r="F159" s="831">
        <v>26</v>
      </c>
      <c r="G159" s="831">
        <v>442</v>
      </c>
      <c r="H159" s="831"/>
      <c r="I159" s="831">
        <v>17</v>
      </c>
      <c r="J159" s="831">
        <v>9</v>
      </c>
      <c r="K159" s="831">
        <v>153</v>
      </c>
      <c r="L159" s="831"/>
      <c r="M159" s="831">
        <v>17</v>
      </c>
      <c r="N159" s="831">
        <v>3</v>
      </c>
      <c r="O159" s="831">
        <v>51</v>
      </c>
      <c r="P159" s="827"/>
      <c r="Q159" s="832">
        <v>17</v>
      </c>
    </row>
    <row r="160" spans="1:17" ht="14.45" customHeight="1" x14ac:dyDescent="0.2">
      <c r="A160" s="821" t="s">
        <v>6569</v>
      </c>
      <c r="B160" s="822" t="s">
        <v>6570</v>
      </c>
      <c r="C160" s="822" t="s">
        <v>5283</v>
      </c>
      <c r="D160" s="822" t="s">
        <v>6761</v>
      </c>
      <c r="E160" s="822" t="s">
        <v>6762</v>
      </c>
      <c r="F160" s="831">
        <v>3</v>
      </c>
      <c r="G160" s="831">
        <v>402</v>
      </c>
      <c r="H160" s="831"/>
      <c r="I160" s="831">
        <v>134</v>
      </c>
      <c r="J160" s="831">
        <v>1</v>
      </c>
      <c r="K160" s="831">
        <v>135</v>
      </c>
      <c r="L160" s="831"/>
      <c r="M160" s="831">
        <v>135</v>
      </c>
      <c r="N160" s="831">
        <v>1</v>
      </c>
      <c r="O160" s="831">
        <v>137</v>
      </c>
      <c r="P160" s="827"/>
      <c r="Q160" s="832">
        <v>137</v>
      </c>
    </row>
    <row r="161" spans="1:17" ht="14.45" customHeight="1" x14ac:dyDescent="0.2">
      <c r="A161" s="821" t="s">
        <v>6569</v>
      </c>
      <c r="B161" s="822" t="s">
        <v>6570</v>
      </c>
      <c r="C161" s="822" t="s">
        <v>5283</v>
      </c>
      <c r="D161" s="822" t="s">
        <v>6763</v>
      </c>
      <c r="E161" s="822" t="s">
        <v>6764</v>
      </c>
      <c r="F161" s="831"/>
      <c r="G161" s="831"/>
      <c r="H161" s="831"/>
      <c r="I161" s="831"/>
      <c r="J161" s="831"/>
      <c r="K161" s="831"/>
      <c r="L161" s="831"/>
      <c r="M161" s="831"/>
      <c r="N161" s="831">
        <v>2</v>
      </c>
      <c r="O161" s="831">
        <v>1308</v>
      </c>
      <c r="P161" s="827"/>
      <c r="Q161" s="832">
        <v>654</v>
      </c>
    </row>
    <row r="162" spans="1:17" ht="14.45" customHeight="1" x14ac:dyDescent="0.2">
      <c r="A162" s="821" t="s">
        <v>6569</v>
      </c>
      <c r="B162" s="822" t="s">
        <v>6570</v>
      </c>
      <c r="C162" s="822" t="s">
        <v>5283</v>
      </c>
      <c r="D162" s="822" t="s">
        <v>6765</v>
      </c>
      <c r="E162" s="822" t="s">
        <v>6766</v>
      </c>
      <c r="F162" s="831">
        <v>327</v>
      </c>
      <c r="G162" s="831">
        <v>96792</v>
      </c>
      <c r="H162" s="831"/>
      <c r="I162" s="831">
        <v>296</v>
      </c>
      <c r="J162" s="831">
        <v>317</v>
      </c>
      <c r="K162" s="831">
        <v>93832</v>
      </c>
      <c r="L162" s="831"/>
      <c r="M162" s="831">
        <v>296</v>
      </c>
      <c r="N162" s="831">
        <v>408</v>
      </c>
      <c r="O162" s="831">
        <v>121992</v>
      </c>
      <c r="P162" s="827"/>
      <c r="Q162" s="832">
        <v>299</v>
      </c>
    </row>
    <row r="163" spans="1:17" ht="14.45" customHeight="1" x14ac:dyDescent="0.2">
      <c r="A163" s="821" t="s">
        <v>6569</v>
      </c>
      <c r="B163" s="822" t="s">
        <v>6570</v>
      </c>
      <c r="C163" s="822" t="s">
        <v>5283</v>
      </c>
      <c r="D163" s="822" t="s">
        <v>6767</v>
      </c>
      <c r="E163" s="822" t="s">
        <v>6768</v>
      </c>
      <c r="F163" s="831"/>
      <c r="G163" s="831"/>
      <c r="H163" s="831"/>
      <c r="I163" s="831"/>
      <c r="J163" s="831">
        <v>1</v>
      </c>
      <c r="K163" s="831">
        <v>29</v>
      </c>
      <c r="L163" s="831"/>
      <c r="M163" s="831">
        <v>29</v>
      </c>
      <c r="N163" s="831"/>
      <c r="O163" s="831"/>
      <c r="P163" s="827"/>
      <c r="Q163" s="832"/>
    </row>
    <row r="164" spans="1:17" ht="14.45" customHeight="1" x14ac:dyDescent="0.2">
      <c r="A164" s="821" t="s">
        <v>6569</v>
      </c>
      <c r="B164" s="822" t="s">
        <v>6570</v>
      </c>
      <c r="C164" s="822" t="s">
        <v>5283</v>
      </c>
      <c r="D164" s="822" t="s">
        <v>6769</v>
      </c>
      <c r="E164" s="822" t="s">
        <v>6770</v>
      </c>
      <c r="F164" s="831">
        <v>12</v>
      </c>
      <c r="G164" s="831">
        <v>540</v>
      </c>
      <c r="H164" s="831"/>
      <c r="I164" s="831">
        <v>45</v>
      </c>
      <c r="J164" s="831">
        <v>32</v>
      </c>
      <c r="K164" s="831">
        <v>1440</v>
      </c>
      <c r="L164" s="831"/>
      <c r="M164" s="831">
        <v>45</v>
      </c>
      <c r="N164" s="831">
        <v>74</v>
      </c>
      <c r="O164" s="831">
        <v>3404</v>
      </c>
      <c r="P164" s="827"/>
      <c r="Q164" s="832">
        <v>46</v>
      </c>
    </row>
    <row r="165" spans="1:17" ht="14.45" customHeight="1" x14ac:dyDescent="0.2">
      <c r="A165" s="821" t="s">
        <v>6569</v>
      </c>
      <c r="B165" s="822" t="s">
        <v>6570</v>
      </c>
      <c r="C165" s="822" t="s">
        <v>5283</v>
      </c>
      <c r="D165" s="822" t="s">
        <v>6771</v>
      </c>
      <c r="E165" s="822" t="s">
        <v>6772</v>
      </c>
      <c r="F165" s="831">
        <v>2</v>
      </c>
      <c r="G165" s="831">
        <v>2220</v>
      </c>
      <c r="H165" s="831"/>
      <c r="I165" s="831">
        <v>1110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6569</v>
      </c>
      <c r="B166" s="822" t="s">
        <v>6570</v>
      </c>
      <c r="C166" s="822" t="s">
        <v>5283</v>
      </c>
      <c r="D166" s="822" t="s">
        <v>6773</v>
      </c>
      <c r="E166" s="822" t="s">
        <v>6774</v>
      </c>
      <c r="F166" s="831">
        <v>30</v>
      </c>
      <c r="G166" s="831">
        <v>1380</v>
      </c>
      <c r="H166" s="831"/>
      <c r="I166" s="831">
        <v>46</v>
      </c>
      <c r="J166" s="831">
        <v>18</v>
      </c>
      <c r="K166" s="831">
        <v>828</v>
      </c>
      <c r="L166" s="831"/>
      <c r="M166" s="831">
        <v>46</v>
      </c>
      <c r="N166" s="831">
        <v>19</v>
      </c>
      <c r="O166" s="831">
        <v>893</v>
      </c>
      <c r="P166" s="827"/>
      <c r="Q166" s="832">
        <v>47</v>
      </c>
    </row>
    <row r="167" spans="1:17" ht="14.45" customHeight="1" x14ac:dyDescent="0.2">
      <c r="A167" s="821" t="s">
        <v>6569</v>
      </c>
      <c r="B167" s="822" t="s">
        <v>6570</v>
      </c>
      <c r="C167" s="822" t="s">
        <v>5283</v>
      </c>
      <c r="D167" s="822" t="s">
        <v>6775</v>
      </c>
      <c r="E167" s="822" t="s">
        <v>6776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848</v>
      </c>
      <c r="P167" s="827"/>
      <c r="Q167" s="832">
        <v>424</v>
      </c>
    </row>
    <row r="168" spans="1:17" ht="14.45" customHeight="1" x14ac:dyDescent="0.2">
      <c r="A168" s="821" t="s">
        <v>6569</v>
      </c>
      <c r="B168" s="822" t="s">
        <v>6570</v>
      </c>
      <c r="C168" s="822" t="s">
        <v>5283</v>
      </c>
      <c r="D168" s="822" t="s">
        <v>6777</v>
      </c>
      <c r="E168" s="822" t="s">
        <v>6778</v>
      </c>
      <c r="F168" s="831"/>
      <c r="G168" s="831"/>
      <c r="H168" s="831"/>
      <c r="I168" s="831"/>
      <c r="J168" s="831">
        <v>5</v>
      </c>
      <c r="K168" s="831">
        <v>160</v>
      </c>
      <c r="L168" s="831"/>
      <c r="M168" s="831">
        <v>32</v>
      </c>
      <c r="N168" s="831">
        <v>3</v>
      </c>
      <c r="O168" s="831">
        <v>96</v>
      </c>
      <c r="P168" s="827"/>
      <c r="Q168" s="832">
        <v>32</v>
      </c>
    </row>
    <row r="169" spans="1:17" ht="14.45" customHeight="1" x14ac:dyDescent="0.2">
      <c r="A169" s="821" t="s">
        <v>6569</v>
      </c>
      <c r="B169" s="822" t="s">
        <v>6570</v>
      </c>
      <c r="C169" s="822" t="s">
        <v>5283</v>
      </c>
      <c r="D169" s="822" t="s">
        <v>6779</v>
      </c>
      <c r="E169" s="822" t="s">
        <v>6780</v>
      </c>
      <c r="F169" s="831">
        <v>13</v>
      </c>
      <c r="G169" s="831">
        <v>338</v>
      </c>
      <c r="H169" s="831"/>
      <c r="I169" s="831">
        <v>26</v>
      </c>
      <c r="J169" s="831">
        <v>1</v>
      </c>
      <c r="K169" s="831">
        <v>26</v>
      </c>
      <c r="L169" s="831"/>
      <c r="M169" s="831">
        <v>26</v>
      </c>
      <c r="N169" s="831">
        <v>2</v>
      </c>
      <c r="O169" s="831">
        <v>54</v>
      </c>
      <c r="P169" s="827"/>
      <c r="Q169" s="832">
        <v>27</v>
      </c>
    </row>
    <row r="170" spans="1:17" ht="14.45" customHeight="1" x14ac:dyDescent="0.2">
      <c r="A170" s="821" t="s">
        <v>6569</v>
      </c>
      <c r="B170" s="822" t="s">
        <v>6570</v>
      </c>
      <c r="C170" s="822" t="s">
        <v>5283</v>
      </c>
      <c r="D170" s="822" t="s">
        <v>6781</v>
      </c>
      <c r="E170" s="822" t="s">
        <v>6782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726</v>
      </c>
      <c r="P170" s="827"/>
      <c r="Q170" s="832">
        <v>363</v>
      </c>
    </row>
    <row r="171" spans="1:17" ht="14.45" customHeight="1" x14ac:dyDescent="0.2">
      <c r="A171" s="821" t="s">
        <v>6569</v>
      </c>
      <c r="B171" s="822" t="s">
        <v>6570</v>
      </c>
      <c r="C171" s="822" t="s">
        <v>5283</v>
      </c>
      <c r="D171" s="822" t="s">
        <v>6783</v>
      </c>
      <c r="E171" s="822" t="s">
        <v>6784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532</v>
      </c>
      <c r="P171" s="827"/>
      <c r="Q171" s="832">
        <v>532</v>
      </c>
    </row>
    <row r="172" spans="1:17" ht="14.45" customHeight="1" x14ac:dyDescent="0.2">
      <c r="A172" s="821" t="s">
        <v>6569</v>
      </c>
      <c r="B172" s="822" t="s">
        <v>6570</v>
      </c>
      <c r="C172" s="822" t="s">
        <v>5283</v>
      </c>
      <c r="D172" s="822" t="s">
        <v>6785</v>
      </c>
      <c r="E172" s="822" t="s">
        <v>6786</v>
      </c>
      <c r="F172" s="831"/>
      <c r="G172" s="831"/>
      <c r="H172" s="831"/>
      <c r="I172" s="831"/>
      <c r="J172" s="831">
        <v>1</v>
      </c>
      <c r="K172" s="831">
        <v>1779</v>
      </c>
      <c r="L172" s="831"/>
      <c r="M172" s="831">
        <v>1779</v>
      </c>
      <c r="N172" s="831"/>
      <c r="O172" s="831"/>
      <c r="P172" s="827"/>
      <c r="Q172" s="832"/>
    </row>
    <row r="173" spans="1:17" ht="14.45" customHeight="1" x14ac:dyDescent="0.2">
      <c r="A173" s="821" t="s">
        <v>6569</v>
      </c>
      <c r="B173" s="822" t="s">
        <v>6570</v>
      </c>
      <c r="C173" s="822" t="s">
        <v>5283</v>
      </c>
      <c r="D173" s="822" t="s">
        <v>6787</v>
      </c>
      <c r="E173" s="822" t="s">
        <v>6788</v>
      </c>
      <c r="F173" s="831">
        <v>1</v>
      </c>
      <c r="G173" s="831">
        <v>136</v>
      </c>
      <c r="H173" s="831"/>
      <c r="I173" s="831">
        <v>136</v>
      </c>
      <c r="J173" s="831"/>
      <c r="K173" s="831"/>
      <c r="L173" s="831"/>
      <c r="M173" s="831"/>
      <c r="N173" s="831">
        <v>5</v>
      </c>
      <c r="O173" s="831">
        <v>685</v>
      </c>
      <c r="P173" s="827"/>
      <c r="Q173" s="832">
        <v>137</v>
      </c>
    </row>
    <row r="174" spans="1:17" ht="14.45" customHeight="1" x14ac:dyDescent="0.2">
      <c r="A174" s="821" t="s">
        <v>6569</v>
      </c>
      <c r="B174" s="822" t="s">
        <v>6570</v>
      </c>
      <c r="C174" s="822" t="s">
        <v>5283</v>
      </c>
      <c r="D174" s="822" t="s">
        <v>6789</v>
      </c>
      <c r="E174" s="822" t="s">
        <v>6790</v>
      </c>
      <c r="F174" s="831"/>
      <c r="G174" s="831"/>
      <c r="H174" s="831"/>
      <c r="I174" s="831"/>
      <c r="J174" s="831">
        <v>1</v>
      </c>
      <c r="K174" s="831">
        <v>409</v>
      </c>
      <c r="L174" s="831"/>
      <c r="M174" s="831">
        <v>409</v>
      </c>
      <c r="N174" s="831"/>
      <c r="O174" s="831"/>
      <c r="P174" s="827"/>
      <c r="Q174" s="832"/>
    </row>
    <row r="175" spans="1:17" ht="14.45" customHeight="1" x14ac:dyDescent="0.2">
      <c r="A175" s="821" t="s">
        <v>6569</v>
      </c>
      <c r="B175" s="822" t="s">
        <v>6570</v>
      </c>
      <c r="C175" s="822" t="s">
        <v>5283</v>
      </c>
      <c r="D175" s="822" t="s">
        <v>6791</v>
      </c>
      <c r="E175" s="822" t="s">
        <v>6792</v>
      </c>
      <c r="F175" s="831">
        <v>1</v>
      </c>
      <c r="G175" s="831">
        <v>119</v>
      </c>
      <c r="H175" s="831"/>
      <c r="I175" s="831">
        <v>119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6569</v>
      </c>
      <c r="B176" s="822" t="s">
        <v>6570</v>
      </c>
      <c r="C176" s="822" t="s">
        <v>5283</v>
      </c>
      <c r="D176" s="822" t="s">
        <v>6793</v>
      </c>
      <c r="E176" s="822" t="s">
        <v>6794</v>
      </c>
      <c r="F176" s="831"/>
      <c r="G176" s="831"/>
      <c r="H176" s="831"/>
      <c r="I176" s="831"/>
      <c r="J176" s="831">
        <v>2</v>
      </c>
      <c r="K176" s="831">
        <v>380</v>
      </c>
      <c r="L176" s="831"/>
      <c r="M176" s="831">
        <v>190</v>
      </c>
      <c r="N176" s="831">
        <v>5</v>
      </c>
      <c r="O176" s="831">
        <v>955</v>
      </c>
      <c r="P176" s="827"/>
      <c r="Q176" s="832">
        <v>191</v>
      </c>
    </row>
    <row r="177" spans="1:17" ht="14.45" customHeight="1" x14ac:dyDescent="0.2">
      <c r="A177" s="821" t="s">
        <v>6569</v>
      </c>
      <c r="B177" s="822" t="s">
        <v>6570</v>
      </c>
      <c r="C177" s="822" t="s">
        <v>5283</v>
      </c>
      <c r="D177" s="822" t="s">
        <v>6795</v>
      </c>
      <c r="E177" s="822" t="s">
        <v>6796</v>
      </c>
      <c r="F177" s="831">
        <v>17</v>
      </c>
      <c r="G177" s="831">
        <v>2261</v>
      </c>
      <c r="H177" s="831"/>
      <c r="I177" s="831">
        <v>133</v>
      </c>
      <c r="J177" s="831">
        <v>36</v>
      </c>
      <c r="K177" s="831">
        <v>4788</v>
      </c>
      <c r="L177" s="831"/>
      <c r="M177" s="831">
        <v>133</v>
      </c>
      <c r="N177" s="831">
        <v>110</v>
      </c>
      <c r="O177" s="831">
        <v>14740</v>
      </c>
      <c r="P177" s="827"/>
      <c r="Q177" s="832">
        <v>134</v>
      </c>
    </row>
    <row r="178" spans="1:17" ht="14.45" customHeight="1" x14ac:dyDescent="0.2">
      <c r="A178" s="821" t="s">
        <v>6569</v>
      </c>
      <c r="B178" s="822" t="s">
        <v>6570</v>
      </c>
      <c r="C178" s="822" t="s">
        <v>5283</v>
      </c>
      <c r="D178" s="822" t="s">
        <v>6797</v>
      </c>
      <c r="E178" s="822" t="s">
        <v>6798</v>
      </c>
      <c r="F178" s="831">
        <v>652</v>
      </c>
      <c r="G178" s="831">
        <v>24124</v>
      </c>
      <c r="H178" s="831"/>
      <c r="I178" s="831">
        <v>37</v>
      </c>
      <c r="J178" s="831">
        <v>677</v>
      </c>
      <c r="K178" s="831">
        <v>25049</v>
      </c>
      <c r="L178" s="831"/>
      <c r="M178" s="831">
        <v>37</v>
      </c>
      <c r="N178" s="831">
        <v>961</v>
      </c>
      <c r="O178" s="831">
        <v>36518</v>
      </c>
      <c r="P178" s="827"/>
      <c r="Q178" s="832">
        <v>38</v>
      </c>
    </row>
    <row r="179" spans="1:17" ht="14.45" customHeight="1" x14ac:dyDescent="0.2">
      <c r="A179" s="821" t="s">
        <v>6569</v>
      </c>
      <c r="B179" s="822" t="s">
        <v>6570</v>
      </c>
      <c r="C179" s="822" t="s">
        <v>5283</v>
      </c>
      <c r="D179" s="822" t="s">
        <v>6799</v>
      </c>
      <c r="E179" s="822" t="s">
        <v>6800</v>
      </c>
      <c r="F179" s="831">
        <v>1</v>
      </c>
      <c r="G179" s="831">
        <v>475</v>
      </c>
      <c r="H179" s="831"/>
      <c r="I179" s="831">
        <v>475</v>
      </c>
      <c r="J179" s="831"/>
      <c r="K179" s="831"/>
      <c r="L179" s="831"/>
      <c r="M179" s="831"/>
      <c r="N179" s="831">
        <v>1</v>
      </c>
      <c r="O179" s="831">
        <v>476</v>
      </c>
      <c r="P179" s="827"/>
      <c r="Q179" s="832">
        <v>476</v>
      </c>
    </row>
    <row r="180" spans="1:17" ht="14.45" customHeight="1" x14ac:dyDescent="0.2">
      <c r="A180" s="821" t="s">
        <v>6569</v>
      </c>
      <c r="B180" s="822" t="s">
        <v>6570</v>
      </c>
      <c r="C180" s="822" t="s">
        <v>5283</v>
      </c>
      <c r="D180" s="822" t="s">
        <v>6801</v>
      </c>
      <c r="E180" s="822" t="s">
        <v>6802</v>
      </c>
      <c r="F180" s="831"/>
      <c r="G180" s="831"/>
      <c r="H180" s="831"/>
      <c r="I180" s="831"/>
      <c r="J180" s="831">
        <v>1</v>
      </c>
      <c r="K180" s="831">
        <v>171</v>
      </c>
      <c r="L180" s="831"/>
      <c r="M180" s="831">
        <v>171</v>
      </c>
      <c r="N180" s="831">
        <v>2</v>
      </c>
      <c r="O180" s="831">
        <v>344</v>
      </c>
      <c r="P180" s="827"/>
      <c r="Q180" s="832">
        <v>172</v>
      </c>
    </row>
    <row r="181" spans="1:17" ht="14.45" customHeight="1" x14ac:dyDescent="0.2">
      <c r="A181" s="821" t="s">
        <v>6569</v>
      </c>
      <c r="B181" s="822" t="s">
        <v>6570</v>
      </c>
      <c r="C181" s="822" t="s">
        <v>5283</v>
      </c>
      <c r="D181" s="822" t="s">
        <v>6803</v>
      </c>
      <c r="E181" s="822" t="s">
        <v>6804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256</v>
      </c>
      <c r="P181" s="827"/>
      <c r="Q181" s="832">
        <v>256</v>
      </c>
    </row>
    <row r="182" spans="1:17" ht="14.45" customHeight="1" x14ac:dyDescent="0.2">
      <c r="A182" s="821" t="s">
        <v>6569</v>
      </c>
      <c r="B182" s="822" t="s">
        <v>6570</v>
      </c>
      <c r="C182" s="822" t="s">
        <v>5283</v>
      </c>
      <c r="D182" s="822" t="s">
        <v>6805</v>
      </c>
      <c r="E182" s="822" t="s">
        <v>6806</v>
      </c>
      <c r="F182" s="831"/>
      <c r="G182" s="831"/>
      <c r="H182" s="831"/>
      <c r="I182" s="831"/>
      <c r="J182" s="831"/>
      <c r="K182" s="831"/>
      <c r="L182" s="831"/>
      <c r="M182" s="831"/>
      <c r="N182" s="831">
        <v>7</v>
      </c>
      <c r="O182" s="831">
        <v>6524</v>
      </c>
      <c r="P182" s="827"/>
      <c r="Q182" s="832">
        <v>932</v>
      </c>
    </row>
    <row r="183" spans="1:17" ht="14.45" customHeight="1" x14ac:dyDescent="0.2">
      <c r="A183" s="821" t="s">
        <v>6569</v>
      </c>
      <c r="B183" s="822" t="s">
        <v>6570</v>
      </c>
      <c r="C183" s="822" t="s">
        <v>5283</v>
      </c>
      <c r="D183" s="822" t="s">
        <v>6807</v>
      </c>
      <c r="E183" s="822" t="s">
        <v>6808</v>
      </c>
      <c r="F183" s="831"/>
      <c r="G183" s="831"/>
      <c r="H183" s="831"/>
      <c r="I183" s="831"/>
      <c r="J183" s="831"/>
      <c r="K183" s="831"/>
      <c r="L183" s="831"/>
      <c r="M183" s="831"/>
      <c r="N183" s="831">
        <v>3</v>
      </c>
      <c r="O183" s="831">
        <v>2802</v>
      </c>
      <c r="P183" s="827"/>
      <c r="Q183" s="832">
        <v>934</v>
      </c>
    </row>
    <row r="184" spans="1:17" ht="14.45" customHeight="1" x14ac:dyDescent="0.2">
      <c r="A184" s="821" t="s">
        <v>6569</v>
      </c>
      <c r="B184" s="822" t="s">
        <v>6570</v>
      </c>
      <c r="C184" s="822" t="s">
        <v>5283</v>
      </c>
      <c r="D184" s="822" t="s">
        <v>6809</v>
      </c>
      <c r="E184" s="822" t="s">
        <v>6810</v>
      </c>
      <c r="F184" s="831">
        <v>11</v>
      </c>
      <c r="G184" s="831">
        <v>1034</v>
      </c>
      <c r="H184" s="831"/>
      <c r="I184" s="831">
        <v>94</v>
      </c>
      <c r="J184" s="831">
        <v>39</v>
      </c>
      <c r="K184" s="831">
        <v>3666</v>
      </c>
      <c r="L184" s="831"/>
      <c r="M184" s="831">
        <v>94</v>
      </c>
      <c r="N184" s="831">
        <v>16</v>
      </c>
      <c r="O184" s="831">
        <v>1552</v>
      </c>
      <c r="P184" s="827"/>
      <c r="Q184" s="832">
        <v>97</v>
      </c>
    </row>
    <row r="185" spans="1:17" ht="14.45" customHeight="1" x14ac:dyDescent="0.2">
      <c r="A185" s="821" t="s">
        <v>6569</v>
      </c>
      <c r="B185" s="822" t="s">
        <v>6570</v>
      </c>
      <c r="C185" s="822" t="s">
        <v>5283</v>
      </c>
      <c r="D185" s="822" t="s">
        <v>6811</v>
      </c>
      <c r="E185" s="822" t="s">
        <v>6812</v>
      </c>
      <c r="F185" s="831"/>
      <c r="G185" s="831"/>
      <c r="H185" s="831"/>
      <c r="I185" s="831"/>
      <c r="J185" s="831">
        <v>3</v>
      </c>
      <c r="K185" s="831">
        <v>282</v>
      </c>
      <c r="L185" s="831"/>
      <c r="M185" s="831">
        <v>94</v>
      </c>
      <c r="N185" s="831"/>
      <c r="O185" s="831"/>
      <c r="P185" s="827"/>
      <c r="Q185" s="832"/>
    </row>
    <row r="186" spans="1:17" ht="14.45" customHeight="1" x14ac:dyDescent="0.2">
      <c r="A186" s="821" t="s">
        <v>6569</v>
      </c>
      <c r="B186" s="822" t="s">
        <v>6570</v>
      </c>
      <c r="C186" s="822" t="s">
        <v>5283</v>
      </c>
      <c r="D186" s="822" t="s">
        <v>6813</v>
      </c>
      <c r="E186" s="822" t="s">
        <v>6814</v>
      </c>
      <c r="F186" s="831">
        <v>2</v>
      </c>
      <c r="G186" s="831">
        <v>1066</v>
      </c>
      <c r="H186" s="831"/>
      <c r="I186" s="831">
        <v>533</v>
      </c>
      <c r="J186" s="831">
        <v>26</v>
      </c>
      <c r="K186" s="831">
        <v>13884</v>
      </c>
      <c r="L186" s="831"/>
      <c r="M186" s="831">
        <v>534</v>
      </c>
      <c r="N186" s="831">
        <v>36</v>
      </c>
      <c r="O186" s="831">
        <v>19296</v>
      </c>
      <c r="P186" s="827"/>
      <c r="Q186" s="832">
        <v>536</v>
      </c>
    </row>
    <row r="187" spans="1:17" ht="14.45" customHeight="1" x14ac:dyDescent="0.2">
      <c r="A187" s="821" t="s">
        <v>6569</v>
      </c>
      <c r="B187" s="822" t="s">
        <v>6570</v>
      </c>
      <c r="C187" s="822" t="s">
        <v>5283</v>
      </c>
      <c r="D187" s="822" t="s">
        <v>6815</v>
      </c>
      <c r="E187" s="822" t="s">
        <v>6816</v>
      </c>
      <c r="F187" s="831">
        <v>1</v>
      </c>
      <c r="G187" s="831">
        <v>51</v>
      </c>
      <c r="H187" s="831"/>
      <c r="I187" s="831">
        <v>51</v>
      </c>
      <c r="J187" s="831"/>
      <c r="K187" s="831"/>
      <c r="L187" s="831"/>
      <c r="M187" s="831"/>
      <c r="N187" s="831">
        <v>4</v>
      </c>
      <c r="O187" s="831">
        <v>220</v>
      </c>
      <c r="P187" s="827"/>
      <c r="Q187" s="832">
        <v>55</v>
      </c>
    </row>
    <row r="188" spans="1:17" ht="14.45" customHeight="1" x14ac:dyDescent="0.2">
      <c r="A188" s="821" t="s">
        <v>6569</v>
      </c>
      <c r="B188" s="822" t="s">
        <v>6570</v>
      </c>
      <c r="C188" s="822" t="s">
        <v>5283</v>
      </c>
      <c r="D188" s="822" t="s">
        <v>6817</v>
      </c>
      <c r="E188" s="822" t="s">
        <v>6818</v>
      </c>
      <c r="F188" s="831"/>
      <c r="G188" s="831"/>
      <c r="H188" s="831"/>
      <c r="I188" s="831"/>
      <c r="J188" s="831">
        <v>28</v>
      </c>
      <c r="K188" s="831">
        <v>21644</v>
      </c>
      <c r="L188" s="831"/>
      <c r="M188" s="831">
        <v>773</v>
      </c>
      <c r="N188" s="831">
        <v>2729</v>
      </c>
      <c r="O188" s="831">
        <v>2117704</v>
      </c>
      <c r="P188" s="827"/>
      <c r="Q188" s="832">
        <v>776</v>
      </c>
    </row>
    <row r="189" spans="1:17" ht="14.45" customHeight="1" x14ac:dyDescent="0.2">
      <c r="A189" s="821" t="s">
        <v>6569</v>
      </c>
      <c r="B189" s="822" t="s">
        <v>6819</v>
      </c>
      <c r="C189" s="822" t="s">
        <v>5283</v>
      </c>
      <c r="D189" s="822" t="s">
        <v>6820</v>
      </c>
      <c r="E189" s="822" t="s">
        <v>6821</v>
      </c>
      <c r="F189" s="831">
        <v>10</v>
      </c>
      <c r="G189" s="831">
        <v>10390</v>
      </c>
      <c r="H189" s="831"/>
      <c r="I189" s="831">
        <v>1039</v>
      </c>
      <c r="J189" s="831">
        <v>61</v>
      </c>
      <c r="K189" s="831">
        <v>63440</v>
      </c>
      <c r="L189" s="831"/>
      <c r="M189" s="831">
        <v>1040</v>
      </c>
      <c r="N189" s="831">
        <v>8</v>
      </c>
      <c r="O189" s="831">
        <v>8336</v>
      </c>
      <c r="P189" s="827"/>
      <c r="Q189" s="832">
        <v>1042</v>
      </c>
    </row>
    <row r="190" spans="1:17" ht="14.45" customHeight="1" x14ac:dyDescent="0.2">
      <c r="A190" s="821" t="s">
        <v>6822</v>
      </c>
      <c r="B190" s="822" t="s">
        <v>6823</v>
      </c>
      <c r="C190" s="822" t="s">
        <v>5287</v>
      </c>
      <c r="D190" s="822" t="s">
        <v>5756</v>
      </c>
      <c r="E190" s="822" t="s">
        <v>5757</v>
      </c>
      <c r="F190" s="831">
        <v>0.74</v>
      </c>
      <c r="G190" s="831">
        <v>3598.7</v>
      </c>
      <c r="H190" s="831"/>
      <c r="I190" s="831">
        <v>4863.1081081081084</v>
      </c>
      <c r="J190" s="831">
        <v>0.54</v>
      </c>
      <c r="K190" s="831">
        <v>2488.63</v>
      </c>
      <c r="L190" s="831"/>
      <c r="M190" s="831">
        <v>4608.5740740740739</v>
      </c>
      <c r="N190" s="831"/>
      <c r="O190" s="831"/>
      <c r="P190" s="827"/>
      <c r="Q190" s="832"/>
    </row>
    <row r="191" spans="1:17" ht="14.45" customHeight="1" x14ac:dyDescent="0.2">
      <c r="A191" s="821" t="s">
        <v>6822</v>
      </c>
      <c r="B191" s="822" t="s">
        <v>6823</v>
      </c>
      <c r="C191" s="822" t="s">
        <v>5287</v>
      </c>
      <c r="D191" s="822" t="s">
        <v>6824</v>
      </c>
      <c r="E191" s="822" t="s">
        <v>5757</v>
      </c>
      <c r="F191" s="831">
        <v>2.1800000000000002</v>
      </c>
      <c r="G191" s="831">
        <v>19073.260000000006</v>
      </c>
      <c r="H191" s="831"/>
      <c r="I191" s="831">
        <v>8749.2018348623878</v>
      </c>
      <c r="J191" s="831">
        <v>3.0100000000000007</v>
      </c>
      <c r="K191" s="831">
        <v>26019.649999999998</v>
      </c>
      <c r="L191" s="831"/>
      <c r="M191" s="831">
        <v>8644.4019933554791</v>
      </c>
      <c r="N191" s="831">
        <v>1.4200000000000002</v>
      </c>
      <c r="O191" s="831">
        <v>12423.81</v>
      </c>
      <c r="P191" s="827"/>
      <c r="Q191" s="832">
        <v>8749.1619718309848</v>
      </c>
    </row>
    <row r="192" spans="1:17" ht="14.45" customHeight="1" x14ac:dyDescent="0.2">
      <c r="A192" s="821" t="s">
        <v>6822</v>
      </c>
      <c r="B192" s="822" t="s">
        <v>6823</v>
      </c>
      <c r="C192" s="822" t="s">
        <v>5287</v>
      </c>
      <c r="D192" s="822" t="s">
        <v>6825</v>
      </c>
      <c r="E192" s="822" t="s">
        <v>5757</v>
      </c>
      <c r="F192" s="831"/>
      <c r="G192" s="831"/>
      <c r="H192" s="831"/>
      <c r="I192" s="831"/>
      <c r="J192" s="831">
        <v>7.0000000000000007E-2</v>
      </c>
      <c r="K192" s="831">
        <v>1353.62</v>
      </c>
      <c r="L192" s="831"/>
      <c r="M192" s="831">
        <v>19337.428571428569</v>
      </c>
      <c r="N192" s="831"/>
      <c r="O192" s="831"/>
      <c r="P192" s="827"/>
      <c r="Q192" s="832"/>
    </row>
    <row r="193" spans="1:17" ht="14.45" customHeight="1" x14ac:dyDescent="0.2">
      <c r="A193" s="821" t="s">
        <v>6822</v>
      </c>
      <c r="B193" s="822" t="s">
        <v>6823</v>
      </c>
      <c r="C193" s="822" t="s">
        <v>5287</v>
      </c>
      <c r="D193" s="822" t="s">
        <v>6826</v>
      </c>
      <c r="E193" s="822" t="s">
        <v>6827</v>
      </c>
      <c r="F193" s="831">
        <v>1</v>
      </c>
      <c r="G193" s="831">
        <v>5170</v>
      </c>
      <c r="H193" s="831"/>
      <c r="I193" s="831">
        <v>5170</v>
      </c>
      <c r="J193" s="831"/>
      <c r="K193" s="831"/>
      <c r="L193" s="831"/>
      <c r="M193" s="831"/>
      <c r="N193" s="831">
        <v>1</v>
      </c>
      <c r="O193" s="831">
        <v>5186.5</v>
      </c>
      <c r="P193" s="827"/>
      <c r="Q193" s="832">
        <v>5186.5</v>
      </c>
    </row>
    <row r="194" spans="1:17" ht="14.45" customHeight="1" x14ac:dyDescent="0.2">
      <c r="A194" s="821" t="s">
        <v>6822</v>
      </c>
      <c r="B194" s="822" t="s">
        <v>6823</v>
      </c>
      <c r="C194" s="822" t="s">
        <v>5287</v>
      </c>
      <c r="D194" s="822" t="s">
        <v>6828</v>
      </c>
      <c r="E194" s="822" t="s">
        <v>6829</v>
      </c>
      <c r="F194" s="831"/>
      <c r="G194" s="831"/>
      <c r="H194" s="831"/>
      <c r="I194" s="831"/>
      <c r="J194" s="831">
        <v>2.5</v>
      </c>
      <c r="K194" s="831">
        <v>1292.5</v>
      </c>
      <c r="L194" s="831"/>
      <c r="M194" s="831">
        <v>517</v>
      </c>
      <c r="N194" s="831"/>
      <c r="O194" s="831"/>
      <c r="P194" s="827"/>
      <c r="Q194" s="832"/>
    </row>
    <row r="195" spans="1:17" ht="14.45" customHeight="1" x14ac:dyDescent="0.2">
      <c r="A195" s="821" t="s">
        <v>6822</v>
      </c>
      <c r="B195" s="822" t="s">
        <v>6823</v>
      </c>
      <c r="C195" s="822" t="s">
        <v>5287</v>
      </c>
      <c r="D195" s="822" t="s">
        <v>6830</v>
      </c>
      <c r="E195" s="822" t="s">
        <v>6831</v>
      </c>
      <c r="F195" s="831">
        <v>0.14000000000000001</v>
      </c>
      <c r="G195" s="831">
        <v>69.02</v>
      </c>
      <c r="H195" s="831"/>
      <c r="I195" s="831">
        <v>492.99999999999994</v>
      </c>
      <c r="J195" s="831">
        <v>0.15</v>
      </c>
      <c r="K195" s="831">
        <v>76.23</v>
      </c>
      <c r="L195" s="831"/>
      <c r="M195" s="831">
        <v>508.20000000000005</v>
      </c>
      <c r="N195" s="831"/>
      <c r="O195" s="831"/>
      <c r="P195" s="827"/>
      <c r="Q195" s="832"/>
    </row>
    <row r="196" spans="1:17" ht="14.45" customHeight="1" x14ac:dyDescent="0.2">
      <c r="A196" s="821" t="s">
        <v>6822</v>
      </c>
      <c r="B196" s="822" t="s">
        <v>6823</v>
      </c>
      <c r="C196" s="822" t="s">
        <v>5287</v>
      </c>
      <c r="D196" s="822" t="s">
        <v>6832</v>
      </c>
      <c r="E196" s="822" t="s">
        <v>6833</v>
      </c>
      <c r="F196" s="831"/>
      <c r="G196" s="831"/>
      <c r="H196" s="831"/>
      <c r="I196" s="831"/>
      <c r="J196" s="831"/>
      <c r="K196" s="831"/>
      <c r="L196" s="831"/>
      <c r="M196" s="831"/>
      <c r="N196" s="831">
        <v>0.05</v>
      </c>
      <c r="O196" s="831">
        <v>35.909999999999997</v>
      </c>
      <c r="P196" s="827"/>
      <c r="Q196" s="832">
        <v>718.19999999999993</v>
      </c>
    </row>
    <row r="197" spans="1:17" ht="14.45" customHeight="1" x14ac:dyDescent="0.2">
      <c r="A197" s="821" t="s">
        <v>6822</v>
      </c>
      <c r="B197" s="822" t="s">
        <v>6823</v>
      </c>
      <c r="C197" s="822" t="s">
        <v>5287</v>
      </c>
      <c r="D197" s="822" t="s">
        <v>6459</v>
      </c>
      <c r="E197" s="822" t="s">
        <v>6460</v>
      </c>
      <c r="F197" s="831">
        <v>23.82</v>
      </c>
      <c r="G197" s="831">
        <v>15611.190000000002</v>
      </c>
      <c r="H197" s="831"/>
      <c r="I197" s="831">
        <v>655.38161209068016</v>
      </c>
      <c r="J197" s="831">
        <v>9.25</v>
      </c>
      <c r="K197" s="831">
        <v>6063.5800000000017</v>
      </c>
      <c r="L197" s="831"/>
      <c r="M197" s="831">
        <v>655.52216216216232</v>
      </c>
      <c r="N197" s="831">
        <v>3.4600000000000004</v>
      </c>
      <c r="O197" s="831">
        <v>2296.2200000000003</v>
      </c>
      <c r="P197" s="827"/>
      <c r="Q197" s="832">
        <v>663.64739884393066</v>
      </c>
    </row>
    <row r="198" spans="1:17" ht="14.45" customHeight="1" x14ac:dyDescent="0.2">
      <c r="A198" s="821" t="s">
        <v>6822</v>
      </c>
      <c r="B198" s="822" t="s">
        <v>6823</v>
      </c>
      <c r="C198" s="822" t="s">
        <v>5287</v>
      </c>
      <c r="D198" s="822" t="s">
        <v>6834</v>
      </c>
      <c r="E198" s="822" t="s">
        <v>6460</v>
      </c>
      <c r="F198" s="831">
        <v>0.27</v>
      </c>
      <c r="G198" s="831">
        <v>3379.32</v>
      </c>
      <c r="H198" s="831"/>
      <c r="I198" s="831">
        <v>12516</v>
      </c>
      <c r="J198" s="831">
        <v>0.87000000000000022</v>
      </c>
      <c r="K198" s="831">
        <v>10948.160000000002</v>
      </c>
      <c r="L198" s="831"/>
      <c r="M198" s="831">
        <v>12584.091954022988</v>
      </c>
      <c r="N198" s="831">
        <v>1.7800000000000005</v>
      </c>
      <c r="O198" s="831">
        <v>23418.710000000003</v>
      </c>
      <c r="P198" s="827"/>
      <c r="Q198" s="832">
        <v>13156.578651685391</v>
      </c>
    </row>
    <row r="199" spans="1:17" ht="14.45" customHeight="1" x14ac:dyDescent="0.2">
      <c r="A199" s="821" t="s">
        <v>6822</v>
      </c>
      <c r="B199" s="822" t="s">
        <v>6823</v>
      </c>
      <c r="C199" s="822" t="s">
        <v>5287</v>
      </c>
      <c r="D199" s="822" t="s">
        <v>6835</v>
      </c>
      <c r="E199" s="822" t="s">
        <v>6460</v>
      </c>
      <c r="F199" s="831">
        <v>0.43000000000000005</v>
      </c>
      <c r="G199" s="831">
        <v>704.95999999999992</v>
      </c>
      <c r="H199" s="831"/>
      <c r="I199" s="831">
        <v>1639.441860465116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6822</v>
      </c>
      <c r="B200" s="822" t="s">
        <v>6823</v>
      </c>
      <c r="C200" s="822" t="s">
        <v>5287</v>
      </c>
      <c r="D200" s="822" t="s">
        <v>6836</v>
      </c>
      <c r="E200" s="822" t="s">
        <v>6837</v>
      </c>
      <c r="F200" s="831"/>
      <c r="G200" s="831"/>
      <c r="H200" s="831"/>
      <c r="I200" s="831"/>
      <c r="J200" s="831">
        <v>0.33</v>
      </c>
      <c r="K200" s="831">
        <v>480.67</v>
      </c>
      <c r="L200" s="831"/>
      <c r="M200" s="831">
        <v>1456.5757575757575</v>
      </c>
      <c r="N200" s="831"/>
      <c r="O200" s="831"/>
      <c r="P200" s="827"/>
      <c r="Q200" s="832"/>
    </row>
    <row r="201" spans="1:17" ht="14.45" customHeight="1" x14ac:dyDescent="0.2">
      <c r="A201" s="821" t="s">
        <v>6822</v>
      </c>
      <c r="B201" s="822" t="s">
        <v>6823</v>
      </c>
      <c r="C201" s="822" t="s">
        <v>5287</v>
      </c>
      <c r="D201" s="822" t="s">
        <v>6838</v>
      </c>
      <c r="E201" s="822" t="s">
        <v>6837</v>
      </c>
      <c r="F201" s="831">
        <v>0.2</v>
      </c>
      <c r="G201" s="831">
        <v>1295.26</v>
      </c>
      <c r="H201" s="831"/>
      <c r="I201" s="831">
        <v>6476.2999999999993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6822</v>
      </c>
      <c r="B202" s="822" t="s">
        <v>6823</v>
      </c>
      <c r="C202" s="822" t="s">
        <v>5287</v>
      </c>
      <c r="D202" s="822" t="s">
        <v>6839</v>
      </c>
      <c r="E202" s="822" t="s">
        <v>6460</v>
      </c>
      <c r="F202" s="831">
        <v>0.7</v>
      </c>
      <c r="G202" s="831">
        <v>372.62</v>
      </c>
      <c r="H202" s="831"/>
      <c r="I202" s="831">
        <v>532.3142857142858</v>
      </c>
      <c r="J202" s="831">
        <v>0.4</v>
      </c>
      <c r="K202" s="831">
        <v>212.92</v>
      </c>
      <c r="L202" s="831"/>
      <c r="M202" s="831">
        <v>532.29999999999995</v>
      </c>
      <c r="N202" s="831">
        <v>0.2</v>
      </c>
      <c r="O202" s="831">
        <v>106.46</v>
      </c>
      <c r="P202" s="827"/>
      <c r="Q202" s="832">
        <v>532.29999999999995</v>
      </c>
    </row>
    <row r="203" spans="1:17" ht="14.45" customHeight="1" x14ac:dyDescent="0.2">
      <c r="A203" s="821" t="s">
        <v>6822</v>
      </c>
      <c r="B203" s="822" t="s">
        <v>6823</v>
      </c>
      <c r="C203" s="822" t="s">
        <v>5287</v>
      </c>
      <c r="D203" s="822" t="s">
        <v>6840</v>
      </c>
      <c r="E203" s="822" t="s">
        <v>6460</v>
      </c>
      <c r="F203" s="831">
        <v>0.1</v>
      </c>
      <c r="G203" s="831">
        <v>327.58999999999997</v>
      </c>
      <c r="H203" s="831"/>
      <c r="I203" s="831">
        <v>3275.8999999999996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6822</v>
      </c>
      <c r="B204" s="822" t="s">
        <v>6823</v>
      </c>
      <c r="C204" s="822" t="s">
        <v>5313</v>
      </c>
      <c r="D204" s="822" t="s">
        <v>6841</v>
      </c>
      <c r="E204" s="822" t="s">
        <v>6842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310.49</v>
      </c>
      <c r="P204" s="827"/>
      <c r="Q204" s="832">
        <v>310.49</v>
      </c>
    </row>
    <row r="205" spans="1:17" ht="14.45" customHeight="1" x14ac:dyDescent="0.2">
      <c r="A205" s="821" t="s">
        <v>6822</v>
      </c>
      <c r="B205" s="822" t="s">
        <v>6823</v>
      </c>
      <c r="C205" s="822" t="s">
        <v>5313</v>
      </c>
      <c r="D205" s="822" t="s">
        <v>6843</v>
      </c>
      <c r="E205" s="822" t="s">
        <v>5950</v>
      </c>
      <c r="F205" s="831">
        <v>2</v>
      </c>
      <c r="G205" s="831">
        <v>1944.64</v>
      </c>
      <c r="H205" s="831"/>
      <c r="I205" s="831">
        <v>972.32</v>
      </c>
      <c r="J205" s="831">
        <v>6</v>
      </c>
      <c r="K205" s="831">
        <v>4295.1900000000005</v>
      </c>
      <c r="L205" s="831"/>
      <c r="M205" s="831">
        <v>715.86500000000012</v>
      </c>
      <c r="N205" s="831">
        <v>1</v>
      </c>
      <c r="O205" s="831">
        <v>715.91</v>
      </c>
      <c r="P205" s="827"/>
      <c r="Q205" s="832">
        <v>715.91</v>
      </c>
    </row>
    <row r="206" spans="1:17" ht="14.45" customHeight="1" x14ac:dyDescent="0.2">
      <c r="A206" s="821" t="s">
        <v>6822</v>
      </c>
      <c r="B206" s="822" t="s">
        <v>6823</v>
      </c>
      <c r="C206" s="822" t="s">
        <v>5313</v>
      </c>
      <c r="D206" s="822" t="s">
        <v>6844</v>
      </c>
      <c r="E206" s="822" t="s">
        <v>5950</v>
      </c>
      <c r="F206" s="831">
        <v>1</v>
      </c>
      <c r="G206" s="831">
        <v>1408.42</v>
      </c>
      <c r="H206" s="831"/>
      <c r="I206" s="831">
        <v>1408.42</v>
      </c>
      <c r="J206" s="831">
        <v>1</v>
      </c>
      <c r="K206" s="831">
        <v>1408.42</v>
      </c>
      <c r="L206" s="831"/>
      <c r="M206" s="831">
        <v>1408.42</v>
      </c>
      <c r="N206" s="831">
        <v>1</v>
      </c>
      <c r="O206" s="831">
        <v>1408.42</v>
      </c>
      <c r="P206" s="827"/>
      <c r="Q206" s="832">
        <v>1408.42</v>
      </c>
    </row>
    <row r="207" spans="1:17" ht="14.45" customHeight="1" x14ac:dyDescent="0.2">
      <c r="A207" s="821" t="s">
        <v>6822</v>
      </c>
      <c r="B207" s="822" t="s">
        <v>6823</v>
      </c>
      <c r="C207" s="822" t="s">
        <v>5313</v>
      </c>
      <c r="D207" s="822" t="s">
        <v>5949</v>
      </c>
      <c r="E207" s="822" t="s">
        <v>5950</v>
      </c>
      <c r="F207" s="831">
        <v>7</v>
      </c>
      <c r="G207" s="831">
        <v>6352.5</v>
      </c>
      <c r="H207" s="831"/>
      <c r="I207" s="831">
        <v>907.5</v>
      </c>
      <c r="J207" s="831">
        <v>9</v>
      </c>
      <c r="K207" s="831">
        <v>8167</v>
      </c>
      <c r="L207" s="831"/>
      <c r="M207" s="831">
        <v>907.44444444444446</v>
      </c>
      <c r="N207" s="831">
        <v>7</v>
      </c>
      <c r="O207" s="831">
        <v>6352.5</v>
      </c>
      <c r="P207" s="827"/>
      <c r="Q207" s="832">
        <v>907.5</v>
      </c>
    </row>
    <row r="208" spans="1:17" ht="14.45" customHeight="1" x14ac:dyDescent="0.2">
      <c r="A208" s="821" t="s">
        <v>6822</v>
      </c>
      <c r="B208" s="822" t="s">
        <v>6823</v>
      </c>
      <c r="C208" s="822" t="s">
        <v>5313</v>
      </c>
      <c r="D208" s="822" t="s">
        <v>6845</v>
      </c>
      <c r="E208" s="822" t="s">
        <v>5950</v>
      </c>
      <c r="F208" s="831">
        <v>1</v>
      </c>
      <c r="G208" s="831">
        <v>1310.83</v>
      </c>
      <c r="H208" s="831"/>
      <c r="I208" s="831">
        <v>1310.83</v>
      </c>
      <c r="J208" s="831">
        <v>1</v>
      </c>
      <c r="K208" s="831">
        <v>1310.46</v>
      </c>
      <c r="L208" s="831"/>
      <c r="M208" s="831">
        <v>1310.46</v>
      </c>
      <c r="N208" s="831">
        <v>5</v>
      </c>
      <c r="O208" s="831">
        <v>6554.15</v>
      </c>
      <c r="P208" s="827"/>
      <c r="Q208" s="832">
        <v>1310.83</v>
      </c>
    </row>
    <row r="209" spans="1:17" ht="14.45" customHeight="1" x14ac:dyDescent="0.2">
      <c r="A209" s="821" t="s">
        <v>6822</v>
      </c>
      <c r="B209" s="822" t="s">
        <v>6823</v>
      </c>
      <c r="C209" s="822" t="s">
        <v>5313</v>
      </c>
      <c r="D209" s="822" t="s">
        <v>6846</v>
      </c>
      <c r="E209" s="822" t="s">
        <v>6847</v>
      </c>
      <c r="F209" s="831"/>
      <c r="G209" s="831"/>
      <c r="H209" s="831"/>
      <c r="I209" s="831"/>
      <c r="J209" s="831">
        <v>1</v>
      </c>
      <c r="K209" s="831">
        <v>1932.09</v>
      </c>
      <c r="L209" s="831"/>
      <c r="M209" s="831">
        <v>1932.09</v>
      </c>
      <c r="N209" s="831"/>
      <c r="O209" s="831"/>
      <c r="P209" s="827"/>
      <c r="Q209" s="832"/>
    </row>
    <row r="210" spans="1:17" ht="14.45" customHeight="1" x14ac:dyDescent="0.2">
      <c r="A210" s="821" t="s">
        <v>6822</v>
      </c>
      <c r="B210" s="822" t="s">
        <v>6823</v>
      </c>
      <c r="C210" s="822" t="s">
        <v>5313</v>
      </c>
      <c r="D210" s="822" t="s">
        <v>6848</v>
      </c>
      <c r="E210" s="822" t="s">
        <v>6849</v>
      </c>
      <c r="F210" s="831">
        <v>8</v>
      </c>
      <c r="G210" s="831">
        <v>7513.12</v>
      </c>
      <c r="H210" s="831"/>
      <c r="I210" s="831">
        <v>939.14</v>
      </c>
      <c r="J210" s="831">
        <v>8</v>
      </c>
      <c r="K210" s="831">
        <v>4313.75</v>
      </c>
      <c r="L210" s="831"/>
      <c r="M210" s="831">
        <v>539.21875</v>
      </c>
      <c r="N210" s="831">
        <v>2</v>
      </c>
      <c r="O210" s="831">
        <v>1072.8800000000001</v>
      </c>
      <c r="P210" s="827"/>
      <c r="Q210" s="832">
        <v>536.44000000000005</v>
      </c>
    </row>
    <row r="211" spans="1:17" ht="14.45" customHeight="1" x14ac:dyDescent="0.2">
      <c r="A211" s="821" t="s">
        <v>6822</v>
      </c>
      <c r="B211" s="822" t="s">
        <v>6823</v>
      </c>
      <c r="C211" s="822" t="s">
        <v>5313</v>
      </c>
      <c r="D211" s="822" t="s">
        <v>6850</v>
      </c>
      <c r="E211" s="822" t="s">
        <v>6849</v>
      </c>
      <c r="F211" s="831">
        <v>1</v>
      </c>
      <c r="G211" s="831">
        <v>998.25</v>
      </c>
      <c r="H211" s="831"/>
      <c r="I211" s="831">
        <v>998.25</v>
      </c>
      <c r="J211" s="831">
        <v>1</v>
      </c>
      <c r="K211" s="831">
        <v>948.34</v>
      </c>
      <c r="L211" s="831"/>
      <c r="M211" s="831">
        <v>948.34</v>
      </c>
      <c r="N211" s="831">
        <v>3</v>
      </c>
      <c r="O211" s="831">
        <v>2845.02</v>
      </c>
      <c r="P211" s="827"/>
      <c r="Q211" s="832">
        <v>948.34</v>
      </c>
    </row>
    <row r="212" spans="1:17" ht="14.45" customHeight="1" x14ac:dyDescent="0.2">
      <c r="A212" s="821" t="s">
        <v>6822</v>
      </c>
      <c r="B212" s="822" t="s">
        <v>6823</v>
      </c>
      <c r="C212" s="822" t="s">
        <v>5313</v>
      </c>
      <c r="D212" s="822" t="s">
        <v>6851</v>
      </c>
      <c r="E212" s="822" t="s">
        <v>6852</v>
      </c>
      <c r="F212" s="831"/>
      <c r="G212" s="831"/>
      <c r="H212" s="831"/>
      <c r="I212" s="831"/>
      <c r="J212" s="831">
        <v>1</v>
      </c>
      <c r="K212" s="831">
        <v>11918.1</v>
      </c>
      <c r="L212" s="831"/>
      <c r="M212" s="831">
        <v>11918.1</v>
      </c>
      <c r="N212" s="831"/>
      <c r="O212" s="831"/>
      <c r="P212" s="827"/>
      <c r="Q212" s="832"/>
    </row>
    <row r="213" spans="1:17" ht="14.45" customHeight="1" x14ac:dyDescent="0.2">
      <c r="A213" s="821" t="s">
        <v>6822</v>
      </c>
      <c r="B213" s="822" t="s">
        <v>6823</v>
      </c>
      <c r="C213" s="822" t="s">
        <v>5313</v>
      </c>
      <c r="D213" s="822" t="s">
        <v>6853</v>
      </c>
      <c r="E213" s="822" t="s">
        <v>6854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1020.97</v>
      </c>
      <c r="P213" s="827"/>
      <c r="Q213" s="832">
        <v>1020.97</v>
      </c>
    </row>
    <row r="214" spans="1:17" ht="14.45" customHeight="1" x14ac:dyDescent="0.2">
      <c r="A214" s="821" t="s">
        <v>6822</v>
      </c>
      <c r="B214" s="822" t="s">
        <v>6823</v>
      </c>
      <c r="C214" s="822" t="s">
        <v>5313</v>
      </c>
      <c r="D214" s="822" t="s">
        <v>6855</v>
      </c>
      <c r="E214" s="822" t="s">
        <v>6856</v>
      </c>
      <c r="F214" s="831">
        <v>3</v>
      </c>
      <c r="G214" s="831">
        <v>24020.79</v>
      </c>
      <c r="H214" s="831"/>
      <c r="I214" s="831">
        <v>8006.93</v>
      </c>
      <c r="J214" s="831">
        <v>1</v>
      </c>
      <c r="K214" s="831">
        <v>8183.18</v>
      </c>
      <c r="L214" s="831"/>
      <c r="M214" s="831">
        <v>8183.18</v>
      </c>
      <c r="N214" s="831">
        <v>3</v>
      </c>
      <c r="O214" s="831">
        <v>24881.84</v>
      </c>
      <c r="P214" s="827"/>
      <c r="Q214" s="832">
        <v>8293.9466666666667</v>
      </c>
    </row>
    <row r="215" spans="1:17" ht="14.45" customHeight="1" x14ac:dyDescent="0.2">
      <c r="A215" s="821" t="s">
        <v>6822</v>
      </c>
      <c r="B215" s="822" t="s">
        <v>6823</v>
      </c>
      <c r="C215" s="822" t="s">
        <v>5313</v>
      </c>
      <c r="D215" s="822" t="s">
        <v>6857</v>
      </c>
      <c r="E215" s="822" t="s">
        <v>6858</v>
      </c>
      <c r="F215" s="831"/>
      <c r="G215" s="831"/>
      <c r="H215" s="831"/>
      <c r="I215" s="831"/>
      <c r="J215" s="831">
        <v>1</v>
      </c>
      <c r="K215" s="831">
        <v>128800</v>
      </c>
      <c r="L215" s="831"/>
      <c r="M215" s="831">
        <v>128800</v>
      </c>
      <c r="N215" s="831"/>
      <c r="O215" s="831"/>
      <c r="P215" s="827"/>
      <c r="Q215" s="832"/>
    </row>
    <row r="216" spans="1:17" ht="14.45" customHeight="1" x14ac:dyDescent="0.2">
      <c r="A216" s="821" t="s">
        <v>6822</v>
      </c>
      <c r="B216" s="822" t="s">
        <v>6823</v>
      </c>
      <c r="C216" s="822" t="s">
        <v>5313</v>
      </c>
      <c r="D216" s="822" t="s">
        <v>6859</v>
      </c>
      <c r="E216" s="822" t="s">
        <v>6860</v>
      </c>
      <c r="F216" s="831">
        <v>1</v>
      </c>
      <c r="G216" s="831">
        <v>4137.8900000000003</v>
      </c>
      <c r="H216" s="831"/>
      <c r="I216" s="831">
        <v>4137.8900000000003</v>
      </c>
      <c r="J216" s="831"/>
      <c r="K216" s="831"/>
      <c r="L216" s="831"/>
      <c r="M216" s="831"/>
      <c r="N216" s="831">
        <v>1</v>
      </c>
      <c r="O216" s="831">
        <v>3097.82</v>
      </c>
      <c r="P216" s="827"/>
      <c r="Q216" s="832">
        <v>3097.82</v>
      </c>
    </row>
    <row r="217" spans="1:17" ht="14.45" customHeight="1" x14ac:dyDescent="0.2">
      <c r="A217" s="821" t="s">
        <v>6822</v>
      </c>
      <c r="B217" s="822" t="s">
        <v>6823</v>
      </c>
      <c r="C217" s="822" t="s">
        <v>5313</v>
      </c>
      <c r="D217" s="822" t="s">
        <v>6861</v>
      </c>
      <c r="E217" s="822" t="s">
        <v>6862</v>
      </c>
      <c r="F217" s="831">
        <v>6</v>
      </c>
      <c r="G217" s="831">
        <v>5372.4</v>
      </c>
      <c r="H217" s="831"/>
      <c r="I217" s="831">
        <v>895.4</v>
      </c>
      <c r="J217" s="831">
        <v>15</v>
      </c>
      <c r="K217" s="831">
        <v>10164</v>
      </c>
      <c r="L217" s="831"/>
      <c r="M217" s="831">
        <v>677.6</v>
      </c>
      <c r="N217" s="831">
        <v>8</v>
      </c>
      <c r="O217" s="831">
        <v>5420.8</v>
      </c>
      <c r="P217" s="827"/>
      <c r="Q217" s="832">
        <v>677.6</v>
      </c>
    </row>
    <row r="218" spans="1:17" ht="14.45" customHeight="1" x14ac:dyDescent="0.2">
      <c r="A218" s="821" t="s">
        <v>6822</v>
      </c>
      <c r="B218" s="822" t="s">
        <v>6823</v>
      </c>
      <c r="C218" s="822" t="s">
        <v>5313</v>
      </c>
      <c r="D218" s="822" t="s">
        <v>6863</v>
      </c>
      <c r="E218" s="822" t="s">
        <v>6864</v>
      </c>
      <c r="F218" s="831">
        <v>1</v>
      </c>
      <c r="G218" s="831">
        <v>4946.4799999999996</v>
      </c>
      <c r="H218" s="831"/>
      <c r="I218" s="831">
        <v>4946.4799999999996</v>
      </c>
      <c r="J218" s="831"/>
      <c r="K218" s="831"/>
      <c r="L218" s="831"/>
      <c r="M218" s="831"/>
      <c r="N218" s="831">
        <v>1</v>
      </c>
      <c r="O218" s="831">
        <v>4944.34</v>
      </c>
      <c r="P218" s="827"/>
      <c r="Q218" s="832">
        <v>4944.34</v>
      </c>
    </row>
    <row r="219" spans="1:17" ht="14.45" customHeight="1" x14ac:dyDescent="0.2">
      <c r="A219" s="821" t="s">
        <v>6822</v>
      </c>
      <c r="B219" s="822" t="s">
        <v>6823</v>
      </c>
      <c r="C219" s="822" t="s">
        <v>5313</v>
      </c>
      <c r="D219" s="822" t="s">
        <v>6865</v>
      </c>
      <c r="E219" s="822" t="s">
        <v>6866</v>
      </c>
      <c r="F219" s="831">
        <v>1</v>
      </c>
      <c r="G219" s="831">
        <v>9370.39</v>
      </c>
      <c r="H219" s="831"/>
      <c r="I219" s="831">
        <v>9370.39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6822</v>
      </c>
      <c r="B220" s="822" t="s">
        <v>6823</v>
      </c>
      <c r="C220" s="822" t="s">
        <v>5313</v>
      </c>
      <c r="D220" s="822" t="s">
        <v>6867</v>
      </c>
      <c r="E220" s="822" t="s">
        <v>6868</v>
      </c>
      <c r="F220" s="831">
        <v>3</v>
      </c>
      <c r="G220" s="831">
        <v>8814.92</v>
      </c>
      <c r="H220" s="831"/>
      <c r="I220" s="831">
        <v>2938.3066666666668</v>
      </c>
      <c r="J220" s="831">
        <v>1</v>
      </c>
      <c r="K220" s="831">
        <v>2971.23</v>
      </c>
      <c r="L220" s="831"/>
      <c r="M220" s="831">
        <v>2971.23</v>
      </c>
      <c r="N220" s="831">
        <v>3</v>
      </c>
      <c r="O220" s="831">
        <v>8913.69</v>
      </c>
      <c r="P220" s="827"/>
      <c r="Q220" s="832">
        <v>2971.23</v>
      </c>
    </row>
    <row r="221" spans="1:17" ht="14.45" customHeight="1" x14ac:dyDescent="0.2">
      <c r="A221" s="821" t="s">
        <v>6822</v>
      </c>
      <c r="B221" s="822" t="s">
        <v>6823</v>
      </c>
      <c r="C221" s="822" t="s">
        <v>5313</v>
      </c>
      <c r="D221" s="822" t="s">
        <v>6869</v>
      </c>
      <c r="E221" s="822" t="s">
        <v>6870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936.54</v>
      </c>
      <c r="P221" s="827"/>
      <c r="Q221" s="832">
        <v>936.54</v>
      </c>
    </row>
    <row r="222" spans="1:17" ht="14.45" customHeight="1" x14ac:dyDescent="0.2">
      <c r="A222" s="821" t="s">
        <v>6822</v>
      </c>
      <c r="B222" s="822" t="s">
        <v>6823</v>
      </c>
      <c r="C222" s="822" t="s">
        <v>5313</v>
      </c>
      <c r="D222" s="822" t="s">
        <v>6871</v>
      </c>
      <c r="E222" s="822" t="s">
        <v>6872</v>
      </c>
      <c r="F222" s="831">
        <v>1</v>
      </c>
      <c r="G222" s="831">
        <v>750.76</v>
      </c>
      <c r="H222" s="831"/>
      <c r="I222" s="831">
        <v>750.76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6822</v>
      </c>
      <c r="B223" s="822" t="s">
        <v>6823</v>
      </c>
      <c r="C223" s="822" t="s">
        <v>5313</v>
      </c>
      <c r="D223" s="822" t="s">
        <v>6873</v>
      </c>
      <c r="E223" s="822" t="s">
        <v>6874</v>
      </c>
      <c r="F223" s="831">
        <v>2</v>
      </c>
      <c r="G223" s="831">
        <v>20145.88</v>
      </c>
      <c r="H223" s="831"/>
      <c r="I223" s="831">
        <v>10072.94</v>
      </c>
      <c r="J223" s="831">
        <v>1</v>
      </c>
      <c r="K223" s="831">
        <v>9425.9</v>
      </c>
      <c r="L223" s="831"/>
      <c r="M223" s="831">
        <v>9425.9</v>
      </c>
      <c r="N223" s="831"/>
      <c r="O223" s="831"/>
      <c r="P223" s="827"/>
      <c r="Q223" s="832"/>
    </row>
    <row r="224" spans="1:17" ht="14.45" customHeight="1" x14ac:dyDescent="0.2">
      <c r="A224" s="821" t="s">
        <v>6822</v>
      </c>
      <c r="B224" s="822" t="s">
        <v>6823</v>
      </c>
      <c r="C224" s="822" t="s">
        <v>5313</v>
      </c>
      <c r="D224" s="822" t="s">
        <v>6875</v>
      </c>
      <c r="E224" s="822" t="s">
        <v>6876</v>
      </c>
      <c r="F224" s="831">
        <v>3</v>
      </c>
      <c r="G224" s="831">
        <v>8923.08</v>
      </c>
      <c r="H224" s="831"/>
      <c r="I224" s="831">
        <v>2974.36</v>
      </c>
      <c r="J224" s="831">
        <v>1</v>
      </c>
      <c r="K224" s="831">
        <v>2524.06</v>
      </c>
      <c r="L224" s="831"/>
      <c r="M224" s="831">
        <v>2524.06</v>
      </c>
      <c r="N224" s="831"/>
      <c r="O224" s="831"/>
      <c r="P224" s="827"/>
      <c r="Q224" s="832"/>
    </row>
    <row r="225" spans="1:17" ht="14.45" customHeight="1" x14ac:dyDescent="0.2">
      <c r="A225" s="821" t="s">
        <v>6822</v>
      </c>
      <c r="B225" s="822" t="s">
        <v>6823</v>
      </c>
      <c r="C225" s="822" t="s">
        <v>5313</v>
      </c>
      <c r="D225" s="822" t="s">
        <v>5979</v>
      </c>
      <c r="E225" s="822" t="s">
        <v>5977</v>
      </c>
      <c r="F225" s="831"/>
      <c r="G225" s="831"/>
      <c r="H225" s="831"/>
      <c r="I225" s="831"/>
      <c r="J225" s="831">
        <v>2</v>
      </c>
      <c r="K225" s="831">
        <v>4365.68</v>
      </c>
      <c r="L225" s="831"/>
      <c r="M225" s="831">
        <v>2182.84</v>
      </c>
      <c r="N225" s="831">
        <v>2</v>
      </c>
      <c r="O225" s="831">
        <v>4365.68</v>
      </c>
      <c r="P225" s="827"/>
      <c r="Q225" s="832">
        <v>2182.84</v>
      </c>
    </row>
    <row r="226" spans="1:17" ht="14.45" customHeight="1" x14ac:dyDescent="0.2">
      <c r="A226" s="821" t="s">
        <v>6822</v>
      </c>
      <c r="B226" s="822" t="s">
        <v>6823</v>
      </c>
      <c r="C226" s="822" t="s">
        <v>5313</v>
      </c>
      <c r="D226" s="822" t="s">
        <v>6877</v>
      </c>
      <c r="E226" s="822" t="s">
        <v>6878</v>
      </c>
      <c r="F226" s="831">
        <v>5</v>
      </c>
      <c r="G226" s="831">
        <v>14123.66</v>
      </c>
      <c r="H226" s="831"/>
      <c r="I226" s="831">
        <v>2824.732</v>
      </c>
      <c r="J226" s="831">
        <v>8</v>
      </c>
      <c r="K226" s="831">
        <v>24981.54</v>
      </c>
      <c r="L226" s="831"/>
      <c r="M226" s="831">
        <v>3122.6925000000001</v>
      </c>
      <c r="N226" s="831">
        <v>7</v>
      </c>
      <c r="O226" s="831">
        <v>21500.18</v>
      </c>
      <c r="P226" s="827"/>
      <c r="Q226" s="832">
        <v>3071.4542857142856</v>
      </c>
    </row>
    <row r="227" spans="1:17" ht="14.45" customHeight="1" x14ac:dyDescent="0.2">
      <c r="A227" s="821" t="s">
        <v>6822</v>
      </c>
      <c r="B227" s="822" t="s">
        <v>6823</v>
      </c>
      <c r="C227" s="822" t="s">
        <v>5313</v>
      </c>
      <c r="D227" s="822" t="s">
        <v>6879</v>
      </c>
      <c r="E227" s="822" t="s">
        <v>6880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13948.4</v>
      </c>
      <c r="P227" s="827"/>
      <c r="Q227" s="832">
        <v>13948.4</v>
      </c>
    </row>
    <row r="228" spans="1:17" ht="14.45" customHeight="1" x14ac:dyDescent="0.2">
      <c r="A228" s="821" t="s">
        <v>6822</v>
      </c>
      <c r="B228" s="822" t="s">
        <v>6823</v>
      </c>
      <c r="C228" s="822" t="s">
        <v>5313</v>
      </c>
      <c r="D228" s="822" t="s">
        <v>6881</v>
      </c>
      <c r="E228" s="822" t="s">
        <v>6882</v>
      </c>
      <c r="F228" s="831">
        <v>1</v>
      </c>
      <c r="G228" s="831">
        <v>550.72</v>
      </c>
      <c r="H228" s="831"/>
      <c r="I228" s="831">
        <v>550.72</v>
      </c>
      <c r="J228" s="831">
        <v>2</v>
      </c>
      <c r="K228" s="831">
        <v>765.86</v>
      </c>
      <c r="L228" s="831"/>
      <c r="M228" s="831">
        <v>382.93</v>
      </c>
      <c r="N228" s="831">
        <v>1</v>
      </c>
      <c r="O228" s="831">
        <v>425.8</v>
      </c>
      <c r="P228" s="827"/>
      <c r="Q228" s="832">
        <v>425.8</v>
      </c>
    </row>
    <row r="229" spans="1:17" ht="14.45" customHeight="1" x14ac:dyDescent="0.2">
      <c r="A229" s="821" t="s">
        <v>6822</v>
      </c>
      <c r="B229" s="822" t="s">
        <v>6823</v>
      </c>
      <c r="C229" s="822" t="s">
        <v>5313</v>
      </c>
      <c r="D229" s="822" t="s">
        <v>6883</v>
      </c>
      <c r="E229" s="822" t="s">
        <v>6884</v>
      </c>
      <c r="F229" s="831">
        <v>1</v>
      </c>
      <c r="G229" s="831">
        <v>11538.9</v>
      </c>
      <c r="H229" s="831"/>
      <c r="I229" s="831">
        <v>11538.9</v>
      </c>
      <c r="J229" s="831">
        <v>2</v>
      </c>
      <c r="K229" s="831">
        <v>23077.200000000001</v>
      </c>
      <c r="L229" s="831"/>
      <c r="M229" s="831">
        <v>11538.6</v>
      </c>
      <c r="N229" s="831"/>
      <c r="O229" s="831"/>
      <c r="P229" s="827"/>
      <c r="Q229" s="832"/>
    </row>
    <row r="230" spans="1:17" ht="14.45" customHeight="1" x14ac:dyDescent="0.2">
      <c r="A230" s="821" t="s">
        <v>6822</v>
      </c>
      <c r="B230" s="822" t="s">
        <v>6823</v>
      </c>
      <c r="C230" s="822" t="s">
        <v>5313</v>
      </c>
      <c r="D230" s="822" t="s">
        <v>6885</v>
      </c>
      <c r="E230" s="822" t="s">
        <v>6886</v>
      </c>
      <c r="F230" s="831">
        <v>11</v>
      </c>
      <c r="G230" s="831">
        <v>9142.76</v>
      </c>
      <c r="H230" s="831"/>
      <c r="I230" s="831">
        <v>831.16</v>
      </c>
      <c r="J230" s="831">
        <v>7</v>
      </c>
      <c r="K230" s="831">
        <v>4810.12</v>
      </c>
      <c r="L230" s="831"/>
      <c r="M230" s="831">
        <v>687.16</v>
      </c>
      <c r="N230" s="831">
        <v>4</v>
      </c>
      <c r="O230" s="831">
        <v>2748.1499999999996</v>
      </c>
      <c r="P230" s="827"/>
      <c r="Q230" s="832">
        <v>687.03749999999991</v>
      </c>
    </row>
    <row r="231" spans="1:17" ht="14.45" customHeight="1" x14ac:dyDescent="0.2">
      <c r="A231" s="821" t="s">
        <v>6822</v>
      </c>
      <c r="B231" s="822" t="s">
        <v>6823</v>
      </c>
      <c r="C231" s="822" t="s">
        <v>5313</v>
      </c>
      <c r="D231" s="822" t="s">
        <v>6887</v>
      </c>
      <c r="E231" s="822" t="s">
        <v>6886</v>
      </c>
      <c r="F231" s="831"/>
      <c r="G231" s="831"/>
      <c r="H231" s="831"/>
      <c r="I231" s="831"/>
      <c r="J231" s="831">
        <v>1</v>
      </c>
      <c r="K231" s="831">
        <v>687.17</v>
      </c>
      <c r="L231" s="831"/>
      <c r="M231" s="831">
        <v>687.17</v>
      </c>
      <c r="N231" s="831">
        <v>2</v>
      </c>
      <c r="O231" s="831">
        <v>1374.34</v>
      </c>
      <c r="P231" s="827"/>
      <c r="Q231" s="832">
        <v>687.17</v>
      </c>
    </row>
    <row r="232" spans="1:17" ht="14.45" customHeight="1" x14ac:dyDescent="0.2">
      <c r="A232" s="821" t="s">
        <v>6822</v>
      </c>
      <c r="B232" s="822" t="s">
        <v>6823</v>
      </c>
      <c r="C232" s="822" t="s">
        <v>5313</v>
      </c>
      <c r="D232" s="822" t="s">
        <v>6888</v>
      </c>
      <c r="E232" s="822" t="s">
        <v>6889</v>
      </c>
      <c r="F232" s="831">
        <v>1</v>
      </c>
      <c r="G232" s="831">
        <v>831.16</v>
      </c>
      <c r="H232" s="831"/>
      <c r="I232" s="831">
        <v>831.16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6822</v>
      </c>
      <c r="B233" s="822" t="s">
        <v>6823</v>
      </c>
      <c r="C233" s="822" t="s">
        <v>5313</v>
      </c>
      <c r="D233" s="822" t="s">
        <v>6890</v>
      </c>
      <c r="E233" s="822" t="s">
        <v>6891</v>
      </c>
      <c r="F233" s="831"/>
      <c r="G233" s="831"/>
      <c r="H233" s="831"/>
      <c r="I233" s="831"/>
      <c r="J233" s="831">
        <v>2</v>
      </c>
      <c r="K233" s="831">
        <v>6216.9</v>
      </c>
      <c r="L233" s="831"/>
      <c r="M233" s="831">
        <v>3108.45</v>
      </c>
      <c r="N233" s="831"/>
      <c r="O233" s="831"/>
      <c r="P233" s="827"/>
      <c r="Q233" s="832"/>
    </row>
    <row r="234" spans="1:17" ht="14.45" customHeight="1" x14ac:dyDescent="0.2">
      <c r="A234" s="821" t="s">
        <v>6822</v>
      </c>
      <c r="B234" s="822" t="s">
        <v>6823</v>
      </c>
      <c r="C234" s="822" t="s">
        <v>5313</v>
      </c>
      <c r="D234" s="822" t="s">
        <v>6892</v>
      </c>
      <c r="E234" s="822" t="s">
        <v>6893</v>
      </c>
      <c r="F234" s="831"/>
      <c r="G234" s="831"/>
      <c r="H234" s="831"/>
      <c r="I234" s="831"/>
      <c r="J234" s="831">
        <v>1</v>
      </c>
      <c r="K234" s="831">
        <v>7297.91</v>
      </c>
      <c r="L234" s="831"/>
      <c r="M234" s="831">
        <v>7297.91</v>
      </c>
      <c r="N234" s="831"/>
      <c r="O234" s="831"/>
      <c r="P234" s="827"/>
      <c r="Q234" s="832"/>
    </row>
    <row r="235" spans="1:17" ht="14.45" customHeight="1" x14ac:dyDescent="0.2">
      <c r="A235" s="821" t="s">
        <v>6822</v>
      </c>
      <c r="B235" s="822" t="s">
        <v>6823</v>
      </c>
      <c r="C235" s="822" t="s">
        <v>5313</v>
      </c>
      <c r="D235" s="822" t="s">
        <v>6894</v>
      </c>
      <c r="E235" s="822" t="s">
        <v>6895</v>
      </c>
      <c r="F235" s="831">
        <v>5</v>
      </c>
      <c r="G235" s="831">
        <v>6560.7</v>
      </c>
      <c r="H235" s="831"/>
      <c r="I235" s="831">
        <v>1312.1399999999999</v>
      </c>
      <c r="J235" s="831">
        <v>4</v>
      </c>
      <c r="K235" s="831">
        <v>4228.21</v>
      </c>
      <c r="L235" s="831"/>
      <c r="M235" s="831">
        <v>1057.0525</v>
      </c>
      <c r="N235" s="831"/>
      <c r="O235" s="831"/>
      <c r="P235" s="827"/>
      <c r="Q235" s="832"/>
    </row>
    <row r="236" spans="1:17" ht="14.45" customHeight="1" x14ac:dyDescent="0.2">
      <c r="A236" s="821" t="s">
        <v>6822</v>
      </c>
      <c r="B236" s="822" t="s">
        <v>6823</v>
      </c>
      <c r="C236" s="822" t="s">
        <v>5313</v>
      </c>
      <c r="D236" s="822" t="s">
        <v>6896</v>
      </c>
      <c r="E236" s="822" t="s">
        <v>6897</v>
      </c>
      <c r="F236" s="831">
        <v>14</v>
      </c>
      <c r="G236" s="831">
        <v>45801.84</v>
      </c>
      <c r="H236" s="831"/>
      <c r="I236" s="831">
        <v>3271.56</v>
      </c>
      <c r="J236" s="831">
        <v>18</v>
      </c>
      <c r="K236" s="831">
        <v>56839.48</v>
      </c>
      <c r="L236" s="831"/>
      <c r="M236" s="831">
        <v>3157.7488888888893</v>
      </c>
      <c r="N236" s="831">
        <v>36</v>
      </c>
      <c r="O236" s="831">
        <v>111921.34</v>
      </c>
      <c r="P236" s="827"/>
      <c r="Q236" s="832">
        <v>3108.9261111111109</v>
      </c>
    </row>
    <row r="237" spans="1:17" ht="14.45" customHeight="1" x14ac:dyDescent="0.2">
      <c r="A237" s="821" t="s">
        <v>6822</v>
      </c>
      <c r="B237" s="822" t="s">
        <v>6823</v>
      </c>
      <c r="C237" s="822" t="s">
        <v>5313</v>
      </c>
      <c r="D237" s="822" t="s">
        <v>6898</v>
      </c>
      <c r="E237" s="822" t="s">
        <v>6899</v>
      </c>
      <c r="F237" s="831">
        <v>3</v>
      </c>
      <c r="G237" s="831">
        <v>3258.51</v>
      </c>
      <c r="H237" s="831"/>
      <c r="I237" s="831">
        <v>1086.17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6822</v>
      </c>
      <c r="B238" s="822" t="s">
        <v>6823</v>
      </c>
      <c r="C238" s="822" t="s">
        <v>5313</v>
      </c>
      <c r="D238" s="822" t="s">
        <v>6900</v>
      </c>
      <c r="E238" s="822" t="s">
        <v>6901</v>
      </c>
      <c r="F238" s="831"/>
      <c r="G238" s="831"/>
      <c r="H238" s="831"/>
      <c r="I238" s="831"/>
      <c r="J238" s="831">
        <v>1</v>
      </c>
      <c r="K238" s="831">
        <v>15847.9</v>
      </c>
      <c r="L238" s="831"/>
      <c r="M238" s="831">
        <v>15847.9</v>
      </c>
      <c r="N238" s="831">
        <v>1</v>
      </c>
      <c r="O238" s="831">
        <v>14440.2</v>
      </c>
      <c r="P238" s="827"/>
      <c r="Q238" s="832">
        <v>14440.2</v>
      </c>
    </row>
    <row r="239" spans="1:17" ht="14.45" customHeight="1" x14ac:dyDescent="0.2">
      <c r="A239" s="821" t="s">
        <v>6822</v>
      </c>
      <c r="B239" s="822" t="s">
        <v>6823</v>
      </c>
      <c r="C239" s="822" t="s">
        <v>5313</v>
      </c>
      <c r="D239" s="822" t="s">
        <v>6902</v>
      </c>
      <c r="E239" s="822" t="s">
        <v>6903</v>
      </c>
      <c r="F239" s="831">
        <v>1</v>
      </c>
      <c r="G239" s="831">
        <v>79999.8</v>
      </c>
      <c r="H239" s="831"/>
      <c r="I239" s="831">
        <v>79999.8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6822</v>
      </c>
      <c r="B240" s="822" t="s">
        <v>6823</v>
      </c>
      <c r="C240" s="822" t="s">
        <v>5313</v>
      </c>
      <c r="D240" s="822" t="s">
        <v>6904</v>
      </c>
      <c r="E240" s="822" t="s">
        <v>6905</v>
      </c>
      <c r="F240" s="831">
        <v>4</v>
      </c>
      <c r="G240" s="831">
        <v>1436.4</v>
      </c>
      <c r="H240" s="831"/>
      <c r="I240" s="831">
        <v>359.1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6822</v>
      </c>
      <c r="B241" s="822" t="s">
        <v>6823</v>
      </c>
      <c r="C241" s="822" t="s">
        <v>5313</v>
      </c>
      <c r="D241" s="822" t="s">
        <v>6906</v>
      </c>
      <c r="E241" s="822" t="s">
        <v>6907</v>
      </c>
      <c r="F241" s="831">
        <v>1</v>
      </c>
      <c r="G241" s="831">
        <v>34960</v>
      </c>
      <c r="H241" s="831"/>
      <c r="I241" s="831">
        <v>34960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6822</v>
      </c>
      <c r="B242" s="822" t="s">
        <v>6823</v>
      </c>
      <c r="C242" s="822" t="s">
        <v>5313</v>
      </c>
      <c r="D242" s="822" t="s">
        <v>6908</v>
      </c>
      <c r="E242" s="822" t="s">
        <v>6909</v>
      </c>
      <c r="F242" s="831">
        <v>4</v>
      </c>
      <c r="G242" s="831">
        <v>57042.8</v>
      </c>
      <c r="H242" s="831"/>
      <c r="I242" s="831">
        <v>14260.7</v>
      </c>
      <c r="J242" s="831">
        <v>4</v>
      </c>
      <c r="K242" s="831">
        <v>57037.5</v>
      </c>
      <c r="L242" s="831"/>
      <c r="M242" s="831">
        <v>14259.375</v>
      </c>
      <c r="N242" s="831">
        <v>5</v>
      </c>
      <c r="O242" s="831">
        <v>71304.5</v>
      </c>
      <c r="P242" s="827"/>
      <c r="Q242" s="832">
        <v>14260.9</v>
      </c>
    </row>
    <row r="243" spans="1:17" ht="14.45" customHeight="1" x14ac:dyDescent="0.2">
      <c r="A243" s="821" t="s">
        <v>6822</v>
      </c>
      <c r="B243" s="822" t="s">
        <v>6823</v>
      </c>
      <c r="C243" s="822" t="s">
        <v>5313</v>
      </c>
      <c r="D243" s="822" t="s">
        <v>6910</v>
      </c>
      <c r="E243" s="822" t="s">
        <v>6911</v>
      </c>
      <c r="F243" s="831">
        <v>1</v>
      </c>
      <c r="G243" s="831">
        <v>10645.01</v>
      </c>
      <c r="H243" s="831"/>
      <c r="I243" s="831">
        <v>10645.01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6822</v>
      </c>
      <c r="B244" s="822" t="s">
        <v>6823</v>
      </c>
      <c r="C244" s="822" t="s">
        <v>5313</v>
      </c>
      <c r="D244" s="822" t="s">
        <v>6912</v>
      </c>
      <c r="E244" s="822" t="s">
        <v>6913</v>
      </c>
      <c r="F244" s="831">
        <v>4</v>
      </c>
      <c r="G244" s="831">
        <v>14027.71</v>
      </c>
      <c r="H244" s="831"/>
      <c r="I244" s="831">
        <v>3506.9274999999998</v>
      </c>
      <c r="J244" s="831">
        <v>9</v>
      </c>
      <c r="K244" s="831">
        <v>31524.04</v>
      </c>
      <c r="L244" s="831"/>
      <c r="M244" s="831">
        <v>3502.6711111111113</v>
      </c>
      <c r="N244" s="831">
        <v>7</v>
      </c>
      <c r="O244" s="831">
        <v>24534.15</v>
      </c>
      <c r="P244" s="827"/>
      <c r="Q244" s="832">
        <v>3504.8785714285718</v>
      </c>
    </row>
    <row r="245" spans="1:17" ht="14.45" customHeight="1" x14ac:dyDescent="0.2">
      <c r="A245" s="821" t="s">
        <v>6822</v>
      </c>
      <c r="B245" s="822" t="s">
        <v>6823</v>
      </c>
      <c r="C245" s="822" t="s">
        <v>5313</v>
      </c>
      <c r="D245" s="822" t="s">
        <v>6914</v>
      </c>
      <c r="E245" s="822" t="s">
        <v>6915</v>
      </c>
      <c r="F245" s="831">
        <v>7</v>
      </c>
      <c r="G245" s="831">
        <v>12084.8</v>
      </c>
      <c r="H245" s="831"/>
      <c r="I245" s="831">
        <v>1726.3999999999999</v>
      </c>
      <c r="J245" s="831">
        <v>2</v>
      </c>
      <c r="K245" s="831">
        <v>3452.8</v>
      </c>
      <c r="L245" s="831"/>
      <c r="M245" s="831">
        <v>1726.4</v>
      </c>
      <c r="N245" s="831">
        <v>2</v>
      </c>
      <c r="O245" s="831">
        <v>3452.8</v>
      </c>
      <c r="P245" s="827"/>
      <c r="Q245" s="832">
        <v>1726.4</v>
      </c>
    </row>
    <row r="246" spans="1:17" ht="14.45" customHeight="1" x14ac:dyDescent="0.2">
      <c r="A246" s="821" t="s">
        <v>6822</v>
      </c>
      <c r="B246" s="822" t="s">
        <v>6823</v>
      </c>
      <c r="C246" s="822" t="s">
        <v>5313</v>
      </c>
      <c r="D246" s="822" t="s">
        <v>6916</v>
      </c>
      <c r="E246" s="822" t="s">
        <v>6917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11616</v>
      </c>
      <c r="P246" s="827"/>
      <c r="Q246" s="832">
        <v>11616</v>
      </c>
    </row>
    <row r="247" spans="1:17" ht="14.45" customHeight="1" x14ac:dyDescent="0.2">
      <c r="A247" s="821" t="s">
        <v>6822</v>
      </c>
      <c r="B247" s="822" t="s">
        <v>6823</v>
      </c>
      <c r="C247" s="822" t="s">
        <v>5313</v>
      </c>
      <c r="D247" s="822" t="s">
        <v>6918</v>
      </c>
      <c r="E247" s="822" t="s">
        <v>6919</v>
      </c>
      <c r="F247" s="831">
        <v>1</v>
      </c>
      <c r="G247" s="831">
        <v>67923.600000000006</v>
      </c>
      <c r="H247" s="831"/>
      <c r="I247" s="831">
        <v>67923.600000000006</v>
      </c>
      <c r="J247" s="831">
        <v>1</v>
      </c>
      <c r="K247" s="831">
        <v>67919</v>
      </c>
      <c r="L247" s="831"/>
      <c r="M247" s="831">
        <v>67919</v>
      </c>
      <c r="N247" s="831">
        <v>2</v>
      </c>
      <c r="O247" s="831">
        <v>135838</v>
      </c>
      <c r="P247" s="827"/>
      <c r="Q247" s="832">
        <v>67919</v>
      </c>
    </row>
    <row r="248" spans="1:17" ht="14.45" customHeight="1" x14ac:dyDescent="0.2">
      <c r="A248" s="821" t="s">
        <v>6822</v>
      </c>
      <c r="B248" s="822" t="s">
        <v>6823</v>
      </c>
      <c r="C248" s="822" t="s">
        <v>5313</v>
      </c>
      <c r="D248" s="822" t="s">
        <v>6920</v>
      </c>
      <c r="E248" s="822" t="s">
        <v>6921</v>
      </c>
      <c r="F248" s="831">
        <v>1</v>
      </c>
      <c r="G248" s="831">
        <v>104233</v>
      </c>
      <c r="H248" s="831"/>
      <c r="I248" s="831">
        <v>104233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6822</v>
      </c>
      <c r="B249" s="822" t="s">
        <v>6823</v>
      </c>
      <c r="C249" s="822" t="s">
        <v>5313</v>
      </c>
      <c r="D249" s="822" t="s">
        <v>6922</v>
      </c>
      <c r="E249" s="822" t="s">
        <v>6923</v>
      </c>
      <c r="F249" s="831">
        <v>9</v>
      </c>
      <c r="G249" s="831">
        <v>569244.15</v>
      </c>
      <c r="H249" s="831"/>
      <c r="I249" s="831">
        <v>63249.350000000006</v>
      </c>
      <c r="J249" s="831">
        <v>1</v>
      </c>
      <c r="K249" s="831">
        <v>39343.1</v>
      </c>
      <c r="L249" s="831"/>
      <c r="M249" s="831">
        <v>39343.1</v>
      </c>
      <c r="N249" s="831"/>
      <c r="O249" s="831"/>
      <c r="P249" s="827"/>
      <c r="Q249" s="832"/>
    </row>
    <row r="250" spans="1:17" ht="14.45" customHeight="1" x14ac:dyDescent="0.2">
      <c r="A250" s="821" t="s">
        <v>6822</v>
      </c>
      <c r="B250" s="822" t="s">
        <v>6823</v>
      </c>
      <c r="C250" s="822" t="s">
        <v>5313</v>
      </c>
      <c r="D250" s="822" t="s">
        <v>6924</v>
      </c>
      <c r="E250" s="822" t="s">
        <v>6925</v>
      </c>
      <c r="F250" s="831"/>
      <c r="G250" s="831"/>
      <c r="H250" s="831"/>
      <c r="I250" s="831"/>
      <c r="J250" s="831">
        <v>2</v>
      </c>
      <c r="K250" s="831">
        <v>43658</v>
      </c>
      <c r="L250" s="831"/>
      <c r="M250" s="831">
        <v>21829</v>
      </c>
      <c r="N250" s="831"/>
      <c r="O250" s="831"/>
      <c r="P250" s="827"/>
      <c r="Q250" s="832"/>
    </row>
    <row r="251" spans="1:17" ht="14.45" customHeight="1" x14ac:dyDescent="0.2">
      <c r="A251" s="821" t="s">
        <v>6822</v>
      </c>
      <c r="B251" s="822" t="s">
        <v>6823</v>
      </c>
      <c r="C251" s="822" t="s">
        <v>5313</v>
      </c>
      <c r="D251" s="822" t="s">
        <v>6926</v>
      </c>
      <c r="E251" s="822" t="s">
        <v>6927</v>
      </c>
      <c r="F251" s="831"/>
      <c r="G251" s="831"/>
      <c r="H251" s="831"/>
      <c r="I251" s="831"/>
      <c r="J251" s="831">
        <v>2</v>
      </c>
      <c r="K251" s="831">
        <v>6714.42</v>
      </c>
      <c r="L251" s="831"/>
      <c r="M251" s="831">
        <v>3357.21</v>
      </c>
      <c r="N251" s="831">
        <v>1</v>
      </c>
      <c r="O251" s="831">
        <v>3357.21</v>
      </c>
      <c r="P251" s="827"/>
      <c r="Q251" s="832">
        <v>3357.21</v>
      </c>
    </row>
    <row r="252" spans="1:17" ht="14.45" customHeight="1" x14ac:dyDescent="0.2">
      <c r="A252" s="821" t="s">
        <v>6822</v>
      </c>
      <c r="B252" s="822" t="s">
        <v>6823</v>
      </c>
      <c r="C252" s="822" t="s">
        <v>5313</v>
      </c>
      <c r="D252" s="822" t="s">
        <v>6928</v>
      </c>
      <c r="E252" s="822" t="s">
        <v>6929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12535</v>
      </c>
      <c r="P252" s="827"/>
      <c r="Q252" s="832">
        <v>12535</v>
      </c>
    </row>
    <row r="253" spans="1:17" ht="14.45" customHeight="1" x14ac:dyDescent="0.2">
      <c r="A253" s="821" t="s">
        <v>6822</v>
      </c>
      <c r="B253" s="822" t="s">
        <v>6823</v>
      </c>
      <c r="C253" s="822" t="s">
        <v>5313</v>
      </c>
      <c r="D253" s="822" t="s">
        <v>6930</v>
      </c>
      <c r="E253" s="822" t="s">
        <v>6931</v>
      </c>
      <c r="F253" s="831">
        <v>1</v>
      </c>
      <c r="G253" s="831">
        <v>380.86</v>
      </c>
      <c r="H253" s="831"/>
      <c r="I253" s="831">
        <v>380.86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6822</v>
      </c>
      <c r="B254" s="822" t="s">
        <v>6823</v>
      </c>
      <c r="C254" s="822" t="s">
        <v>5313</v>
      </c>
      <c r="D254" s="822" t="s">
        <v>6932</v>
      </c>
      <c r="E254" s="822" t="s">
        <v>6933</v>
      </c>
      <c r="F254" s="831">
        <v>1</v>
      </c>
      <c r="G254" s="831">
        <v>28560</v>
      </c>
      <c r="H254" s="831"/>
      <c r="I254" s="831">
        <v>28560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6822</v>
      </c>
      <c r="B255" s="822" t="s">
        <v>6823</v>
      </c>
      <c r="C255" s="822" t="s">
        <v>5313</v>
      </c>
      <c r="D255" s="822" t="s">
        <v>6934</v>
      </c>
      <c r="E255" s="822" t="s">
        <v>6935</v>
      </c>
      <c r="F255" s="831"/>
      <c r="G255" s="831"/>
      <c r="H255" s="831"/>
      <c r="I255" s="831"/>
      <c r="J255" s="831">
        <v>3</v>
      </c>
      <c r="K255" s="831">
        <v>9535.89</v>
      </c>
      <c r="L255" s="831"/>
      <c r="M255" s="831">
        <v>3178.6299999999997</v>
      </c>
      <c r="N255" s="831">
        <v>1</v>
      </c>
      <c r="O255" s="831">
        <v>3178.63</v>
      </c>
      <c r="P255" s="827"/>
      <c r="Q255" s="832">
        <v>3178.63</v>
      </c>
    </row>
    <row r="256" spans="1:17" ht="14.45" customHeight="1" x14ac:dyDescent="0.2">
      <c r="A256" s="821" t="s">
        <v>6822</v>
      </c>
      <c r="B256" s="822" t="s">
        <v>6823</v>
      </c>
      <c r="C256" s="822" t="s">
        <v>5313</v>
      </c>
      <c r="D256" s="822" t="s">
        <v>6936</v>
      </c>
      <c r="E256" s="822" t="s">
        <v>6937</v>
      </c>
      <c r="F256" s="831">
        <v>1</v>
      </c>
      <c r="G256" s="831">
        <v>58880</v>
      </c>
      <c r="H256" s="831"/>
      <c r="I256" s="831">
        <v>58880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6822</v>
      </c>
      <c r="B257" s="822" t="s">
        <v>6823</v>
      </c>
      <c r="C257" s="822" t="s">
        <v>5313</v>
      </c>
      <c r="D257" s="822" t="s">
        <v>6938</v>
      </c>
      <c r="E257" s="822" t="s">
        <v>6939</v>
      </c>
      <c r="F257" s="831">
        <v>1</v>
      </c>
      <c r="G257" s="831">
        <v>18270.72</v>
      </c>
      <c r="H257" s="831"/>
      <c r="I257" s="831">
        <v>18270.72</v>
      </c>
      <c r="J257" s="831">
        <v>1</v>
      </c>
      <c r="K257" s="831">
        <v>9053.5300000000007</v>
      </c>
      <c r="L257" s="831"/>
      <c r="M257" s="831">
        <v>9053.5300000000007</v>
      </c>
      <c r="N257" s="831">
        <v>2</v>
      </c>
      <c r="O257" s="831">
        <v>17925.990000000002</v>
      </c>
      <c r="P257" s="827"/>
      <c r="Q257" s="832">
        <v>8962.9950000000008</v>
      </c>
    </row>
    <row r="258" spans="1:17" ht="14.45" customHeight="1" x14ac:dyDescent="0.2">
      <c r="A258" s="821" t="s">
        <v>6822</v>
      </c>
      <c r="B258" s="822" t="s">
        <v>6823</v>
      </c>
      <c r="C258" s="822" t="s">
        <v>5313</v>
      </c>
      <c r="D258" s="822" t="s">
        <v>6940</v>
      </c>
      <c r="E258" s="822" t="s">
        <v>6941</v>
      </c>
      <c r="F258" s="831">
        <v>2</v>
      </c>
      <c r="G258" s="831">
        <v>22031</v>
      </c>
      <c r="H258" s="831"/>
      <c r="I258" s="831">
        <v>11015.5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6822</v>
      </c>
      <c r="B259" s="822" t="s">
        <v>6823</v>
      </c>
      <c r="C259" s="822" t="s">
        <v>5313</v>
      </c>
      <c r="D259" s="822" t="s">
        <v>6942</v>
      </c>
      <c r="E259" s="822" t="s">
        <v>6943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26684.1</v>
      </c>
      <c r="P259" s="827"/>
      <c r="Q259" s="832">
        <v>26684.1</v>
      </c>
    </row>
    <row r="260" spans="1:17" ht="14.45" customHeight="1" x14ac:dyDescent="0.2">
      <c r="A260" s="821" t="s">
        <v>6822</v>
      </c>
      <c r="B260" s="822" t="s">
        <v>6823</v>
      </c>
      <c r="C260" s="822" t="s">
        <v>5313</v>
      </c>
      <c r="D260" s="822" t="s">
        <v>6944</v>
      </c>
      <c r="E260" s="822" t="s">
        <v>6945</v>
      </c>
      <c r="F260" s="831">
        <v>1</v>
      </c>
      <c r="G260" s="831">
        <v>4135.09</v>
      </c>
      <c r="H260" s="831"/>
      <c r="I260" s="831">
        <v>4135.09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6822</v>
      </c>
      <c r="B261" s="822" t="s">
        <v>6823</v>
      </c>
      <c r="C261" s="822" t="s">
        <v>5313</v>
      </c>
      <c r="D261" s="822" t="s">
        <v>6946</v>
      </c>
      <c r="E261" s="822" t="s">
        <v>6947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24994.7</v>
      </c>
      <c r="P261" s="827"/>
      <c r="Q261" s="832">
        <v>24994.7</v>
      </c>
    </row>
    <row r="262" spans="1:17" ht="14.45" customHeight="1" x14ac:dyDescent="0.2">
      <c r="A262" s="821" t="s">
        <v>6822</v>
      </c>
      <c r="B262" s="822" t="s">
        <v>6823</v>
      </c>
      <c r="C262" s="822" t="s">
        <v>5313</v>
      </c>
      <c r="D262" s="822" t="s">
        <v>6948</v>
      </c>
      <c r="E262" s="822" t="s">
        <v>6847</v>
      </c>
      <c r="F262" s="831"/>
      <c r="G262" s="831"/>
      <c r="H262" s="831"/>
      <c r="I262" s="831"/>
      <c r="J262" s="831">
        <v>1</v>
      </c>
      <c r="K262" s="831">
        <v>1932.09</v>
      </c>
      <c r="L262" s="831"/>
      <c r="M262" s="831">
        <v>1932.09</v>
      </c>
      <c r="N262" s="831"/>
      <c r="O262" s="831"/>
      <c r="P262" s="827"/>
      <c r="Q262" s="832"/>
    </row>
    <row r="263" spans="1:17" ht="14.45" customHeight="1" x14ac:dyDescent="0.2">
      <c r="A263" s="821" t="s">
        <v>6822</v>
      </c>
      <c r="B263" s="822" t="s">
        <v>6823</v>
      </c>
      <c r="C263" s="822" t="s">
        <v>5313</v>
      </c>
      <c r="D263" s="822" t="s">
        <v>6949</v>
      </c>
      <c r="E263" s="822" t="s">
        <v>6950</v>
      </c>
      <c r="F263" s="831"/>
      <c r="G263" s="831"/>
      <c r="H263" s="831"/>
      <c r="I263" s="831"/>
      <c r="J263" s="831">
        <v>1</v>
      </c>
      <c r="K263" s="831">
        <v>7840.8</v>
      </c>
      <c r="L263" s="831"/>
      <c r="M263" s="831">
        <v>7840.8</v>
      </c>
      <c r="N263" s="831"/>
      <c r="O263" s="831"/>
      <c r="P263" s="827"/>
      <c r="Q263" s="832"/>
    </row>
    <row r="264" spans="1:17" ht="14.45" customHeight="1" x14ac:dyDescent="0.2">
      <c r="A264" s="821" t="s">
        <v>6822</v>
      </c>
      <c r="B264" s="822" t="s">
        <v>6823</v>
      </c>
      <c r="C264" s="822" t="s">
        <v>5313</v>
      </c>
      <c r="D264" s="822" t="s">
        <v>6951</v>
      </c>
      <c r="E264" s="822" t="s">
        <v>6952</v>
      </c>
      <c r="F264" s="831">
        <v>1</v>
      </c>
      <c r="G264" s="831">
        <v>7840.8</v>
      </c>
      <c r="H264" s="831"/>
      <c r="I264" s="831">
        <v>7840.8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6822</v>
      </c>
      <c r="B265" s="822" t="s">
        <v>6823</v>
      </c>
      <c r="C265" s="822" t="s">
        <v>5313</v>
      </c>
      <c r="D265" s="822" t="s">
        <v>6953</v>
      </c>
      <c r="E265" s="822" t="s">
        <v>6954</v>
      </c>
      <c r="F265" s="831">
        <v>1</v>
      </c>
      <c r="G265" s="831">
        <v>11010</v>
      </c>
      <c r="H265" s="831"/>
      <c r="I265" s="831">
        <v>11010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6822</v>
      </c>
      <c r="B266" s="822" t="s">
        <v>6823</v>
      </c>
      <c r="C266" s="822" t="s">
        <v>5313</v>
      </c>
      <c r="D266" s="822" t="s">
        <v>6955</v>
      </c>
      <c r="E266" s="822" t="s">
        <v>6956</v>
      </c>
      <c r="F266" s="831">
        <v>1</v>
      </c>
      <c r="G266" s="831">
        <v>333.71</v>
      </c>
      <c r="H266" s="831"/>
      <c r="I266" s="831">
        <v>333.71</v>
      </c>
      <c r="J266" s="831"/>
      <c r="K266" s="831"/>
      <c r="L266" s="831"/>
      <c r="M266" s="831"/>
      <c r="N266" s="831">
        <v>1</v>
      </c>
      <c r="O266" s="831">
        <v>333.71</v>
      </c>
      <c r="P266" s="827"/>
      <c r="Q266" s="832">
        <v>333.71</v>
      </c>
    </row>
    <row r="267" spans="1:17" ht="14.45" customHeight="1" x14ac:dyDescent="0.2">
      <c r="A267" s="821" t="s">
        <v>6822</v>
      </c>
      <c r="B267" s="822" t="s">
        <v>6823</v>
      </c>
      <c r="C267" s="822" t="s">
        <v>5313</v>
      </c>
      <c r="D267" s="822" t="s">
        <v>6957</v>
      </c>
      <c r="E267" s="822" t="s">
        <v>6958</v>
      </c>
      <c r="F267" s="831">
        <v>3</v>
      </c>
      <c r="G267" s="831">
        <v>4069.7999999999997</v>
      </c>
      <c r="H267" s="831"/>
      <c r="I267" s="831">
        <v>1356.6</v>
      </c>
      <c r="J267" s="831"/>
      <c r="K267" s="831"/>
      <c r="L267" s="831"/>
      <c r="M267" s="831"/>
      <c r="N267" s="831">
        <v>1</v>
      </c>
      <c r="O267" s="831">
        <v>1356.6</v>
      </c>
      <c r="P267" s="827"/>
      <c r="Q267" s="832">
        <v>1356.6</v>
      </c>
    </row>
    <row r="268" spans="1:17" ht="14.45" customHeight="1" x14ac:dyDescent="0.2">
      <c r="A268" s="821" t="s">
        <v>6822</v>
      </c>
      <c r="B268" s="822" t="s">
        <v>6823</v>
      </c>
      <c r="C268" s="822" t="s">
        <v>5313</v>
      </c>
      <c r="D268" s="822" t="s">
        <v>6959</v>
      </c>
      <c r="E268" s="822" t="s">
        <v>6960</v>
      </c>
      <c r="F268" s="831"/>
      <c r="G268" s="831"/>
      <c r="H268" s="831"/>
      <c r="I268" s="831"/>
      <c r="J268" s="831">
        <v>1</v>
      </c>
      <c r="K268" s="831">
        <v>1897.59</v>
      </c>
      <c r="L268" s="831"/>
      <c r="M268" s="831">
        <v>1897.59</v>
      </c>
      <c r="N268" s="831">
        <v>1</v>
      </c>
      <c r="O268" s="831">
        <v>1897.59</v>
      </c>
      <c r="P268" s="827"/>
      <c r="Q268" s="832">
        <v>1897.59</v>
      </c>
    </row>
    <row r="269" spans="1:17" ht="14.45" customHeight="1" x14ac:dyDescent="0.2">
      <c r="A269" s="821" t="s">
        <v>6822</v>
      </c>
      <c r="B269" s="822" t="s">
        <v>6823</v>
      </c>
      <c r="C269" s="822" t="s">
        <v>5313</v>
      </c>
      <c r="D269" s="822" t="s">
        <v>6961</v>
      </c>
      <c r="E269" s="822" t="s">
        <v>6962</v>
      </c>
      <c r="F269" s="831"/>
      <c r="G269" s="831"/>
      <c r="H269" s="831"/>
      <c r="I269" s="831"/>
      <c r="J269" s="831">
        <v>2</v>
      </c>
      <c r="K269" s="831">
        <v>296700</v>
      </c>
      <c r="L269" s="831"/>
      <c r="M269" s="831">
        <v>148350</v>
      </c>
      <c r="N269" s="831"/>
      <c r="O269" s="831"/>
      <c r="P269" s="827"/>
      <c r="Q269" s="832"/>
    </row>
    <row r="270" spans="1:17" ht="14.45" customHeight="1" x14ac:dyDescent="0.2">
      <c r="A270" s="821" t="s">
        <v>6822</v>
      </c>
      <c r="B270" s="822" t="s">
        <v>6823</v>
      </c>
      <c r="C270" s="822" t="s">
        <v>5313</v>
      </c>
      <c r="D270" s="822" t="s">
        <v>6963</v>
      </c>
      <c r="E270" s="822" t="s">
        <v>6964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1569.37</v>
      </c>
      <c r="P270" s="827"/>
      <c r="Q270" s="832">
        <v>1569.37</v>
      </c>
    </row>
    <row r="271" spans="1:17" ht="14.45" customHeight="1" x14ac:dyDescent="0.2">
      <c r="A271" s="821" t="s">
        <v>6822</v>
      </c>
      <c r="B271" s="822" t="s">
        <v>6823</v>
      </c>
      <c r="C271" s="822" t="s">
        <v>5313</v>
      </c>
      <c r="D271" s="822" t="s">
        <v>6965</v>
      </c>
      <c r="E271" s="822" t="s">
        <v>6966</v>
      </c>
      <c r="F271" s="831"/>
      <c r="G271" s="831"/>
      <c r="H271" s="831"/>
      <c r="I271" s="831"/>
      <c r="J271" s="831">
        <v>1</v>
      </c>
      <c r="K271" s="831">
        <v>679.85</v>
      </c>
      <c r="L271" s="831"/>
      <c r="M271" s="831">
        <v>679.85</v>
      </c>
      <c r="N271" s="831"/>
      <c r="O271" s="831"/>
      <c r="P271" s="827"/>
      <c r="Q271" s="832"/>
    </row>
    <row r="272" spans="1:17" ht="14.45" customHeight="1" x14ac:dyDescent="0.2">
      <c r="A272" s="821" t="s">
        <v>6822</v>
      </c>
      <c r="B272" s="822" t="s">
        <v>6823</v>
      </c>
      <c r="C272" s="822" t="s">
        <v>5313</v>
      </c>
      <c r="D272" s="822" t="s">
        <v>6967</v>
      </c>
      <c r="E272" s="822" t="s">
        <v>6968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28000</v>
      </c>
      <c r="P272" s="827"/>
      <c r="Q272" s="832">
        <v>28000</v>
      </c>
    </row>
    <row r="273" spans="1:17" ht="14.45" customHeight="1" x14ac:dyDescent="0.2">
      <c r="A273" s="821" t="s">
        <v>6822</v>
      </c>
      <c r="B273" s="822" t="s">
        <v>6823</v>
      </c>
      <c r="C273" s="822" t="s">
        <v>5313</v>
      </c>
      <c r="D273" s="822" t="s">
        <v>6969</v>
      </c>
      <c r="E273" s="822" t="s">
        <v>6970</v>
      </c>
      <c r="F273" s="831"/>
      <c r="G273" s="831"/>
      <c r="H273" s="831"/>
      <c r="I273" s="831"/>
      <c r="J273" s="831">
        <v>6</v>
      </c>
      <c r="K273" s="831">
        <v>4154.34</v>
      </c>
      <c r="L273" s="831"/>
      <c r="M273" s="831">
        <v>692.39</v>
      </c>
      <c r="N273" s="831">
        <v>4</v>
      </c>
      <c r="O273" s="831">
        <v>2769.56</v>
      </c>
      <c r="P273" s="827"/>
      <c r="Q273" s="832">
        <v>692.39</v>
      </c>
    </row>
    <row r="274" spans="1:17" ht="14.45" customHeight="1" x14ac:dyDescent="0.2">
      <c r="A274" s="821" t="s">
        <v>6822</v>
      </c>
      <c r="B274" s="822" t="s">
        <v>6823</v>
      </c>
      <c r="C274" s="822" t="s">
        <v>5313</v>
      </c>
      <c r="D274" s="822" t="s">
        <v>6971</v>
      </c>
      <c r="E274" s="822" t="s">
        <v>6972</v>
      </c>
      <c r="F274" s="831"/>
      <c r="G274" s="831"/>
      <c r="H274" s="831"/>
      <c r="I274" s="831"/>
      <c r="J274" s="831">
        <v>1</v>
      </c>
      <c r="K274" s="831">
        <v>859.66</v>
      </c>
      <c r="L274" s="831"/>
      <c r="M274" s="831">
        <v>859.66</v>
      </c>
      <c r="N274" s="831">
        <v>2</v>
      </c>
      <c r="O274" s="831">
        <v>1719.32</v>
      </c>
      <c r="P274" s="827"/>
      <c r="Q274" s="832">
        <v>859.66</v>
      </c>
    </row>
    <row r="275" spans="1:17" ht="14.45" customHeight="1" x14ac:dyDescent="0.2">
      <c r="A275" s="821" t="s">
        <v>6822</v>
      </c>
      <c r="B275" s="822" t="s">
        <v>6823</v>
      </c>
      <c r="C275" s="822" t="s">
        <v>5313</v>
      </c>
      <c r="D275" s="822" t="s">
        <v>6973</v>
      </c>
      <c r="E275" s="822" t="s">
        <v>6974</v>
      </c>
      <c r="F275" s="831"/>
      <c r="G275" s="831"/>
      <c r="H275" s="831"/>
      <c r="I275" s="831"/>
      <c r="J275" s="831"/>
      <c r="K275" s="831"/>
      <c r="L275" s="831"/>
      <c r="M275" s="831"/>
      <c r="N275" s="831">
        <v>2</v>
      </c>
      <c r="O275" s="831">
        <v>6840</v>
      </c>
      <c r="P275" s="827"/>
      <c r="Q275" s="832">
        <v>3420</v>
      </c>
    </row>
    <row r="276" spans="1:17" ht="14.45" customHeight="1" x14ac:dyDescent="0.2">
      <c r="A276" s="821" t="s">
        <v>6822</v>
      </c>
      <c r="B276" s="822" t="s">
        <v>6823</v>
      </c>
      <c r="C276" s="822" t="s">
        <v>5313</v>
      </c>
      <c r="D276" s="822" t="s">
        <v>6975</v>
      </c>
      <c r="E276" s="822" t="s">
        <v>6976</v>
      </c>
      <c r="F276" s="831"/>
      <c r="G276" s="831"/>
      <c r="H276" s="831"/>
      <c r="I276" s="831"/>
      <c r="J276" s="831">
        <v>5</v>
      </c>
      <c r="K276" s="831">
        <v>81587</v>
      </c>
      <c r="L276" s="831"/>
      <c r="M276" s="831">
        <v>16317.4</v>
      </c>
      <c r="N276" s="831"/>
      <c r="O276" s="831"/>
      <c r="P276" s="827"/>
      <c r="Q276" s="832"/>
    </row>
    <row r="277" spans="1:17" ht="14.45" customHeight="1" x14ac:dyDescent="0.2">
      <c r="A277" s="821" t="s">
        <v>6822</v>
      </c>
      <c r="B277" s="822" t="s">
        <v>6823</v>
      </c>
      <c r="C277" s="822" t="s">
        <v>5313</v>
      </c>
      <c r="D277" s="822" t="s">
        <v>6977</v>
      </c>
      <c r="E277" s="822" t="s">
        <v>6978</v>
      </c>
      <c r="F277" s="831"/>
      <c r="G277" s="831"/>
      <c r="H277" s="831"/>
      <c r="I277" s="831"/>
      <c r="J277" s="831"/>
      <c r="K277" s="831"/>
      <c r="L277" s="831"/>
      <c r="M277" s="831"/>
      <c r="N277" s="831">
        <v>2</v>
      </c>
      <c r="O277" s="831">
        <v>1282.5999999999999</v>
      </c>
      <c r="P277" s="827"/>
      <c r="Q277" s="832">
        <v>641.29999999999995</v>
      </c>
    </row>
    <row r="278" spans="1:17" ht="14.45" customHeight="1" x14ac:dyDescent="0.2">
      <c r="A278" s="821" t="s">
        <v>6822</v>
      </c>
      <c r="B278" s="822" t="s">
        <v>6823</v>
      </c>
      <c r="C278" s="822" t="s">
        <v>5313</v>
      </c>
      <c r="D278" s="822" t="s">
        <v>6979</v>
      </c>
      <c r="E278" s="822" t="s">
        <v>6980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958.64</v>
      </c>
      <c r="P278" s="827"/>
      <c r="Q278" s="832">
        <v>958.64</v>
      </c>
    </row>
    <row r="279" spans="1:17" ht="14.45" customHeight="1" x14ac:dyDescent="0.2">
      <c r="A279" s="821" t="s">
        <v>6822</v>
      </c>
      <c r="B279" s="822" t="s">
        <v>6823</v>
      </c>
      <c r="C279" s="822" t="s">
        <v>5283</v>
      </c>
      <c r="D279" s="822" t="s">
        <v>6981</v>
      </c>
      <c r="E279" s="822" t="s">
        <v>6982</v>
      </c>
      <c r="F279" s="831">
        <v>1</v>
      </c>
      <c r="G279" s="831">
        <v>215</v>
      </c>
      <c r="H279" s="831"/>
      <c r="I279" s="831">
        <v>215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6822</v>
      </c>
      <c r="B280" s="822" t="s">
        <v>6823</v>
      </c>
      <c r="C280" s="822" t="s">
        <v>5283</v>
      </c>
      <c r="D280" s="822" t="s">
        <v>6983</v>
      </c>
      <c r="E280" s="822" t="s">
        <v>6984</v>
      </c>
      <c r="F280" s="831">
        <v>3</v>
      </c>
      <c r="G280" s="831">
        <v>468</v>
      </c>
      <c r="H280" s="831"/>
      <c r="I280" s="831">
        <v>156</v>
      </c>
      <c r="J280" s="831">
        <v>3</v>
      </c>
      <c r="K280" s="831">
        <v>471</v>
      </c>
      <c r="L280" s="831"/>
      <c r="M280" s="831">
        <v>157</v>
      </c>
      <c r="N280" s="831">
        <v>1</v>
      </c>
      <c r="O280" s="831">
        <v>162</v>
      </c>
      <c r="P280" s="827"/>
      <c r="Q280" s="832">
        <v>162</v>
      </c>
    </row>
    <row r="281" spans="1:17" ht="14.45" customHeight="1" x14ac:dyDescent="0.2">
      <c r="A281" s="821" t="s">
        <v>6822</v>
      </c>
      <c r="B281" s="822" t="s">
        <v>6823</v>
      </c>
      <c r="C281" s="822" t="s">
        <v>5283</v>
      </c>
      <c r="D281" s="822" t="s">
        <v>6985</v>
      </c>
      <c r="E281" s="822" t="s">
        <v>6986</v>
      </c>
      <c r="F281" s="831">
        <v>1</v>
      </c>
      <c r="G281" s="831">
        <v>188</v>
      </c>
      <c r="H281" s="831"/>
      <c r="I281" s="831">
        <v>188</v>
      </c>
      <c r="J281" s="831">
        <v>2</v>
      </c>
      <c r="K281" s="831">
        <v>378</v>
      </c>
      <c r="L281" s="831"/>
      <c r="M281" s="831">
        <v>189</v>
      </c>
      <c r="N281" s="831">
        <v>1</v>
      </c>
      <c r="O281" s="831">
        <v>194</v>
      </c>
      <c r="P281" s="827"/>
      <c r="Q281" s="832">
        <v>194</v>
      </c>
    </row>
    <row r="282" spans="1:17" ht="14.45" customHeight="1" x14ac:dyDescent="0.2">
      <c r="A282" s="821" t="s">
        <v>6822</v>
      </c>
      <c r="B282" s="822" t="s">
        <v>6823</v>
      </c>
      <c r="C282" s="822" t="s">
        <v>5283</v>
      </c>
      <c r="D282" s="822" t="s">
        <v>6987</v>
      </c>
      <c r="E282" s="822" t="s">
        <v>6988</v>
      </c>
      <c r="F282" s="831">
        <v>5</v>
      </c>
      <c r="G282" s="831">
        <v>645</v>
      </c>
      <c r="H282" s="831"/>
      <c r="I282" s="831">
        <v>129</v>
      </c>
      <c r="J282" s="831">
        <v>24</v>
      </c>
      <c r="K282" s="831">
        <v>3120</v>
      </c>
      <c r="L282" s="831"/>
      <c r="M282" s="831">
        <v>130</v>
      </c>
      <c r="N282" s="831">
        <v>10</v>
      </c>
      <c r="O282" s="831">
        <v>1340</v>
      </c>
      <c r="P282" s="827"/>
      <c r="Q282" s="832">
        <v>134</v>
      </c>
    </row>
    <row r="283" spans="1:17" ht="14.45" customHeight="1" x14ac:dyDescent="0.2">
      <c r="A283" s="821" t="s">
        <v>6822</v>
      </c>
      <c r="B283" s="822" t="s">
        <v>6823</v>
      </c>
      <c r="C283" s="822" t="s">
        <v>5283</v>
      </c>
      <c r="D283" s="822" t="s">
        <v>6989</v>
      </c>
      <c r="E283" s="822" t="s">
        <v>6990</v>
      </c>
      <c r="F283" s="831">
        <v>18</v>
      </c>
      <c r="G283" s="831">
        <v>4050</v>
      </c>
      <c r="H283" s="831"/>
      <c r="I283" s="831">
        <v>225</v>
      </c>
      <c r="J283" s="831">
        <v>32</v>
      </c>
      <c r="K283" s="831">
        <v>7232</v>
      </c>
      <c r="L283" s="831"/>
      <c r="M283" s="831">
        <v>226</v>
      </c>
      <c r="N283" s="831">
        <v>25</v>
      </c>
      <c r="O283" s="831">
        <v>5775</v>
      </c>
      <c r="P283" s="827"/>
      <c r="Q283" s="832">
        <v>231</v>
      </c>
    </row>
    <row r="284" spans="1:17" ht="14.45" customHeight="1" x14ac:dyDescent="0.2">
      <c r="A284" s="821" t="s">
        <v>6822</v>
      </c>
      <c r="B284" s="822" t="s">
        <v>6823</v>
      </c>
      <c r="C284" s="822" t="s">
        <v>5283</v>
      </c>
      <c r="D284" s="822" t="s">
        <v>6991</v>
      </c>
      <c r="E284" s="822" t="s">
        <v>6992</v>
      </c>
      <c r="F284" s="831"/>
      <c r="G284" s="831"/>
      <c r="H284" s="831"/>
      <c r="I284" s="831"/>
      <c r="J284" s="831">
        <v>1</v>
      </c>
      <c r="K284" s="831">
        <v>226</v>
      </c>
      <c r="L284" s="831"/>
      <c r="M284" s="831">
        <v>226</v>
      </c>
      <c r="N284" s="831"/>
      <c r="O284" s="831"/>
      <c r="P284" s="827"/>
      <c r="Q284" s="832"/>
    </row>
    <row r="285" spans="1:17" ht="14.45" customHeight="1" x14ac:dyDescent="0.2">
      <c r="A285" s="821" t="s">
        <v>6822</v>
      </c>
      <c r="B285" s="822" t="s">
        <v>6823</v>
      </c>
      <c r="C285" s="822" t="s">
        <v>5283</v>
      </c>
      <c r="D285" s="822" t="s">
        <v>6993</v>
      </c>
      <c r="E285" s="822" t="s">
        <v>6994</v>
      </c>
      <c r="F285" s="831">
        <v>16</v>
      </c>
      <c r="G285" s="831">
        <v>3632</v>
      </c>
      <c r="H285" s="831"/>
      <c r="I285" s="831">
        <v>227</v>
      </c>
      <c r="J285" s="831">
        <v>11</v>
      </c>
      <c r="K285" s="831">
        <v>2508</v>
      </c>
      <c r="L285" s="831"/>
      <c r="M285" s="831">
        <v>228</v>
      </c>
      <c r="N285" s="831">
        <v>13</v>
      </c>
      <c r="O285" s="831">
        <v>3029</v>
      </c>
      <c r="P285" s="827"/>
      <c r="Q285" s="832">
        <v>233</v>
      </c>
    </row>
    <row r="286" spans="1:17" ht="14.45" customHeight="1" x14ac:dyDescent="0.2">
      <c r="A286" s="821" t="s">
        <v>6822</v>
      </c>
      <c r="B286" s="822" t="s">
        <v>6823</v>
      </c>
      <c r="C286" s="822" t="s">
        <v>5283</v>
      </c>
      <c r="D286" s="822" t="s">
        <v>6995</v>
      </c>
      <c r="E286" s="822" t="s">
        <v>6996</v>
      </c>
      <c r="F286" s="831">
        <v>1</v>
      </c>
      <c r="G286" s="831">
        <v>629</v>
      </c>
      <c r="H286" s="831"/>
      <c r="I286" s="831">
        <v>629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6822</v>
      </c>
      <c r="B287" s="822" t="s">
        <v>6823</v>
      </c>
      <c r="C287" s="822" t="s">
        <v>5283</v>
      </c>
      <c r="D287" s="822" t="s">
        <v>6997</v>
      </c>
      <c r="E287" s="822" t="s">
        <v>6998</v>
      </c>
      <c r="F287" s="831">
        <v>1</v>
      </c>
      <c r="G287" s="831">
        <v>267</v>
      </c>
      <c r="H287" s="831"/>
      <c r="I287" s="831">
        <v>267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6822</v>
      </c>
      <c r="B288" s="822" t="s">
        <v>6823</v>
      </c>
      <c r="C288" s="822" t="s">
        <v>5283</v>
      </c>
      <c r="D288" s="822" t="s">
        <v>6999</v>
      </c>
      <c r="E288" s="822" t="s">
        <v>7000</v>
      </c>
      <c r="F288" s="831">
        <v>1</v>
      </c>
      <c r="G288" s="831">
        <v>13862</v>
      </c>
      <c r="H288" s="831"/>
      <c r="I288" s="831">
        <v>13862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6822</v>
      </c>
      <c r="B289" s="822" t="s">
        <v>6823</v>
      </c>
      <c r="C289" s="822" t="s">
        <v>5283</v>
      </c>
      <c r="D289" s="822" t="s">
        <v>7001</v>
      </c>
      <c r="E289" s="822" t="s">
        <v>7002</v>
      </c>
      <c r="F289" s="831">
        <v>6</v>
      </c>
      <c r="G289" s="831">
        <v>25038</v>
      </c>
      <c r="H289" s="831"/>
      <c r="I289" s="831">
        <v>4173</v>
      </c>
      <c r="J289" s="831">
        <v>11</v>
      </c>
      <c r="K289" s="831">
        <v>45969</v>
      </c>
      <c r="L289" s="831"/>
      <c r="M289" s="831">
        <v>4179</v>
      </c>
      <c r="N289" s="831">
        <v>7</v>
      </c>
      <c r="O289" s="831">
        <v>29491</v>
      </c>
      <c r="P289" s="827"/>
      <c r="Q289" s="832">
        <v>4213</v>
      </c>
    </row>
    <row r="290" spans="1:17" ht="14.45" customHeight="1" x14ac:dyDescent="0.2">
      <c r="A290" s="821" t="s">
        <v>6822</v>
      </c>
      <c r="B290" s="822" t="s">
        <v>6823</v>
      </c>
      <c r="C290" s="822" t="s">
        <v>5283</v>
      </c>
      <c r="D290" s="822" t="s">
        <v>7003</v>
      </c>
      <c r="E290" s="822" t="s">
        <v>7004</v>
      </c>
      <c r="F290" s="831">
        <v>3</v>
      </c>
      <c r="G290" s="831">
        <v>852</v>
      </c>
      <c r="H290" s="831"/>
      <c r="I290" s="831">
        <v>284</v>
      </c>
      <c r="J290" s="831">
        <v>1</v>
      </c>
      <c r="K290" s="831">
        <v>285</v>
      </c>
      <c r="L290" s="831"/>
      <c r="M290" s="831">
        <v>285</v>
      </c>
      <c r="N290" s="831"/>
      <c r="O290" s="831"/>
      <c r="P290" s="827"/>
      <c r="Q290" s="832"/>
    </row>
    <row r="291" spans="1:17" ht="14.45" customHeight="1" x14ac:dyDescent="0.2">
      <c r="A291" s="821" t="s">
        <v>6822</v>
      </c>
      <c r="B291" s="822" t="s">
        <v>6823</v>
      </c>
      <c r="C291" s="822" t="s">
        <v>5283</v>
      </c>
      <c r="D291" s="822" t="s">
        <v>7005</v>
      </c>
      <c r="E291" s="822" t="s">
        <v>7006</v>
      </c>
      <c r="F291" s="831">
        <v>1</v>
      </c>
      <c r="G291" s="831">
        <v>6331</v>
      </c>
      <c r="H291" s="831"/>
      <c r="I291" s="831">
        <v>6331</v>
      </c>
      <c r="J291" s="831"/>
      <c r="K291" s="831"/>
      <c r="L291" s="831"/>
      <c r="M291" s="831"/>
      <c r="N291" s="831">
        <v>1</v>
      </c>
      <c r="O291" s="831">
        <v>6407</v>
      </c>
      <c r="P291" s="827"/>
      <c r="Q291" s="832">
        <v>6407</v>
      </c>
    </row>
    <row r="292" spans="1:17" ht="14.45" customHeight="1" x14ac:dyDescent="0.2">
      <c r="A292" s="821" t="s">
        <v>6822</v>
      </c>
      <c r="B292" s="822" t="s">
        <v>6823</v>
      </c>
      <c r="C292" s="822" t="s">
        <v>5283</v>
      </c>
      <c r="D292" s="822" t="s">
        <v>7007</v>
      </c>
      <c r="E292" s="822" t="s">
        <v>7008</v>
      </c>
      <c r="F292" s="831">
        <v>4</v>
      </c>
      <c r="G292" s="831">
        <v>61120</v>
      </c>
      <c r="H292" s="831"/>
      <c r="I292" s="831">
        <v>15280</v>
      </c>
      <c r="J292" s="831">
        <v>3</v>
      </c>
      <c r="K292" s="831">
        <v>45876</v>
      </c>
      <c r="L292" s="831"/>
      <c r="M292" s="831">
        <v>15292</v>
      </c>
      <c r="N292" s="831"/>
      <c r="O292" s="831"/>
      <c r="P292" s="827"/>
      <c r="Q292" s="832"/>
    </row>
    <row r="293" spans="1:17" ht="14.45" customHeight="1" x14ac:dyDescent="0.2">
      <c r="A293" s="821" t="s">
        <v>6822</v>
      </c>
      <c r="B293" s="822" t="s">
        <v>6823</v>
      </c>
      <c r="C293" s="822" t="s">
        <v>5283</v>
      </c>
      <c r="D293" s="822" t="s">
        <v>7009</v>
      </c>
      <c r="E293" s="822" t="s">
        <v>7010</v>
      </c>
      <c r="F293" s="831">
        <v>17</v>
      </c>
      <c r="G293" s="831">
        <v>65739</v>
      </c>
      <c r="H293" s="831"/>
      <c r="I293" s="831">
        <v>3867</v>
      </c>
      <c r="J293" s="831">
        <v>26</v>
      </c>
      <c r="K293" s="831">
        <v>100646</v>
      </c>
      <c r="L293" s="831"/>
      <c r="M293" s="831">
        <v>3871</v>
      </c>
      <c r="N293" s="831">
        <v>17</v>
      </c>
      <c r="O293" s="831">
        <v>66555</v>
      </c>
      <c r="P293" s="827"/>
      <c r="Q293" s="832">
        <v>3915</v>
      </c>
    </row>
    <row r="294" spans="1:17" ht="14.45" customHeight="1" x14ac:dyDescent="0.2">
      <c r="A294" s="821" t="s">
        <v>6822</v>
      </c>
      <c r="B294" s="822" t="s">
        <v>6823</v>
      </c>
      <c r="C294" s="822" t="s">
        <v>5283</v>
      </c>
      <c r="D294" s="822" t="s">
        <v>7011</v>
      </c>
      <c r="E294" s="822" t="s">
        <v>7012</v>
      </c>
      <c r="F294" s="831">
        <v>7</v>
      </c>
      <c r="G294" s="831">
        <v>55566</v>
      </c>
      <c r="H294" s="831"/>
      <c r="I294" s="831">
        <v>7938</v>
      </c>
      <c r="J294" s="831">
        <v>2</v>
      </c>
      <c r="K294" s="831">
        <v>15894</v>
      </c>
      <c r="L294" s="831"/>
      <c r="M294" s="831">
        <v>7947</v>
      </c>
      <c r="N294" s="831">
        <v>4</v>
      </c>
      <c r="O294" s="831">
        <v>32144</v>
      </c>
      <c r="P294" s="827"/>
      <c r="Q294" s="832">
        <v>8036</v>
      </c>
    </row>
    <row r="295" spans="1:17" ht="14.45" customHeight="1" x14ac:dyDescent="0.2">
      <c r="A295" s="821" t="s">
        <v>6822</v>
      </c>
      <c r="B295" s="822" t="s">
        <v>6823</v>
      </c>
      <c r="C295" s="822" t="s">
        <v>5283</v>
      </c>
      <c r="D295" s="822" t="s">
        <v>7013</v>
      </c>
      <c r="E295" s="822" t="s">
        <v>7014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1757</v>
      </c>
      <c r="P295" s="827"/>
      <c r="Q295" s="832">
        <v>1757</v>
      </c>
    </row>
    <row r="296" spans="1:17" ht="14.45" customHeight="1" x14ac:dyDescent="0.2">
      <c r="A296" s="821" t="s">
        <v>6822</v>
      </c>
      <c r="B296" s="822" t="s">
        <v>6823</v>
      </c>
      <c r="C296" s="822" t="s">
        <v>5283</v>
      </c>
      <c r="D296" s="822" t="s">
        <v>7015</v>
      </c>
      <c r="E296" s="822" t="s">
        <v>7016</v>
      </c>
      <c r="F296" s="831">
        <v>20</v>
      </c>
      <c r="G296" s="831">
        <v>25940</v>
      </c>
      <c r="H296" s="831"/>
      <c r="I296" s="831">
        <v>1297</v>
      </c>
      <c r="J296" s="831">
        <v>15</v>
      </c>
      <c r="K296" s="831">
        <v>19485</v>
      </c>
      <c r="L296" s="831"/>
      <c r="M296" s="831">
        <v>1299</v>
      </c>
      <c r="N296" s="831">
        <v>8</v>
      </c>
      <c r="O296" s="831">
        <v>10512</v>
      </c>
      <c r="P296" s="827"/>
      <c r="Q296" s="832">
        <v>1314</v>
      </c>
    </row>
    <row r="297" spans="1:17" ht="14.45" customHeight="1" x14ac:dyDescent="0.2">
      <c r="A297" s="821" t="s">
        <v>6822</v>
      </c>
      <c r="B297" s="822" t="s">
        <v>6823</v>
      </c>
      <c r="C297" s="822" t="s">
        <v>5283</v>
      </c>
      <c r="D297" s="822" t="s">
        <v>7017</v>
      </c>
      <c r="E297" s="822" t="s">
        <v>7018</v>
      </c>
      <c r="F297" s="831">
        <v>15</v>
      </c>
      <c r="G297" s="831">
        <v>17700</v>
      </c>
      <c r="H297" s="831"/>
      <c r="I297" s="831">
        <v>1180</v>
      </c>
      <c r="J297" s="831">
        <v>6</v>
      </c>
      <c r="K297" s="831">
        <v>7092</v>
      </c>
      <c r="L297" s="831"/>
      <c r="M297" s="831">
        <v>1182</v>
      </c>
      <c r="N297" s="831">
        <v>4</v>
      </c>
      <c r="O297" s="831">
        <v>4780</v>
      </c>
      <c r="P297" s="827"/>
      <c r="Q297" s="832">
        <v>1195</v>
      </c>
    </row>
    <row r="298" spans="1:17" ht="14.45" customHeight="1" x14ac:dyDescent="0.2">
      <c r="A298" s="821" t="s">
        <v>6822</v>
      </c>
      <c r="B298" s="822" t="s">
        <v>6823</v>
      </c>
      <c r="C298" s="822" t="s">
        <v>5283</v>
      </c>
      <c r="D298" s="822" t="s">
        <v>7019</v>
      </c>
      <c r="E298" s="822" t="s">
        <v>7020</v>
      </c>
      <c r="F298" s="831">
        <v>26</v>
      </c>
      <c r="G298" s="831">
        <v>134212</v>
      </c>
      <c r="H298" s="831"/>
      <c r="I298" s="831">
        <v>5162</v>
      </c>
      <c r="J298" s="831">
        <v>23</v>
      </c>
      <c r="K298" s="831">
        <v>118818</v>
      </c>
      <c r="L298" s="831"/>
      <c r="M298" s="831">
        <v>5166</v>
      </c>
      <c r="N298" s="831">
        <v>4</v>
      </c>
      <c r="O298" s="831">
        <v>21040</v>
      </c>
      <c r="P298" s="827"/>
      <c r="Q298" s="832">
        <v>5260</v>
      </c>
    </row>
    <row r="299" spans="1:17" ht="14.45" customHeight="1" x14ac:dyDescent="0.2">
      <c r="A299" s="821" t="s">
        <v>6822</v>
      </c>
      <c r="B299" s="822" t="s">
        <v>6823</v>
      </c>
      <c r="C299" s="822" t="s">
        <v>5283</v>
      </c>
      <c r="D299" s="822" t="s">
        <v>7021</v>
      </c>
      <c r="E299" s="822" t="s">
        <v>7022</v>
      </c>
      <c r="F299" s="831"/>
      <c r="G299" s="831"/>
      <c r="H299" s="831"/>
      <c r="I299" s="831"/>
      <c r="J299" s="831">
        <v>2</v>
      </c>
      <c r="K299" s="831">
        <v>11260</v>
      </c>
      <c r="L299" s="831"/>
      <c r="M299" s="831">
        <v>5630</v>
      </c>
      <c r="N299" s="831"/>
      <c r="O299" s="831"/>
      <c r="P299" s="827"/>
      <c r="Q299" s="832"/>
    </row>
    <row r="300" spans="1:17" ht="14.45" customHeight="1" x14ac:dyDescent="0.2">
      <c r="A300" s="821" t="s">
        <v>6822</v>
      </c>
      <c r="B300" s="822" t="s">
        <v>6823</v>
      </c>
      <c r="C300" s="822" t="s">
        <v>5283</v>
      </c>
      <c r="D300" s="822" t="s">
        <v>7023</v>
      </c>
      <c r="E300" s="822" t="s">
        <v>7024</v>
      </c>
      <c r="F300" s="831">
        <v>1</v>
      </c>
      <c r="G300" s="831">
        <v>808</v>
      </c>
      <c r="H300" s="831"/>
      <c r="I300" s="831">
        <v>808</v>
      </c>
      <c r="J300" s="831">
        <v>5</v>
      </c>
      <c r="K300" s="831">
        <v>4065</v>
      </c>
      <c r="L300" s="831"/>
      <c r="M300" s="831">
        <v>813</v>
      </c>
      <c r="N300" s="831">
        <v>2</v>
      </c>
      <c r="O300" s="831">
        <v>1742</v>
      </c>
      <c r="P300" s="827"/>
      <c r="Q300" s="832">
        <v>871</v>
      </c>
    </row>
    <row r="301" spans="1:17" ht="14.45" customHeight="1" x14ac:dyDescent="0.2">
      <c r="A301" s="821" t="s">
        <v>6822</v>
      </c>
      <c r="B301" s="822" t="s">
        <v>6823</v>
      </c>
      <c r="C301" s="822" t="s">
        <v>5283</v>
      </c>
      <c r="D301" s="822" t="s">
        <v>7025</v>
      </c>
      <c r="E301" s="822" t="s">
        <v>7026</v>
      </c>
      <c r="F301" s="831">
        <v>410</v>
      </c>
      <c r="G301" s="831">
        <v>73390</v>
      </c>
      <c r="H301" s="831"/>
      <c r="I301" s="831">
        <v>179</v>
      </c>
      <c r="J301" s="831">
        <v>385</v>
      </c>
      <c r="K301" s="831">
        <v>69300</v>
      </c>
      <c r="L301" s="831"/>
      <c r="M301" s="831">
        <v>180</v>
      </c>
      <c r="N301" s="831">
        <v>812</v>
      </c>
      <c r="O301" s="831">
        <v>148596</v>
      </c>
      <c r="P301" s="827"/>
      <c r="Q301" s="832">
        <v>183</v>
      </c>
    </row>
    <row r="302" spans="1:17" ht="14.45" customHeight="1" x14ac:dyDescent="0.2">
      <c r="A302" s="821" t="s">
        <v>6822</v>
      </c>
      <c r="B302" s="822" t="s">
        <v>6823</v>
      </c>
      <c r="C302" s="822" t="s">
        <v>5283</v>
      </c>
      <c r="D302" s="822" t="s">
        <v>7027</v>
      </c>
      <c r="E302" s="822" t="s">
        <v>7028</v>
      </c>
      <c r="F302" s="831">
        <v>134</v>
      </c>
      <c r="G302" s="831">
        <v>275102</v>
      </c>
      <c r="H302" s="831"/>
      <c r="I302" s="831">
        <v>2053</v>
      </c>
      <c r="J302" s="831">
        <v>141</v>
      </c>
      <c r="K302" s="831">
        <v>289896</v>
      </c>
      <c r="L302" s="831"/>
      <c r="M302" s="831">
        <v>2056</v>
      </c>
      <c r="N302" s="831">
        <v>142</v>
      </c>
      <c r="O302" s="831">
        <v>299620</v>
      </c>
      <c r="P302" s="827"/>
      <c r="Q302" s="832">
        <v>2110</v>
      </c>
    </row>
    <row r="303" spans="1:17" ht="14.45" customHeight="1" x14ac:dyDescent="0.2">
      <c r="A303" s="821" t="s">
        <v>6822</v>
      </c>
      <c r="B303" s="822" t="s">
        <v>6823</v>
      </c>
      <c r="C303" s="822" t="s">
        <v>5283</v>
      </c>
      <c r="D303" s="822" t="s">
        <v>7029</v>
      </c>
      <c r="E303" s="822" t="s">
        <v>7030</v>
      </c>
      <c r="F303" s="831">
        <v>3</v>
      </c>
      <c r="G303" s="831">
        <v>8220</v>
      </c>
      <c r="H303" s="831"/>
      <c r="I303" s="831">
        <v>2740</v>
      </c>
      <c r="J303" s="831">
        <v>5</v>
      </c>
      <c r="K303" s="831">
        <v>13710</v>
      </c>
      <c r="L303" s="831"/>
      <c r="M303" s="831">
        <v>2742</v>
      </c>
      <c r="N303" s="831"/>
      <c r="O303" s="831"/>
      <c r="P303" s="827"/>
      <c r="Q303" s="832"/>
    </row>
    <row r="304" spans="1:17" ht="14.45" customHeight="1" x14ac:dyDescent="0.2">
      <c r="A304" s="821" t="s">
        <v>6822</v>
      </c>
      <c r="B304" s="822" t="s">
        <v>6823</v>
      </c>
      <c r="C304" s="822" t="s">
        <v>5283</v>
      </c>
      <c r="D304" s="822" t="s">
        <v>7031</v>
      </c>
      <c r="E304" s="822" t="s">
        <v>7032</v>
      </c>
      <c r="F304" s="831">
        <v>1</v>
      </c>
      <c r="G304" s="831">
        <v>2117</v>
      </c>
      <c r="H304" s="831"/>
      <c r="I304" s="831">
        <v>2117</v>
      </c>
      <c r="J304" s="831"/>
      <c r="K304" s="831"/>
      <c r="L304" s="831"/>
      <c r="M304" s="831"/>
      <c r="N304" s="831">
        <v>3</v>
      </c>
      <c r="O304" s="831">
        <v>6450</v>
      </c>
      <c r="P304" s="827"/>
      <c r="Q304" s="832">
        <v>2150</v>
      </c>
    </row>
    <row r="305" spans="1:17" ht="14.45" customHeight="1" x14ac:dyDescent="0.2">
      <c r="A305" s="821" t="s">
        <v>6822</v>
      </c>
      <c r="B305" s="822" t="s">
        <v>6823</v>
      </c>
      <c r="C305" s="822" t="s">
        <v>5283</v>
      </c>
      <c r="D305" s="822" t="s">
        <v>7033</v>
      </c>
      <c r="E305" s="822" t="s">
        <v>7034</v>
      </c>
      <c r="F305" s="831">
        <v>2</v>
      </c>
      <c r="G305" s="831">
        <v>312</v>
      </c>
      <c r="H305" s="831"/>
      <c r="I305" s="831">
        <v>156</v>
      </c>
      <c r="J305" s="831">
        <v>6</v>
      </c>
      <c r="K305" s="831">
        <v>942</v>
      </c>
      <c r="L305" s="831"/>
      <c r="M305" s="831">
        <v>157</v>
      </c>
      <c r="N305" s="831">
        <v>2</v>
      </c>
      <c r="O305" s="831">
        <v>324</v>
      </c>
      <c r="P305" s="827"/>
      <c r="Q305" s="832">
        <v>162</v>
      </c>
    </row>
    <row r="306" spans="1:17" ht="14.45" customHeight="1" x14ac:dyDescent="0.2">
      <c r="A306" s="821" t="s">
        <v>6822</v>
      </c>
      <c r="B306" s="822" t="s">
        <v>6823</v>
      </c>
      <c r="C306" s="822" t="s">
        <v>5283</v>
      </c>
      <c r="D306" s="822" t="s">
        <v>7035</v>
      </c>
      <c r="E306" s="822" t="s">
        <v>7036</v>
      </c>
      <c r="F306" s="831">
        <v>1</v>
      </c>
      <c r="G306" s="831">
        <v>201</v>
      </c>
      <c r="H306" s="831"/>
      <c r="I306" s="831">
        <v>201</v>
      </c>
      <c r="J306" s="831">
        <v>2</v>
      </c>
      <c r="K306" s="831">
        <v>404</v>
      </c>
      <c r="L306" s="831"/>
      <c r="M306" s="831">
        <v>202</v>
      </c>
      <c r="N306" s="831">
        <v>2</v>
      </c>
      <c r="O306" s="831">
        <v>414</v>
      </c>
      <c r="P306" s="827"/>
      <c r="Q306" s="832">
        <v>207</v>
      </c>
    </row>
    <row r="307" spans="1:17" ht="14.45" customHeight="1" x14ac:dyDescent="0.2">
      <c r="A307" s="821" t="s">
        <v>6822</v>
      </c>
      <c r="B307" s="822" t="s">
        <v>6823</v>
      </c>
      <c r="C307" s="822" t="s">
        <v>5283</v>
      </c>
      <c r="D307" s="822" t="s">
        <v>7037</v>
      </c>
      <c r="E307" s="822" t="s">
        <v>7038</v>
      </c>
      <c r="F307" s="831">
        <v>124</v>
      </c>
      <c r="G307" s="831">
        <v>25668</v>
      </c>
      <c r="H307" s="831"/>
      <c r="I307" s="831">
        <v>207</v>
      </c>
      <c r="J307" s="831">
        <v>126</v>
      </c>
      <c r="K307" s="831">
        <v>26208</v>
      </c>
      <c r="L307" s="831"/>
      <c r="M307" s="831">
        <v>208</v>
      </c>
      <c r="N307" s="831">
        <v>95</v>
      </c>
      <c r="O307" s="831">
        <v>20330</v>
      </c>
      <c r="P307" s="827"/>
      <c r="Q307" s="832">
        <v>214</v>
      </c>
    </row>
    <row r="308" spans="1:17" ht="14.45" customHeight="1" x14ac:dyDescent="0.2">
      <c r="A308" s="821" t="s">
        <v>6822</v>
      </c>
      <c r="B308" s="822" t="s">
        <v>6823</v>
      </c>
      <c r="C308" s="822" t="s">
        <v>5283</v>
      </c>
      <c r="D308" s="822" t="s">
        <v>7039</v>
      </c>
      <c r="E308" s="822" t="s">
        <v>7040</v>
      </c>
      <c r="F308" s="831">
        <v>2</v>
      </c>
      <c r="G308" s="831">
        <v>856</v>
      </c>
      <c r="H308" s="831"/>
      <c r="I308" s="831">
        <v>428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6822</v>
      </c>
      <c r="B309" s="822" t="s">
        <v>6823</v>
      </c>
      <c r="C309" s="822" t="s">
        <v>5283</v>
      </c>
      <c r="D309" s="822" t="s">
        <v>7041</v>
      </c>
      <c r="E309" s="822" t="s">
        <v>7042</v>
      </c>
      <c r="F309" s="831"/>
      <c r="G309" s="831"/>
      <c r="H309" s="831"/>
      <c r="I309" s="831"/>
      <c r="J309" s="831">
        <v>2</v>
      </c>
      <c r="K309" s="831">
        <v>330</v>
      </c>
      <c r="L309" s="831"/>
      <c r="M309" s="831">
        <v>165</v>
      </c>
      <c r="N309" s="831"/>
      <c r="O309" s="831"/>
      <c r="P309" s="827"/>
      <c r="Q309" s="832"/>
    </row>
    <row r="310" spans="1:17" ht="14.45" customHeight="1" x14ac:dyDescent="0.2">
      <c r="A310" s="821" t="s">
        <v>6822</v>
      </c>
      <c r="B310" s="822" t="s">
        <v>6823</v>
      </c>
      <c r="C310" s="822" t="s">
        <v>5283</v>
      </c>
      <c r="D310" s="822" t="s">
        <v>7043</v>
      </c>
      <c r="E310" s="822" t="s">
        <v>7044</v>
      </c>
      <c r="F310" s="831">
        <v>3</v>
      </c>
      <c r="G310" s="831">
        <v>1314</v>
      </c>
      <c r="H310" s="831"/>
      <c r="I310" s="831">
        <v>438</v>
      </c>
      <c r="J310" s="831">
        <v>2</v>
      </c>
      <c r="K310" s="831">
        <v>880</v>
      </c>
      <c r="L310" s="831"/>
      <c r="M310" s="831">
        <v>440</v>
      </c>
      <c r="N310" s="831"/>
      <c r="O310" s="831"/>
      <c r="P310" s="827"/>
      <c r="Q310" s="832"/>
    </row>
    <row r="311" spans="1:17" ht="14.45" customHeight="1" x14ac:dyDescent="0.2">
      <c r="A311" s="821" t="s">
        <v>6822</v>
      </c>
      <c r="B311" s="822" t="s">
        <v>6823</v>
      </c>
      <c r="C311" s="822" t="s">
        <v>5283</v>
      </c>
      <c r="D311" s="822" t="s">
        <v>7045</v>
      </c>
      <c r="E311" s="822" t="s">
        <v>7046</v>
      </c>
      <c r="F311" s="831">
        <v>130</v>
      </c>
      <c r="G311" s="831">
        <v>280670</v>
      </c>
      <c r="H311" s="831"/>
      <c r="I311" s="831">
        <v>2159</v>
      </c>
      <c r="J311" s="831">
        <v>121</v>
      </c>
      <c r="K311" s="831">
        <v>261602</v>
      </c>
      <c r="L311" s="831"/>
      <c r="M311" s="831">
        <v>2162</v>
      </c>
      <c r="N311" s="831">
        <v>235</v>
      </c>
      <c r="O311" s="831">
        <v>516765</v>
      </c>
      <c r="P311" s="827"/>
      <c r="Q311" s="832">
        <v>2199</v>
      </c>
    </row>
    <row r="312" spans="1:17" ht="14.45" customHeight="1" x14ac:dyDescent="0.2">
      <c r="A312" s="821" t="s">
        <v>6822</v>
      </c>
      <c r="B312" s="822" t="s">
        <v>6823</v>
      </c>
      <c r="C312" s="822" t="s">
        <v>5283</v>
      </c>
      <c r="D312" s="822" t="s">
        <v>7047</v>
      </c>
      <c r="E312" s="822" t="s">
        <v>7010</v>
      </c>
      <c r="F312" s="831">
        <v>21</v>
      </c>
      <c r="G312" s="831">
        <v>39732</v>
      </c>
      <c r="H312" s="831"/>
      <c r="I312" s="831">
        <v>1892</v>
      </c>
      <c r="J312" s="831">
        <v>33</v>
      </c>
      <c r="K312" s="831">
        <v>62535</v>
      </c>
      <c r="L312" s="831"/>
      <c r="M312" s="831">
        <v>1895</v>
      </c>
      <c r="N312" s="831">
        <v>20</v>
      </c>
      <c r="O312" s="831">
        <v>38380</v>
      </c>
      <c r="P312" s="827"/>
      <c r="Q312" s="832">
        <v>1919</v>
      </c>
    </row>
    <row r="313" spans="1:17" ht="14.45" customHeight="1" x14ac:dyDescent="0.2">
      <c r="A313" s="821" t="s">
        <v>6822</v>
      </c>
      <c r="B313" s="822" t="s">
        <v>6823</v>
      </c>
      <c r="C313" s="822" t="s">
        <v>5283</v>
      </c>
      <c r="D313" s="822" t="s">
        <v>7048</v>
      </c>
      <c r="E313" s="822" t="s">
        <v>7049</v>
      </c>
      <c r="F313" s="831">
        <v>1</v>
      </c>
      <c r="G313" s="831">
        <v>9850</v>
      </c>
      <c r="H313" s="831"/>
      <c r="I313" s="831">
        <v>9850</v>
      </c>
      <c r="J313" s="831">
        <v>1</v>
      </c>
      <c r="K313" s="831">
        <v>9859</v>
      </c>
      <c r="L313" s="831"/>
      <c r="M313" s="831">
        <v>9859</v>
      </c>
      <c r="N313" s="831">
        <v>2</v>
      </c>
      <c r="O313" s="831">
        <v>19974</v>
      </c>
      <c r="P313" s="827"/>
      <c r="Q313" s="832">
        <v>9987</v>
      </c>
    </row>
    <row r="314" spans="1:17" ht="14.45" customHeight="1" x14ac:dyDescent="0.2">
      <c r="A314" s="821" t="s">
        <v>6822</v>
      </c>
      <c r="B314" s="822" t="s">
        <v>6823</v>
      </c>
      <c r="C314" s="822" t="s">
        <v>5283</v>
      </c>
      <c r="D314" s="822" t="s">
        <v>7050</v>
      </c>
      <c r="E314" s="822" t="s">
        <v>7051</v>
      </c>
      <c r="F314" s="831">
        <v>29</v>
      </c>
      <c r="G314" s="831">
        <v>245630</v>
      </c>
      <c r="H314" s="831"/>
      <c r="I314" s="831">
        <v>8470</v>
      </c>
      <c r="J314" s="831">
        <v>25</v>
      </c>
      <c r="K314" s="831">
        <v>211950</v>
      </c>
      <c r="L314" s="831"/>
      <c r="M314" s="831">
        <v>8478</v>
      </c>
      <c r="N314" s="831">
        <v>14</v>
      </c>
      <c r="O314" s="831">
        <v>119714</v>
      </c>
      <c r="P314" s="827"/>
      <c r="Q314" s="832">
        <v>8551</v>
      </c>
    </row>
    <row r="315" spans="1:17" ht="14.45" customHeight="1" x14ac:dyDescent="0.2">
      <c r="A315" s="821" t="s">
        <v>6822</v>
      </c>
      <c r="B315" s="822" t="s">
        <v>6823</v>
      </c>
      <c r="C315" s="822" t="s">
        <v>5283</v>
      </c>
      <c r="D315" s="822" t="s">
        <v>7052</v>
      </c>
      <c r="E315" s="822" t="s">
        <v>7053</v>
      </c>
      <c r="F315" s="831">
        <v>7</v>
      </c>
      <c r="G315" s="831">
        <v>14434</v>
      </c>
      <c r="H315" s="831"/>
      <c r="I315" s="831">
        <v>2062</v>
      </c>
      <c r="J315" s="831">
        <v>2</v>
      </c>
      <c r="K315" s="831">
        <v>4136</v>
      </c>
      <c r="L315" s="831"/>
      <c r="M315" s="831">
        <v>2068</v>
      </c>
      <c r="N315" s="831">
        <v>1</v>
      </c>
      <c r="O315" s="831">
        <v>2127</v>
      </c>
      <c r="P315" s="827"/>
      <c r="Q315" s="832">
        <v>2127</v>
      </c>
    </row>
    <row r="316" spans="1:17" ht="14.45" customHeight="1" x14ac:dyDescent="0.2">
      <c r="A316" s="821" t="s">
        <v>6822</v>
      </c>
      <c r="B316" s="822" t="s">
        <v>6823</v>
      </c>
      <c r="C316" s="822" t="s">
        <v>5283</v>
      </c>
      <c r="D316" s="822" t="s">
        <v>7054</v>
      </c>
      <c r="E316" s="822" t="s">
        <v>7055</v>
      </c>
      <c r="F316" s="831">
        <v>1</v>
      </c>
      <c r="G316" s="831">
        <v>5761</v>
      </c>
      <c r="H316" s="831"/>
      <c r="I316" s="831">
        <v>5761</v>
      </c>
      <c r="J316" s="831">
        <v>2</v>
      </c>
      <c r="K316" s="831">
        <v>11534</v>
      </c>
      <c r="L316" s="831"/>
      <c r="M316" s="831">
        <v>5767</v>
      </c>
      <c r="N316" s="831"/>
      <c r="O316" s="831"/>
      <c r="P316" s="827"/>
      <c r="Q316" s="832"/>
    </row>
    <row r="317" spans="1:17" ht="14.45" customHeight="1" x14ac:dyDescent="0.2">
      <c r="A317" s="821" t="s">
        <v>6822</v>
      </c>
      <c r="B317" s="822" t="s">
        <v>6823</v>
      </c>
      <c r="C317" s="822" t="s">
        <v>5283</v>
      </c>
      <c r="D317" s="822" t="s">
        <v>7056</v>
      </c>
      <c r="E317" s="822" t="s">
        <v>7057</v>
      </c>
      <c r="F317" s="831"/>
      <c r="G317" s="831"/>
      <c r="H317" s="831"/>
      <c r="I317" s="831"/>
      <c r="J317" s="831">
        <v>1</v>
      </c>
      <c r="K317" s="831">
        <v>287</v>
      </c>
      <c r="L317" s="831"/>
      <c r="M317" s="831">
        <v>287</v>
      </c>
      <c r="N317" s="831"/>
      <c r="O317" s="831"/>
      <c r="P317" s="827"/>
      <c r="Q317" s="832"/>
    </row>
    <row r="318" spans="1:17" ht="14.45" customHeight="1" x14ac:dyDescent="0.2">
      <c r="A318" s="821" t="s">
        <v>6822</v>
      </c>
      <c r="B318" s="822" t="s">
        <v>6823</v>
      </c>
      <c r="C318" s="822" t="s">
        <v>5283</v>
      </c>
      <c r="D318" s="822" t="s">
        <v>7058</v>
      </c>
      <c r="E318" s="822" t="s">
        <v>7059</v>
      </c>
      <c r="F318" s="831">
        <v>1</v>
      </c>
      <c r="G318" s="831">
        <v>582</v>
      </c>
      <c r="H318" s="831"/>
      <c r="I318" s="831">
        <v>582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6822</v>
      </c>
      <c r="B319" s="822" t="s">
        <v>6823</v>
      </c>
      <c r="C319" s="822" t="s">
        <v>5283</v>
      </c>
      <c r="D319" s="822" t="s">
        <v>7060</v>
      </c>
      <c r="E319" s="822" t="s">
        <v>7061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6822</v>
      </c>
      <c r="B320" s="822" t="s">
        <v>6823</v>
      </c>
      <c r="C320" s="822" t="s">
        <v>5283</v>
      </c>
      <c r="D320" s="822" t="s">
        <v>7062</v>
      </c>
      <c r="E320" s="822" t="s">
        <v>7063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7064</v>
      </c>
      <c r="B321" s="822" t="s">
        <v>7065</v>
      </c>
      <c r="C321" s="822" t="s">
        <v>5283</v>
      </c>
      <c r="D321" s="822" t="s">
        <v>7066</v>
      </c>
      <c r="E321" s="822" t="s">
        <v>7067</v>
      </c>
      <c r="F321" s="831">
        <v>392</v>
      </c>
      <c r="G321" s="831">
        <v>83496</v>
      </c>
      <c r="H321" s="831"/>
      <c r="I321" s="831">
        <v>213</v>
      </c>
      <c r="J321" s="831">
        <v>508</v>
      </c>
      <c r="K321" s="831">
        <v>109220</v>
      </c>
      <c r="L321" s="831"/>
      <c r="M321" s="831">
        <v>215</v>
      </c>
      <c r="N321" s="831">
        <v>362</v>
      </c>
      <c r="O321" s="831">
        <v>80364</v>
      </c>
      <c r="P321" s="827"/>
      <c r="Q321" s="832">
        <v>222</v>
      </c>
    </row>
    <row r="322" spans="1:17" ht="14.45" customHeight="1" x14ac:dyDescent="0.2">
      <c r="A322" s="821" t="s">
        <v>7064</v>
      </c>
      <c r="B322" s="822" t="s">
        <v>7065</v>
      </c>
      <c r="C322" s="822" t="s">
        <v>5283</v>
      </c>
      <c r="D322" s="822" t="s">
        <v>7068</v>
      </c>
      <c r="E322" s="822" t="s">
        <v>7069</v>
      </c>
      <c r="F322" s="831">
        <v>307</v>
      </c>
      <c r="G322" s="831">
        <v>93021</v>
      </c>
      <c r="H322" s="831"/>
      <c r="I322" s="831">
        <v>303</v>
      </c>
      <c r="J322" s="831">
        <v>566</v>
      </c>
      <c r="K322" s="831">
        <v>172630</v>
      </c>
      <c r="L322" s="831"/>
      <c r="M322" s="831">
        <v>305</v>
      </c>
      <c r="N322" s="831">
        <v>691</v>
      </c>
      <c r="O322" s="831">
        <v>216974</v>
      </c>
      <c r="P322" s="827"/>
      <c r="Q322" s="832">
        <v>314</v>
      </c>
    </row>
    <row r="323" spans="1:17" ht="14.45" customHeight="1" x14ac:dyDescent="0.2">
      <c r="A323" s="821" t="s">
        <v>7064</v>
      </c>
      <c r="B323" s="822" t="s">
        <v>7065</v>
      </c>
      <c r="C323" s="822" t="s">
        <v>5283</v>
      </c>
      <c r="D323" s="822" t="s">
        <v>7070</v>
      </c>
      <c r="E323" s="822" t="s">
        <v>7071</v>
      </c>
      <c r="F323" s="831">
        <v>6</v>
      </c>
      <c r="G323" s="831">
        <v>600</v>
      </c>
      <c r="H323" s="831"/>
      <c r="I323" s="831">
        <v>100</v>
      </c>
      <c r="J323" s="831">
        <v>9</v>
      </c>
      <c r="K323" s="831">
        <v>909</v>
      </c>
      <c r="L323" s="831"/>
      <c r="M323" s="831">
        <v>101</v>
      </c>
      <c r="N323" s="831">
        <v>21</v>
      </c>
      <c r="O323" s="831">
        <v>2226</v>
      </c>
      <c r="P323" s="827"/>
      <c r="Q323" s="832">
        <v>106</v>
      </c>
    </row>
    <row r="324" spans="1:17" ht="14.45" customHeight="1" x14ac:dyDescent="0.2">
      <c r="A324" s="821" t="s">
        <v>7064</v>
      </c>
      <c r="B324" s="822" t="s">
        <v>7065</v>
      </c>
      <c r="C324" s="822" t="s">
        <v>5283</v>
      </c>
      <c r="D324" s="822" t="s">
        <v>7072</v>
      </c>
      <c r="E324" s="822" t="s">
        <v>7073</v>
      </c>
      <c r="F324" s="831"/>
      <c r="G324" s="831"/>
      <c r="H324" s="831"/>
      <c r="I324" s="831"/>
      <c r="J324" s="831">
        <v>1</v>
      </c>
      <c r="K324" s="831">
        <v>237</v>
      </c>
      <c r="L324" s="831"/>
      <c r="M324" s="831">
        <v>237</v>
      </c>
      <c r="N324" s="831"/>
      <c r="O324" s="831"/>
      <c r="P324" s="827"/>
      <c r="Q324" s="832"/>
    </row>
    <row r="325" spans="1:17" ht="14.45" customHeight="1" x14ac:dyDescent="0.2">
      <c r="A325" s="821" t="s">
        <v>7064</v>
      </c>
      <c r="B325" s="822" t="s">
        <v>7065</v>
      </c>
      <c r="C325" s="822" t="s">
        <v>5283</v>
      </c>
      <c r="D325" s="822" t="s">
        <v>7074</v>
      </c>
      <c r="E325" s="822" t="s">
        <v>7075</v>
      </c>
      <c r="F325" s="831">
        <v>74</v>
      </c>
      <c r="G325" s="831">
        <v>10212</v>
      </c>
      <c r="H325" s="831"/>
      <c r="I325" s="831">
        <v>138</v>
      </c>
      <c r="J325" s="831">
        <v>57</v>
      </c>
      <c r="K325" s="831">
        <v>7923</v>
      </c>
      <c r="L325" s="831"/>
      <c r="M325" s="831">
        <v>139</v>
      </c>
      <c r="N325" s="831">
        <v>129</v>
      </c>
      <c r="O325" s="831">
        <v>18318</v>
      </c>
      <c r="P325" s="827"/>
      <c r="Q325" s="832">
        <v>142</v>
      </c>
    </row>
    <row r="326" spans="1:17" ht="14.45" customHeight="1" x14ac:dyDescent="0.2">
      <c r="A326" s="821" t="s">
        <v>7064</v>
      </c>
      <c r="B326" s="822" t="s">
        <v>7065</v>
      </c>
      <c r="C326" s="822" t="s">
        <v>5283</v>
      </c>
      <c r="D326" s="822" t="s">
        <v>7076</v>
      </c>
      <c r="E326" s="822" t="s">
        <v>7075</v>
      </c>
      <c r="F326" s="831">
        <v>1</v>
      </c>
      <c r="G326" s="831">
        <v>185</v>
      </c>
      <c r="H326" s="831"/>
      <c r="I326" s="831">
        <v>185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7064</v>
      </c>
      <c r="B327" s="822" t="s">
        <v>7065</v>
      </c>
      <c r="C327" s="822" t="s">
        <v>5283</v>
      </c>
      <c r="D327" s="822" t="s">
        <v>7077</v>
      </c>
      <c r="E327" s="822" t="s">
        <v>7078</v>
      </c>
      <c r="F327" s="831"/>
      <c r="G327" s="831"/>
      <c r="H327" s="831"/>
      <c r="I327" s="831"/>
      <c r="J327" s="831">
        <v>1</v>
      </c>
      <c r="K327" s="831">
        <v>649</v>
      </c>
      <c r="L327" s="831"/>
      <c r="M327" s="831">
        <v>649</v>
      </c>
      <c r="N327" s="831">
        <v>1</v>
      </c>
      <c r="O327" s="831">
        <v>675</v>
      </c>
      <c r="P327" s="827"/>
      <c r="Q327" s="832">
        <v>675</v>
      </c>
    </row>
    <row r="328" spans="1:17" ht="14.45" customHeight="1" x14ac:dyDescent="0.2">
      <c r="A328" s="821" t="s">
        <v>7064</v>
      </c>
      <c r="B328" s="822" t="s">
        <v>7065</v>
      </c>
      <c r="C328" s="822" t="s">
        <v>5283</v>
      </c>
      <c r="D328" s="822" t="s">
        <v>7079</v>
      </c>
      <c r="E328" s="822" t="s">
        <v>7080</v>
      </c>
      <c r="F328" s="831">
        <v>8</v>
      </c>
      <c r="G328" s="831">
        <v>1400</v>
      </c>
      <c r="H328" s="831"/>
      <c r="I328" s="831">
        <v>175</v>
      </c>
      <c r="J328" s="831">
        <v>24</v>
      </c>
      <c r="K328" s="831">
        <v>4224</v>
      </c>
      <c r="L328" s="831"/>
      <c r="M328" s="831">
        <v>176</v>
      </c>
      <c r="N328" s="831">
        <v>32</v>
      </c>
      <c r="O328" s="831">
        <v>6080</v>
      </c>
      <c r="P328" s="827"/>
      <c r="Q328" s="832">
        <v>190</v>
      </c>
    </row>
    <row r="329" spans="1:17" ht="14.45" customHeight="1" x14ac:dyDescent="0.2">
      <c r="A329" s="821" t="s">
        <v>7064</v>
      </c>
      <c r="B329" s="822" t="s">
        <v>7065</v>
      </c>
      <c r="C329" s="822" t="s">
        <v>5283</v>
      </c>
      <c r="D329" s="822" t="s">
        <v>7081</v>
      </c>
      <c r="E329" s="822" t="s">
        <v>7082</v>
      </c>
      <c r="F329" s="831">
        <v>1</v>
      </c>
      <c r="G329" s="831">
        <v>348</v>
      </c>
      <c r="H329" s="831"/>
      <c r="I329" s="831">
        <v>348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7064</v>
      </c>
      <c r="B330" s="822" t="s">
        <v>7065</v>
      </c>
      <c r="C330" s="822" t="s">
        <v>5283</v>
      </c>
      <c r="D330" s="822" t="s">
        <v>7083</v>
      </c>
      <c r="E330" s="822" t="s">
        <v>7084</v>
      </c>
      <c r="F330" s="831">
        <v>65</v>
      </c>
      <c r="G330" s="831">
        <v>18005</v>
      </c>
      <c r="H330" s="831"/>
      <c r="I330" s="831">
        <v>277</v>
      </c>
      <c r="J330" s="831">
        <v>67</v>
      </c>
      <c r="K330" s="831">
        <v>18693</v>
      </c>
      <c r="L330" s="831"/>
      <c r="M330" s="831">
        <v>279</v>
      </c>
      <c r="N330" s="831">
        <v>91</v>
      </c>
      <c r="O330" s="831">
        <v>26299</v>
      </c>
      <c r="P330" s="827"/>
      <c r="Q330" s="832">
        <v>289</v>
      </c>
    </row>
    <row r="331" spans="1:17" ht="14.45" customHeight="1" x14ac:dyDescent="0.2">
      <c r="A331" s="821" t="s">
        <v>7064</v>
      </c>
      <c r="B331" s="822" t="s">
        <v>7065</v>
      </c>
      <c r="C331" s="822" t="s">
        <v>5283</v>
      </c>
      <c r="D331" s="822" t="s">
        <v>7085</v>
      </c>
      <c r="E331" s="822" t="s">
        <v>7086</v>
      </c>
      <c r="F331" s="831">
        <v>93</v>
      </c>
      <c r="G331" s="831">
        <v>13113</v>
      </c>
      <c r="H331" s="831"/>
      <c r="I331" s="831">
        <v>141</v>
      </c>
      <c r="J331" s="831">
        <v>114</v>
      </c>
      <c r="K331" s="831">
        <v>16188</v>
      </c>
      <c r="L331" s="831"/>
      <c r="M331" s="831">
        <v>142</v>
      </c>
      <c r="N331" s="831">
        <v>131</v>
      </c>
      <c r="O331" s="831">
        <v>18733</v>
      </c>
      <c r="P331" s="827"/>
      <c r="Q331" s="832">
        <v>143</v>
      </c>
    </row>
    <row r="332" spans="1:17" ht="14.45" customHeight="1" x14ac:dyDescent="0.2">
      <c r="A332" s="821" t="s">
        <v>7064</v>
      </c>
      <c r="B332" s="822" t="s">
        <v>7065</v>
      </c>
      <c r="C332" s="822" t="s">
        <v>5283</v>
      </c>
      <c r="D332" s="822" t="s">
        <v>7087</v>
      </c>
      <c r="E332" s="822" t="s">
        <v>7086</v>
      </c>
      <c r="F332" s="831">
        <v>74</v>
      </c>
      <c r="G332" s="831">
        <v>5846</v>
      </c>
      <c r="H332" s="831"/>
      <c r="I332" s="831">
        <v>79</v>
      </c>
      <c r="J332" s="831">
        <v>57</v>
      </c>
      <c r="K332" s="831">
        <v>4503</v>
      </c>
      <c r="L332" s="831"/>
      <c r="M332" s="831">
        <v>79</v>
      </c>
      <c r="N332" s="831">
        <v>129</v>
      </c>
      <c r="O332" s="831">
        <v>10449</v>
      </c>
      <c r="P332" s="827"/>
      <c r="Q332" s="832">
        <v>81</v>
      </c>
    </row>
    <row r="333" spans="1:17" ht="14.45" customHeight="1" x14ac:dyDescent="0.2">
      <c r="A333" s="821" t="s">
        <v>7064</v>
      </c>
      <c r="B333" s="822" t="s">
        <v>7065</v>
      </c>
      <c r="C333" s="822" t="s">
        <v>5283</v>
      </c>
      <c r="D333" s="822" t="s">
        <v>7088</v>
      </c>
      <c r="E333" s="822" t="s">
        <v>7089</v>
      </c>
      <c r="F333" s="831">
        <v>93</v>
      </c>
      <c r="G333" s="831">
        <v>29388</v>
      </c>
      <c r="H333" s="831"/>
      <c r="I333" s="831">
        <v>316</v>
      </c>
      <c r="J333" s="831">
        <v>114</v>
      </c>
      <c r="K333" s="831">
        <v>36252</v>
      </c>
      <c r="L333" s="831"/>
      <c r="M333" s="831">
        <v>318</v>
      </c>
      <c r="N333" s="831">
        <v>131</v>
      </c>
      <c r="O333" s="831">
        <v>42968</v>
      </c>
      <c r="P333" s="827"/>
      <c r="Q333" s="832">
        <v>328</v>
      </c>
    </row>
    <row r="334" spans="1:17" ht="14.45" customHeight="1" x14ac:dyDescent="0.2">
      <c r="A334" s="821" t="s">
        <v>7064</v>
      </c>
      <c r="B334" s="822" t="s">
        <v>7065</v>
      </c>
      <c r="C334" s="822" t="s">
        <v>5283</v>
      </c>
      <c r="D334" s="822" t="s">
        <v>7090</v>
      </c>
      <c r="E334" s="822" t="s">
        <v>7091</v>
      </c>
      <c r="F334" s="831">
        <v>1</v>
      </c>
      <c r="G334" s="831">
        <v>329</v>
      </c>
      <c r="H334" s="831"/>
      <c r="I334" s="831">
        <v>329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7064</v>
      </c>
      <c r="B335" s="822" t="s">
        <v>7065</v>
      </c>
      <c r="C335" s="822" t="s">
        <v>5283</v>
      </c>
      <c r="D335" s="822" t="s">
        <v>7092</v>
      </c>
      <c r="E335" s="822" t="s">
        <v>7093</v>
      </c>
      <c r="F335" s="831">
        <v>49</v>
      </c>
      <c r="G335" s="831">
        <v>8085</v>
      </c>
      <c r="H335" s="831"/>
      <c r="I335" s="831">
        <v>165</v>
      </c>
      <c r="J335" s="831">
        <v>38</v>
      </c>
      <c r="K335" s="831">
        <v>6308</v>
      </c>
      <c r="L335" s="831"/>
      <c r="M335" s="831">
        <v>166</v>
      </c>
      <c r="N335" s="831">
        <v>103</v>
      </c>
      <c r="O335" s="831">
        <v>17510</v>
      </c>
      <c r="P335" s="827"/>
      <c r="Q335" s="832">
        <v>170</v>
      </c>
    </row>
    <row r="336" spans="1:17" ht="14.45" customHeight="1" x14ac:dyDescent="0.2">
      <c r="A336" s="821" t="s">
        <v>7064</v>
      </c>
      <c r="B336" s="822" t="s">
        <v>7065</v>
      </c>
      <c r="C336" s="822" t="s">
        <v>5283</v>
      </c>
      <c r="D336" s="822" t="s">
        <v>7094</v>
      </c>
      <c r="E336" s="822" t="s">
        <v>7067</v>
      </c>
      <c r="F336" s="831">
        <v>242</v>
      </c>
      <c r="G336" s="831">
        <v>17908</v>
      </c>
      <c r="H336" s="831"/>
      <c r="I336" s="831">
        <v>74</v>
      </c>
      <c r="J336" s="831">
        <v>248</v>
      </c>
      <c r="K336" s="831">
        <v>18352</v>
      </c>
      <c r="L336" s="831"/>
      <c r="M336" s="831">
        <v>74</v>
      </c>
      <c r="N336" s="831">
        <v>499</v>
      </c>
      <c r="O336" s="831">
        <v>37425</v>
      </c>
      <c r="P336" s="827"/>
      <c r="Q336" s="832">
        <v>75</v>
      </c>
    </row>
    <row r="337" spans="1:17" ht="14.45" customHeight="1" x14ac:dyDescent="0.2">
      <c r="A337" s="821" t="s">
        <v>7064</v>
      </c>
      <c r="B337" s="822" t="s">
        <v>7065</v>
      </c>
      <c r="C337" s="822" t="s">
        <v>5283</v>
      </c>
      <c r="D337" s="822" t="s">
        <v>7095</v>
      </c>
      <c r="E337" s="822" t="s">
        <v>7096</v>
      </c>
      <c r="F337" s="831">
        <v>10</v>
      </c>
      <c r="G337" s="831">
        <v>12160</v>
      </c>
      <c r="H337" s="831"/>
      <c r="I337" s="831">
        <v>1216</v>
      </c>
      <c r="J337" s="831">
        <v>26</v>
      </c>
      <c r="K337" s="831">
        <v>31720</v>
      </c>
      <c r="L337" s="831"/>
      <c r="M337" s="831">
        <v>1220</v>
      </c>
      <c r="N337" s="831">
        <v>48</v>
      </c>
      <c r="O337" s="831">
        <v>59520</v>
      </c>
      <c r="P337" s="827"/>
      <c r="Q337" s="832">
        <v>1240</v>
      </c>
    </row>
    <row r="338" spans="1:17" ht="14.45" customHeight="1" x14ac:dyDescent="0.2">
      <c r="A338" s="821" t="s">
        <v>7064</v>
      </c>
      <c r="B338" s="822" t="s">
        <v>7065</v>
      </c>
      <c r="C338" s="822" t="s">
        <v>5283</v>
      </c>
      <c r="D338" s="822" t="s">
        <v>7097</v>
      </c>
      <c r="E338" s="822" t="s">
        <v>7098</v>
      </c>
      <c r="F338" s="831">
        <v>7</v>
      </c>
      <c r="G338" s="831">
        <v>812</v>
      </c>
      <c r="H338" s="831"/>
      <c r="I338" s="831">
        <v>116</v>
      </c>
      <c r="J338" s="831">
        <v>14</v>
      </c>
      <c r="K338" s="831">
        <v>1638</v>
      </c>
      <c r="L338" s="831"/>
      <c r="M338" s="831">
        <v>117</v>
      </c>
      <c r="N338" s="831">
        <v>25</v>
      </c>
      <c r="O338" s="831">
        <v>3050</v>
      </c>
      <c r="P338" s="827"/>
      <c r="Q338" s="832">
        <v>122</v>
      </c>
    </row>
    <row r="339" spans="1:17" ht="14.45" customHeight="1" x14ac:dyDescent="0.2">
      <c r="A339" s="821" t="s">
        <v>7064</v>
      </c>
      <c r="B339" s="822" t="s">
        <v>7065</v>
      </c>
      <c r="C339" s="822" t="s">
        <v>5283</v>
      </c>
      <c r="D339" s="822" t="s">
        <v>7099</v>
      </c>
      <c r="E339" s="822" t="s">
        <v>7100</v>
      </c>
      <c r="F339" s="831">
        <v>1</v>
      </c>
      <c r="G339" s="831">
        <v>350</v>
      </c>
      <c r="H339" s="831"/>
      <c r="I339" s="831">
        <v>350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7064</v>
      </c>
      <c r="B340" s="822" t="s">
        <v>7065</v>
      </c>
      <c r="C340" s="822" t="s">
        <v>5283</v>
      </c>
      <c r="D340" s="822" t="s">
        <v>7101</v>
      </c>
      <c r="E340" s="822" t="s">
        <v>7102</v>
      </c>
      <c r="F340" s="831"/>
      <c r="G340" s="831"/>
      <c r="H340" s="831"/>
      <c r="I340" s="831"/>
      <c r="J340" s="831">
        <v>1</v>
      </c>
      <c r="K340" s="831">
        <v>306</v>
      </c>
      <c r="L340" s="831"/>
      <c r="M340" s="831">
        <v>306</v>
      </c>
      <c r="N340" s="831"/>
      <c r="O340" s="831"/>
      <c r="P340" s="827"/>
      <c r="Q340" s="832"/>
    </row>
    <row r="341" spans="1:17" ht="14.45" customHeight="1" x14ac:dyDescent="0.2">
      <c r="A341" s="821" t="s">
        <v>7103</v>
      </c>
      <c r="B341" s="822" t="s">
        <v>7104</v>
      </c>
      <c r="C341" s="822" t="s">
        <v>5283</v>
      </c>
      <c r="D341" s="822" t="s">
        <v>7105</v>
      </c>
      <c r="E341" s="822" t="s">
        <v>7106</v>
      </c>
      <c r="F341" s="831">
        <v>17</v>
      </c>
      <c r="G341" s="831">
        <v>1003</v>
      </c>
      <c r="H341" s="831"/>
      <c r="I341" s="831">
        <v>59</v>
      </c>
      <c r="J341" s="831">
        <v>6</v>
      </c>
      <c r="K341" s="831">
        <v>354</v>
      </c>
      <c r="L341" s="831"/>
      <c r="M341" s="831">
        <v>59</v>
      </c>
      <c r="N341" s="831">
        <v>4</v>
      </c>
      <c r="O341" s="831">
        <v>252</v>
      </c>
      <c r="P341" s="827"/>
      <c r="Q341" s="832">
        <v>63</v>
      </c>
    </row>
    <row r="342" spans="1:17" ht="14.45" customHeight="1" x14ac:dyDescent="0.2">
      <c r="A342" s="821" t="s">
        <v>7103</v>
      </c>
      <c r="B342" s="822" t="s">
        <v>7104</v>
      </c>
      <c r="C342" s="822" t="s">
        <v>5283</v>
      </c>
      <c r="D342" s="822" t="s">
        <v>7107</v>
      </c>
      <c r="E342" s="822" t="s">
        <v>7108</v>
      </c>
      <c r="F342" s="831">
        <v>20</v>
      </c>
      <c r="G342" s="831">
        <v>2640</v>
      </c>
      <c r="H342" s="831"/>
      <c r="I342" s="831">
        <v>132</v>
      </c>
      <c r="J342" s="831">
        <v>10</v>
      </c>
      <c r="K342" s="831">
        <v>1330</v>
      </c>
      <c r="L342" s="831"/>
      <c r="M342" s="831">
        <v>133</v>
      </c>
      <c r="N342" s="831">
        <v>17</v>
      </c>
      <c r="O342" s="831">
        <v>2431</v>
      </c>
      <c r="P342" s="827"/>
      <c r="Q342" s="832">
        <v>143</v>
      </c>
    </row>
    <row r="343" spans="1:17" ht="14.45" customHeight="1" x14ac:dyDescent="0.2">
      <c r="A343" s="821" t="s">
        <v>7103</v>
      </c>
      <c r="B343" s="822" t="s">
        <v>7104</v>
      </c>
      <c r="C343" s="822" t="s">
        <v>5283</v>
      </c>
      <c r="D343" s="822" t="s">
        <v>7109</v>
      </c>
      <c r="E343" s="822" t="s">
        <v>7110</v>
      </c>
      <c r="F343" s="831">
        <v>2</v>
      </c>
      <c r="G343" s="831">
        <v>380</v>
      </c>
      <c r="H343" s="831"/>
      <c r="I343" s="831">
        <v>190</v>
      </c>
      <c r="J343" s="831">
        <v>1</v>
      </c>
      <c r="K343" s="831">
        <v>192</v>
      </c>
      <c r="L343" s="831"/>
      <c r="M343" s="831">
        <v>192</v>
      </c>
      <c r="N343" s="831">
        <v>1</v>
      </c>
      <c r="O343" s="831">
        <v>207</v>
      </c>
      <c r="P343" s="827"/>
      <c r="Q343" s="832">
        <v>207</v>
      </c>
    </row>
    <row r="344" spans="1:17" ht="14.45" customHeight="1" x14ac:dyDescent="0.2">
      <c r="A344" s="821" t="s">
        <v>7103</v>
      </c>
      <c r="B344" s="822" t="s">
        <v>7104</v>
      </c>
      <c r="C344" s="822" t="s">
        <v>5283</v>
      </c>
      <c r="D344" s="822" t="s">
        <v>7111</v>
      </c>
      <c r="E344" s="822" t="s">
        <v>7112</v>
      </c>
      <c r="F344" s="831"/>
      <c r="G344" s="831"/>
      <c r="H344" s="831"/>
      <c r="I344" s="831"/>
      <c r="J344" s="831">
        <v>1</v>
      </c>
      <c r="K344" s="831">
        <v>413</v>
      </c>
      <c r="L344" s="831"/>
      <c r="M344" s="831">
        <v>413</v>
      </c>
      <c r="N344" s="831"/>
      <c r="O344" s="831"/>
      <c r="P344" s="827"/>
      <c r="Q344" s="832"/>
    </row>
    <row r="345" spans="1:17" ht="14.45" customHeight="1" x14ac:dyDescent="0.2">
      <c r="A345" s="821" t="s">
        <v>7103</v>
      </c>
      <c r="B345" s="822" t="s">
        <v>7104</v>
      </c>
      <c r="C345" s="822" t="s">
        <v>5283</v>
      </c>
      <c r="D345" s="822" t="s">
        <v>7113</v>
      </c>
      <c r="E345" s="822" t="s">
        <v>7114</v>
      </c>
      <c r="F345" s="831">
        <v>9</v>
      </c>
      <c r="G345" s="831">
        <v>1647</v>
      </c>
      <c r="H345" s="831"/>
      <c r="I345" s="831">
        <v>183</v>
      </c>
      <c r="J345" s="831">
        <v>5</v>
      </c>
      <c r="K345" s="831">
        <v>925</v>
      </c>
      <c r="L345" s="831"/>
      <c r="M345" s="831">
        <v>185</v>
      </c>
      <c r="N345" s="831">
        <v>7</v>
      </c>
      <c r="O345" s="831">
        <v>1365</v>
      </c>
      <c r="P345" s="827"/>
      <c r="Q345" s="832">
        <v>195</v>
      </c>
    </row>
    <row r="346" spans="1:17" ht="14.45" customHeight="1" x14ac:dyDescent="0.2">
      <c r="A346" s="821" t="s">
        <v>7103</v>
      </c>
      <c r="B346" s="822" t="s">
        <v>7104</v>
      </c>
      <c r="C346" s="822" t="s">
        <v>5283</v>
      </c>
      <c r="D346" s="822" t="s">
        <v>7115</v>
      </c>
      <c r="E346" s="822" t="s">
        <v>7116</v>
      </c>
      <c r="F346" s="831">
        <v>1</v>
      </c>
      <c r="G346" s="831">
        <v>575</v>
      </c>
      <c r="H346" s="831"/>
      <c r="I346" s="831">
        <v>575</v>
      </c>
      <c r="J346" s="831">
        <v>1</v>
      </c>
      <c r="K346" s="831">
        <v>579</v>
      </c>
      <c r="L346" s="831"/>
      <c r="M346" s="831">
        <v>579</v>
      </c>
      <c r="N346" s="831"/>
      <c r="O346" s="831"/>
      <c r="P346" s="827"/>
      <c r="Q346" s="832"/>
    </row>
    <row r="347" spans="1:17" ht="14.45" customHeight="1" x14ac:dyDescent="0.2">
      <c r="A347" s="821" t="s">
        <v>7103</v>
      </c>
      <c r="B347" s="822" t="s">
        <v>7104</v>
      </c>
      <c r="C347" s="822" t="s">
        <v>5283</v>
      </c>
      <c r="D347" s="822" t="s">
        <v>7117</v>
      </c>
      <c r="E347" s="822" t="s">
        <v>7118</v>
      </c>
      <c r="F347" s="831">
        <v>30</v>
      </c>
      <c r="G347" s="831">
        <v>10230</v>
      </c>
      <c r="H347" s="831"/>
      <c r="I347" s="831">
        <v>341</v>
      </c>
      <c r="J347" s="831">
        <v>35</v>
      </c>
      <c r="K347" s="831">
        <v>12040</v>
      </c>
      <c r="L347" s="831"/>
      <c r="M347" s="831">
        <v>344</v>
      </c>
      <c r="N347" s="831">
        <v>54</v>
      </c>
      <c r="O347" s="831">
        <v>19656</v>
      </c>
      <c r="P347" s="827"/>
      <c r="Q347" s="832">
        <v>364</v>
      </c>
    </row>
    <row r="348" spans="1:17" ht="14.45" customHeight="1" x14ac:dyDescent="0.2">
      <c r="A348" s="821" t="s">
        <v>7103</v>
      </c>
      <c r="B348" s="822" t="s">
        <v>7104</v>
      </c>
      <c r="C348" s="822" t="s">
        <v>5283</v>
      </c>
      <c r="D348" s="822" t="s">
        <v>7119</v>
      </c>
      <c r="E348" s="822" t="s">
        <v>7120</v>
      </c>
      <c r="F348" s="831">
        <v>5</v>
      </c>
      <c r="G348" s="831">
        <v>2310</v>
      </c>
      <c r="H348" s="831"/>
      <c r="I348" s="831">
        <v>462</v>
      </c>
      <c r="J348" s="831">
        <v>2</v>
      </c>
      <c r="K348" s="831">
        <v>928</v>
      </c>
      <c r="L348" s="831"/>
      <c r="M348" s="831">
        <v>464</v>
      </c>
      <c r="N348" s="831"/>
      <c r="O348" s="831"/>
      <c r="P348" s="827"/>
      <c r="Q348" s="832"/>
    </row>
    <row r="349" spans="1:17" ht="14.45" customHeight="1" x14ac:dyDescent="0.2">
      <c r="A349" s="821" t="s">
        <v>7103</v>
      </c>
      <c r="B349" s="822" t="s">
        <v>7104</v>
      </c>
      <c r="C349" s="822" t="s">
        <v>5283</v>
      </c>
      <c r="D349" s="822" t="s">
        <v>7121</v>
      </c>
      <c r="E349" s="822" t="s">
        <v>7122</v>
      </c>
      <c r="F349" s="831">
        <v>45</v>
      </c>
      <c r="G349" s="831">
        <v>15795</v>
      </c>
      <c r="H349" s="831"/>
      <c r="I349" s="831">
        <v>351</v>
      </c>
      <c r="J349" s="831">
        <v>22</v>
      </c>
      <c r="K349" s="831">
        <v>7766</v>
      </c>
      <c r="L349" s="831"/>
      <c r="M349" s="831">
        <v>353</v>
      </c>
      <c r="N349" s="831">
        <v>3</v>
      </c>
      <c r="O349" s="831">
        <v>1092</v>
      </c>
      <c r="P349" s="827"/>
      <c r="Q349" s="832">
        <v>364</v>
      </c>
    </row>
    <row r="350" spans="1:17" ht="14.45" customHeight="1" x14ac:dyDescent="0.2">
      <c r="A350" s="821" t="s">
        <v>7103</v>
      </c>
      <c r="B350" s="822" t="s">
        <v>7104</v>
      </c>
      <c r="C350" s="822" t="s">
        <v>5283</v>
      </c>
      <c r="D350" s="822" t="s">
        <v>7123</v>
      </c>
      <c r="E350" s="822" t="s">
        <v>7124</v>
      </c>
      <c r="F350" s="831">
        <v>1</v>
      </c>
      <c r="G350" s="831">
        <v>399</v>
      </c>
      <c r="H350" s="831"/>
      <c r="I350" s="831">
        <v>399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7103</v>
      </c>
      <c r="B351" s="822" t="s">
        <v>7104</v>
      </c>
      <c r="C351" s="822" t="s">
        <v>5283</v>
      </c>
      <c r="D351" s="822" t="s">
        <v>6449</v>
      </c>
      <c r="E351" s="822" t="s">
        <v>6450</v>
      </c>
      <c r="F351" s="831">
        <v>1</v>
      </c>
      <c r="G351" s="831">
        <v>713</v>
      </c>
      <c r="H351" s="831"/>
      <c r="I351" s="831">
        <v>713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7103</v>
      </c>
      <c r="B352" s="822" t="s">
        <v>7104</v>
      </c>
      <c r="C352" s="822" t="s">
        <v>5283</v>
      </c>
      <c r="D352" s="822" t="s">
        <v>7125</v>
      </c>
      <c r="E352" s="822" t="s">
        <v>7126</v>
      </c>
      <c r="F352" s="831">
        <v>26</v>
      </c>
      <c r="G352" s="831">
        <v>8008</v>
      </c>
      <c r="H352" s="831"/>
      <c r="I352" s="831">
        <v>308</v>
      </c>
      <c r="J352" s="831">
        <v>11</v>
      </c>
      <c r="K352" s="831">
        <v>3410</v>
      </c>
      <c r="L352" s="831"/>
      <c r="M352" s="831">
        <v>310</v>
      </c>
      <c r="N352" s="831">
        <v>17</v>
      </c>
      <c r="O352" s="831">
        <v>5661</v>
      </c>
      <c r="P352" s="827"/>
      <c r="Q352" s="832">
        <v>333</v>
      </c>
    </row>
    <row r="353" spans="1:17" ht="14.45" customHeight="1" x14ac:dyDescent="0.2">
      <c r="A353" s="821" t="s">
        <v>7103</v>
      </c>
      <c r="B353" s="822" t="s">
        <v>7104</v>
      </c>
      <c r="C353" s="822" t="s">
        <v>5283</v>
      </c>
      <c r="D353" s="822" t="s">
        <v>7127</v>
      </c>
      <c r="E353" s="822" t="s">
        <v>7128</v>
      </c>
      <c r="F353" s="831">
        <v>25</v>
      </c>
      <c r="G353" s="831">
        <v>12475</v>
      </c>
      <c r="H353" s="831"/>
      <c r="I353" s="831">
        <v>499</v>
      </c>
      <c r="J353" s="831">
        <v>9</v>
      </c>
      <c r="K353" s="831">
        <v>4527</v>
      </c>
      <c r="L353" s="831"/>
      <c r="M353" s="831">
        <v>503</v>
      </c>
      <c r="N353" s="831">
        <v>1</v>
      </c>
      <c r="O353" s="831">
        <v>541</v>
      </c>
      <c r="P353" s="827"/>
      <c r="Q353" s="832">
        <v>541</v>
      </c>
    </row>
    <row r="354" spans="1:17" ht="14.45" customHeight="1" x14ac:dyDescent="0.2">
      <c r="A354" s="821" t="s">
        <v>7103</v>
      </c>
      <c r="B354" s="822" t="s">
        <v>7104</v>
      </c>
      <c r="C354" s="822" t="s">
        <v>5283</v>
      </c>
      <c r="D354" s="822" t="s">
        <v>7129</v>
      </c>
      <c r="E354" s="822" t="s">
        <v>7130</v>
      </c>
      <c r="F354" s="831">
        <v>37</v>
      </c>
      <c r="G354" s="831">
        <v>13912</v>
      </c>
      <c r="H354" s="831"/>
      <c r="I354" s="831">
        <v>376</v>
      </c>
      <c r="J354" s="831">
        <v>20</v>
      </c>
      <c r="K354" s="831">
        <v>7600</v>
      </c>
      <c r="L354" s="831"/>
      <c r="M354" s="831">
        <v>380</v>
      </c>
      <c r="N354" s="831">
        <v>19</v>
      </c>
      <c r="O354" s="831">
        <v>7600</v>
      </c>
      <c r="P354" s="827"/>
      <c r="Q354" s="832">
        <v>400</v>
      </c>
    </row>
    <row r="355" spans="1:17" ht="14.45" customHeight="1" x14ac:dyDescent="0.2">
      <c r="A355" s="821" t="s">
        <v>7103</v>
      </c>
      <c r="B355" s="822" t="s">
        <v>7104</v>
      </c>
      <c r="C355" s="822" t="s">
        <v>5283</v>
      </c>
      <c r="D355" s="822" t="s">
        <v>7131</v>
      </c>
      <c r="E355" s="822" t="s">
        <v>7132</v>
      </c>
      <c r="F355" s="831">
        <v>7</v>
      </c>
      <c r="G355" s="831">
        <v>791</v>
      </c>
      <c r="H355" s="831"/>
      <c r="I355" s="831">
        <v>113</v>
      </c>
      <c r="J355" s="831">
        <v>24</v>
      </c>
      <c r="K355" s="831">
        <v>2736</v>
      </c>
      <c r="L355" s="831"/>
      <c r="M355" s="831">
        <v>114</v>
      </c>
      <c r="N355" s="831">
        <v>7</v>
      </c>
      <c r="O355" s="831">
        <v>854</v>
      </c>
      <c r="P355" s="827"/>
      <c r="Q355" s="832">
        <v>122</v>
      </c>
    </row>
    <row r="356" spans="1:17" ht="14.45" customHeight="1" x14ac:dyDescent="0.2">
      <c r="A356" s="821" t="s">
        <v>7103</v>
      </c>
      <c r="B356" s="822" t="s">
        <v>7104</v>
      </c>
      <c r="C356" s="822" t="s">
        <v>5283</v>
      </c>
      <c r="D356" s="822" t="s">
        <v>7133</v>
      </c>
      <c r="E356" s="822" t="s">
        <v>7134</v>
      </c>
      <c r="F356" s="831"/>
      <c r="G356" s="831"/>
      <c r="H356" s="831"/>
      <c r="I356" s="831"/>
      <c r="J356" s="831">
        <v>2</v>
      </c>
      <c r="K356" s="831">
        <v>252</v>
      </c>
      <c r="L356" s="831"/>
      <c r="M356" s="831">
        <v>126</v>
      </c>
      <c r="N356" s="831">
        <v>1</v>
      </c>
      <c r="O356" s="831">
        <v>137</v>
      </c>
      <c r="P356" s="827"/>
      <c r="Q356" s="832">
        <v>137</v>
      </c>
    </row>
    <row r="357" spans="1:17" ht="14.45" customHeight="1" x14ac:dyDescent="0.2">
      <c r="A357" s="821" t="s">
        <v>7103</v>
      </c>
      <c r="B357" s="822" t="s">
        <v>7104</v>
      </c>
      <c r="C357" s="822" t="s">
        <v>5283</v>
      </c>
      <c r="D357" s="822" t="s">
        <v>7135</v>
      </c>
      <c r="E357" s="822" t="s">
        <v>7136</v>
      </c>
      <c r="F357" s="831">
        <v>17</v>
      </c>
      <c r="G357" s="831">
        <v>7871</v>
      </c>
      <c r="H357" s="831"/>
      <c r="I357" s="831">
        <v>463</v>
      </c>
      <c r="J357" s="831">
        <v>37</v>
      </c>
      <c r="K357" s="831">
        <v>17279</v>
      </c>
      <c r="L357" s="831"/>
      <c r="M357" s="831">
        <v>467</v>
      </c>
      <c r="N357" s="831">
        <v>58</v>
      </c>
      <c r="O357" s="831">
        <v>28594</v>
      </c>
      <c r="P357" s="827"/>
      <c r="Q357" s="832">
        <v>493</v>
      </c>
    </row>
    <row r="358" spans="1:17" ht="14.45" customHeight="1" x14ac:dyDescent="0.2">
      <c r="A358" s="821" t="s">
        <v>7103</v>
      </c>
      <c r="B358" s="822" t="s">
        <v>7104</v>
      </c>
      <c r="C358" s="822" t="s">
        <v>5283</v>
      </c>
      <c r="D358" s="822" t="s">
        <v>7137</v>
      </c>
      <c r="E358" s="822" t="s">
        <v>7138</v>
      </c>
      <c r="F358" s="831">
        <v>2</v>
      </c>
      <c r="G358" s="831">
        <v>118</v>
      </c>
      <c r="H358" s="831"/>
      <c r="I358" s="831">
        <v>59</v>
      </c>
      <c r="J358" s="831">
        <v>5</v>
      </c>
      <c r="K358" s="831">
        <v>295</v>
      </c>
      <c r="L358" s="831"/>
      <c r="M358" s="831">
        <v>59</v>
      </c>
      <c r="N358" s="831"/>
      <c r="O358" s="831"/>
      <c r="P358" s="827"/>
      <c r="Q358" s="832"/>
    </row>
    <row r="359" spans="1:17" ht="14.45" customHeight="1" x14ac:dyDescent="0.2">
      <c r="A359" s="821" t="s">
        <v>7103</v>
      </c>
      <c r="B359" s="822" t="s">
        <v>7104</v>
      </c>
      <c r="C359" s="822" t="s">
        <v>5283</v>
      </c>
      <c r="D359" s="822" t="s">
        <v>7139</v>
      </c>
      <c r="E359" s="822" t="s">
        <v>7140</v>
      </c>
      <c r="F359" s="831">
        <v>389</v>
      </c>
      <c r="G359" s="831">
        <v>69631</v>
      </c>
      <c r="H359" s="831"/>
      <c r="I359" s="831">
        <v>179</v>
      </c>
      <c r="J359" s="831">
        <v>292</v>
      </c>
      <c r="K359" s="831">
        <v>52852</v>
      </c>
      <c r="L359" s="831"/>
      <c r="M359" s="831">
        <v>181</v>
      </c>
      <c r="N359" s="831">
        <v>336</v>
      </c>
      <c r="O359" s="831">
        <v>63840</v>
      </c>
      <c r="P359" s="827"/>
      <c r="Q359" s="832">
        <v>190</v>
      </c>
    </row>
    <row r="360" spans="1:17" ht="14.45" customHeight="1" x14ac:dyDescent="0.2">
      <c r="A360" s="821" t="s">
        <v>7103</v>
      </c>
      <c r="B360" s="822" t="s">
        <v>7104</v>
      </c>
      <c r="C360" s="822" t="s">
        <v>5283</v>
      </c>
      <c r="D360" s="822" t="s">
        <v>7141</v>
      </c>
      <c r="E360" s="822" t="s">
        <v>7142</v>
      </c>
      <c r="F360" s="831">
        <v>2</v>
      </c>
      <c r="G360" s="831">
        <v>174</v>
      </c>
      <c r="H360" s="831"/>
      <c r="I360" s="831">
        <v>87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7103</v>
      </c>
      <c r="B361" s="822" t="s">
        <v>7104</v>
      </c>
      <c r="C361" s="822" t="s">
        <v>5283</v>
      </c>
      <c r="D361" s="822" t="s">
        <v>7143</v>
      </c>
      <c r="E361" s="822" t="s">
        <v>7144</v>
      </c>
      <c r="F361" s="831">
        <v>8</v>
      </c>
      <c r="G361" s="831">
        <v>1376</v>
      </c>
      <c r="H361" s="831"/>
      <c r="I361" s="831">
        <v>172</v>
      </c>
      <c r="J361" s="831">
        <v>16</v>
      </c>
      <c r="K361" s="831">
        <v>2784</v>
      </c>
      <c r="L361" s="831"/>
      <c r="M361" s="831">
        <v>174</v>
      </c>
      <c r="N361" s="831">
        <v>7</v>
      </c>
      <c r="O361" s="831">
        <v>1281</v>
      </c>
      <c r="P361" s="827"/>
      <c r="Q361" s="832">
        <v>183</v>
      </c>
    </row>
    <row r="362" spans="1:17" ht="14.45" customHeight="1" x14ac:dyDescent="0.2">
      <c r="A362" s="821" t="s">
        <v>7103</v>
      </c>
      <c r="B362" s="822" t="s">
        <v>7104</v>
      </c>
      <c r="C362" s="822" t="s">
        <v>5283</v>
      </c>
      <c r="D362" s="822" t="s">
        <v>7145</v>
      </c>
      <c r="E362" s="822" t="s">
        <v>7146</v>
      </c>
      <c r="F362" s="831">
        <v>1</v>
      </c>
      <c r="G362" s="831">
        <v>267</v>
      </c>
      <c r="H362" s="831"/>
      <c r="I362" s="831">
        <v>267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7103</v>
      </c>
      <c r="B363" s="822" t="s">
        <v>7104</v>
      </c>
      <c r="C363" s="822" t="s">
        <v>5283</v>
      </c>
      <c r="D363" s="822" t="s">
        <v>7147</v>
      </c>
      <c r="E363" s="822" t="s">
        <v>7148</v>
      </c>
      <c r="F363" s="831">
        <v>10</v>
      </c>
      <c r="G363" s="831">
        <v>21460</v>
      </c>
      <c r="H363" s="831"/>
      <c r="I363" s="831">
        <v>2146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7103</v>
      </c>
      <c r="B364" s="822" t="s">
        <v>7104</v>
      </c>
      <c r="C364" s="822" t="s">
        <v>5283</v>
      </c>
      <c r="D364" s="822" t="s">
        <v>7149</v>
      </c>
      <c r="E364" s="822" t="s">
        <v>7150</v>
      </c>
      <c r="F364" s="831">
        <v>15</v>
      </c>
      <c r="G364" s="831">
        <v>6525</v>
      </c>
      <c r="H364" s="831"/>
      <c r="I364" s="831">
        <v>435</v>
      </c>
      <c r="J364" s="831">
        <v>17</v>
      </c>
      <c r="K364" s="831">
        <v>7514</v>
      </c>
      <c r="L364" s="831"/>
      <c r="M364" s="831">
        <v>442</v>
      </c>
      <c r="N364" s="831">
        <v>16</v>
      </c>
      <c r="O364" s="831">
        <v>7296</v>
      </c>
      <c r="P364" s="827"/>
      <c r="Q364" s="832">
        <v>456</v>
      </c>
    </row>
    <row r="365" spans="1:17" ht="14.45" customHeight="1" x14ac:dyDescent="0.2">
      <c r="A365" s="821" t="s">
        <v>7103</v>
      </c>
      <c r="B365" s="822" t="s">
        <v>7104</v>
      </c>
      <c r="C365" s="822" t="s">
        <v>5283</v>
      </c>
      <c r="D365" s="822" t="s">
        <v>7151</v>
      </c>
      <c r="E365" s="822" t="s">
        <v>7152</v>
      </c>
      <c r="F365" s="831"/>
      <c r="G365" s="831"/>
      <c r="H365" s="831"/>
      <c r="I365" s="831"/>
      <c r="J365" s="831"/>
      <c r="K365" s="831"/>
      <c r="L365" s="831"/>
      <c r="M365" s="831"/>
      <c r="N365" s="831">
        <v>5</v>
      </c>
      <c r="O365" s="831">
        <v>5560</v>
      </c>
      <c r="P365" s="827"/>
      <c r="Q365" s="832">
        <v>1112</v>
      </c>
    </row>
    <row r="366" spans="1:17" ht="14.45" customHeight="1" x14ac:dyDescent="0.2">
      <c r="A366" s="821" t="s">
        <v>7153</v>
      </c>
      <c r="B366" s="822" t="s">
        <v>7154</v>
      </c>
      <c r="C366" s="822" t="s">
        <v>5283</v>
      </c>
      <c r="D366" s="822" t="s">
        <v>7155</v>
      </c>
      <c r="E366" s="822" t="s">
        <v>7156</v>
      </c>
      <c r="F366" s="831">
        <v>806</v>
      </c>
      <c r="G366" s="831">
        <v>141050</v>
      </c>
      <c r="H366" s="831"/>
      <c r="I366" s="831">
        <v>175</v>
      </c>
      <c r="J366" s="831">
        <v>858</v>
      </c>
      <c r="K366" s="831">
        <v>151008</v>
      </c>
      <c r="L366" s="831"/>
      <c r="M366" s="831">
        <v>176</v>
      </c>
      <c r="N366" s="831">
        <v>1414</v>
      </c>
      <c r="O366" s="831">
        <v>268660</v>
      </c>
      <c r="P366" s="827"/>
      <c r="Q366" s="832">
        <v>190</v>
      </c>
    </row>
    <row r="367" spans="1:17" ht="14.45" customHeight="1" x14ac:dyDescent="0.2">
      <c r="A367" s="821" t="s">
        <v>7153</v>
      </c>
      <c r="B367" s="822" t="s">
        <v>7154</v>
      </c>
      <c r="C367" s="822" t="s">
        <v>5283</v>
      </c>
      <c r="D367" s="822" t="s">
        <v>7157</v>
      </c>
      <c r="E367" s="822" t="s">
        <v>7158</v>
      </c>
      <c r="F367" s="831">
        <v>17</v>
      </c>
      <c r="G367" s="831">
        <v>18241</v>
      </c>
      <c r="H367" s="831"/>
      <c r="I367" s="831">
        <v>1073</v>
      </c>
      <c r="J367" s="831">
        <v>107</v>
      </c>
      <c r="K367" s="831">
        <v>115025</v>
      </c>
      <c r="L367" s="831"/>
      <c r="M367" s="831">
        <v>1075</v>
      </c>
      <c r="N367" s="831">
        <v>120</v>
      </c>
      <c r="O367" s="831">
        <v>129720</v>
      </c>
      <c r="P367" s="827"/>
      <c r="Q367" s="832">
        <v>1081</v>
      </c>
    </row>
    <row r="368" spans="1:17" ht="14.45" customHeight="1" x14ac:dyDescent="0.2">
      <c r="A368" s="821" t="s">
        <v>7153</v>
      </c>
      <c r="B368" s="822" t="s">
        <v>7154</v>
      </c>
      <c r="C368" s="822" t="s">
        <v>5283</v>
      </c>
      <c r="D368" s="822" t="s">
        <v>7159</v>
      </c>
      <c r="E368" s="822" t="s">
        <v>7160</v>
      </c>
      <c r="F368" s="831">
        <v>545</v>
      </c>
      <c r="G368" s="831">
        <v>25615</v>
      </c>
      <c r="H368" s="831"/>
      <c r="I368" s="831">
        <v>47</v>
      </c>
      <c r="J368" s="831">
        <v>403</v>
      </c>
      <c r="K368" s="831">
        <v>18941</v>
      </c>
      <c r="L368" s="831"/>
      <c r="M368" s="831">
        <v>47</v>
      </c>
      <c r="N368" s="831">
        <v>301</v>
      </c>
      <c r="O368" s="831">
        <v>14749</v>
      </c>
      <c r="P368" s="827"/>
      <c r="Q368" s="832">
        <v>49</v>
      </c>
    </row>
    <row r="369" spans="1:17" ht="14.45" customHeight="1" x14ac:dyDescent="0.2">
      <c r="A369" s="821" t="s">
        <v>7153</v>
      </c>
      <c r="B369" s="822" t="s">
        <v>7154</v>
      </c>
      <c r="C369" s="822" t="s">
        <v>5283</v>
      </c>
      <c r="D369" s="822" t="s">
        <v>7081</v>
      </c>
      <c r="E369" s="822" t="s">
        <v>7082</v>
      </c>
      <c r="F369" s="831">
        <v>45</v>
      </c>
      <c r="G369" s="831">
        <v>15660</v>
      </c>
      <c r="H369" s="831"/>
      <c r="I369" s="831">
        <v>348</v>
      </c>
      <c r="J369" s="831">
        <v>32</v>
      </c>
      <c r="K369" s="831">
        <v>11136</v>
      </c>
      <c r="L369" s="831"/>
      <c r="M369" s="831">
        <v>348</v>
      </c>
      <c r="N369" s="831">
        <v>24</v>
      </c>
      <c r="O369" s="831">
        <v>8376</v>
      </c>
      <c r="P369" s="827"/>
      <c r="Q369" s="832">
        <v>349</v>
      </c>
    </row>
    <row r="370" spans="1:17" ht="14.45" customHeight="1" x14ac:dyDescent="0.2">
      <c r="A370" s="821" t="s">
        <v>7153</v>
      </c>
      <c r="B370" s="822" t="s">
        <v>7154</v>
      </c>
      <c r="C370" s="822" t="s">
        <v>5283</v>
      </c>
      <c r="D370" s="822" t="s">
        <v>7161</v>
      </c>
      <c r="E370" s="822" t="s">
        <v>7162</v>
      </c>
      <c r="F370" s="831">
        <v>2</v>
      </c>
      <c r="G370" s="831">
        <v>102</v>
      </c>
      <c r="H370" s="831"/>
      <c r="I370" s="831">
        <v>51</v>
      </c>
      <c r="J370" s="831">
        <v>6</v>
      </c>
      <c r="K370" s="831">
        <v>312</v>
      </c>
      <c r="L370" s="831"/>
      <c r="M370" s="831">
        <v>52</v>
      </c>
      <c r="N370" s="831">
        <v>12</v>
      </c>
      <c r="O370" s="831">
        <v>624</v>
      </c>
      <c r="P370" s="827"/>
      <c r="Q370" s="832">
        <v>52</v>
      </c>
    </row>
    <row r="371" spans="1:17" ht="14.45" customHeight="1" x14ac:dyDescent="0.2">
      <c r="A371" s="821" t="s">
        <v>7153</v>
      </c>
      <c r="B371" s="822" t="s">
        <v>7154</v>
      </c>
      <c r="C371" s="822" t="s">
        <v>5283</v>
      </c>
      <c r="D371" s="822" t="s">
        <v>7163</v>
      </c>
      <c r="E371" s="822" t="s">
        <v>7164</v>
      </c>
      <c r="F371" s="831">
        <v>153</v>
      </c>
      <c r="G371" s="831">
        <v>57834</v>
      </c>
      <c r="H371" s="831"/>
      <c r="I371" s="831">
        <v>378</v>
      </c>
      <c r="J371" s="831">
        <v>156</v>
      </c>
      <c r="K371" s="831">
        <v>58968</v>
      </c>
      <c r="L371" s="831"/>
      <c r="M371" s="831">
        <v>378</v>
      </c>
      <c r="N371" s="831">
        <v>1118</v>
      </c>
      <c r="O371" s="831">
        <v>423722</v>
      </c>
      <c r="P371" s="827"/>
      <c r="Q371" s="832">
        <v>379</v>
      </c>
    </row>
    <row r="372" spans="1:17" ht="14.45" customHeight="1" x14ac:dyDescent="0.2">
      <c r="A372" s="821" t="s">
        <v>7153</v>
      </c>
      <c r="B372" s="822" t="s">
        <v>7154</v>
      </c>
      <c r="C372" s="822" t="s">
        <v>5283</v>
      </c>
      <c r="D372" s="822" t="s">
        <v>7165</v>
      </c>
      <c r="E372" s="822" t="s">
        <v>7166</v>
      </c>
      <c r="F372" s="831">
        <v>92</v>
      </c>
      <c r="G372" s="831">
        <v>3128</v>
      </c>
      <c r="H372" s="831"/>
      <c r="I372" s="831">
        <v>34</v>
      </c>
      <c r="J372" s="831">
        <v>79</v>
      </c>
      <c r="K372" s="831">
        <v>2765</v>
      </c>
      <c r="L372" s="831"/>
      <c r="M372" s="831">
        <v>35</v>
      </c>
      <c r="N372" s="831">
        <v>30</v>
      </c>
      <c r="O372" s="831">
        <v>1050</v>
      </c>
      <c r="P372" s="827"/>
      <c r="Q372" s="832">
        <v>35</v>
      </c>
    </row>
    <row r="373" spans="1:17" ht="14.45" customHeight="1" x14ac:dyDescent="0.2">
      <c r="A373" s="821" t="s">
        <v>7153</v>
      </c>
      <c r="B373" s="822" t="s">
        <v>7154</v>
      </c>
      <c r="C373" s="822" t="s">
        <v>5283</v>
      </c>
      <c r="D373" s="822" t="s">
        <v>7167</v>
      </c>
      <c r="E373" s="822" t="s">
        <v>7168</v>
      </c>
      <c r="F373" s="831">
        <v>35</v>
      </c>
      <c r="G373" s="831">
        <v>18375</v>
      </c>
      <c r="H373" s="831"/>
      <c r="I373" s="831">
        <v>525</v>
      </c>
      <c r="J373" s="831">
        <v>29</v>
      </c>
      <c r="K373" s="831">
        <v>15225</v>
      </c>
      <c r="L373" s="831"/>
      <c r="M373" s="831">
        <v>525</v>
      </c>
      <c r="N373" s="831">
        <v>597</v>
      </c>
      <c r="O373" s="831">
        <v>314022</v>
      </c>
      <c r="P373" s="827"/>
      <c r="Q373" s="832">
        <v>526</v>
      </c>
    </row>
    <row r="374" spans="1:17" ht="14.45" customHeight="1" x14ac:dyDescent="0.2">
      <c r="A374" s="821" t="s">
        <v>7153</v>
      </c>
      <c r="B374" s="822" t="s">
        <v>7154</v>
      </c>
      <c r="C374" s="822" t="s">
        <v>5283</v>
      </c>
      <c r="D374" s="822" t="s">
        <v>7169</v>
      </c>
      <c r="E374" s="822" t="s">
        <v>7170</v>
      </c>
      <c r="F374" s="831">
        <v>58</v>
      </c>
      <c r="G374" s="831">
        <v>3364</v>
      </c>
      <c r="H374" s="831"/>
      <c r="I374" s="831">
        <v>58</v>
      </c>
      <c r="J374" s="831">
        <v>37</v>
      </c>
      <c r="K374" s="831">
        <v>2146</v>
      </c>
      <c r="L374" s="831"/>
      <c r="M374" s="831">
        <v>58</v>
      </c>
      <c r="N374" s="831">
        <v>57</v>
      </c>
      <c r="O374" s="831">
        <v>3363</v>
      </c>
      <c r="P374" s="827"/>
      <c r="Q374" s="832">
        <v>59</v>
      </c>
    </row>
    <row r="375" spans="1:17" ht="14.45" customHeight="1" x14ac:dyDescent="0.2">
      <c r="A375" s="821" t="s">
        <v>7153</v>
      </c>
      <c r="B375" s="822" t="s">
        <v>7154</v>
      </c>
      <c r="C375" s="822" t="s">
        <v>5283</v>
      </c>
      <c r="D375" s="822" t="s">
        <v>7171</v>
      </c>
      <c r="E375" s="822" t="s">
        <v>7172</v>
      </c>
      <c r="F375" s="831"/>
      <c r="G375" s="831"/>
      <c r="H375" s="831"/>
      <c r="I375" s="831"/>
      <c r="J375" s="831"/>
      <c r="K375" s="831"/>
      <c r="L375" s="831"/>
      <c r="M375" s="831"/>
      <c r="N375" s="831">
        <v>2</v>
      </c>
      <c r="O375" s="831">
        <v>460</v>
      </c>
      <c r="P375" s="827"/>
      <c r="Q375" s="832">
        <v>230</v>
      </c>
    </row>
    <row r="376" spans="1:17" ht="14.45" customHeight="1" x14ac:dyDescent="0.2">
      <c r="A376" s="821" t="s">
        <v>7153</v>
      </c>
      <c r="B376" s="822" t="s">
        <v>7154</v>
      </c>
      <c r="C376" s="822" t="s">
        <v>5283</v>
      </c>
      <c r="D376" s="822" t="s">
        <v>7173</v>
      </c>
      <c r="E376" s="822" t="s">
        <v>7174</v>
      </c>
      <c r="F376" s="831"/>
      <c r="G376" s="831"/>
      <c r="H376" s="831"/>
      <c r="I376" s="831"/>
      <c r="J376" s="831"/>
      <c r="K376" s="831"/>
      <c r="L376" s="831"/>
      <c r="M376" s="831"/>
      <c r="N376" s="831">
        <v>2</v>
      </c>
      <c r="O376" s="831">
        <v>1126</v>
      </c>
      <c r="P376" s="827"/>
      <c r="Q376" s="832">
        <v>563</v>
      </c>
    </row>
    <row r="377" spans="1:17" ht="14.45" customHeight="1" x14ac:dyDescent="0.2">
      <c r="A377" s="821" t="s">
        <v>7153</v>
      </c>
      <c r="B377" s="822" t="s">
        <v>7154</v>
      </c>
      <c r="C377" s="822" t="s">
        <v>5283</v>
      </c>
      <c r="D377" s="822" t="s">
        <v>7175</v>
      </c>
      <c r="E377" s="822" t="s">
        <v>7176</v>
      </c>
      <c r="F377" s="831">
        <v>93</v>
      </c>
      <c r="G377" s="831">
        <v>13392</v>
      </c>
      <c r="H377" s="831"/>
      <c r="I377" s="831">
        <v>144</v>
      </c>
      <c r="J377" s="831">
        <v>30</v>
      </c>
      <c r="K377" s="831">
        <v>4350</v>
      </c>
      <c r="L377" s="831"/>
      <c r="M377" s="831">
        <v>145</v>
      </c>
      <c r="N377" s="831">
        <v>10</v>
      </c>
      <c r="O377" s="831">
        <v>1490</v>
      </c>
      <c r="P377" s="827"/>
      <c r="Q377" s="832">
        <v>149</v>
      </c>
    </row>
    <row r="378" spans="1:17" ht="14.45" customHeight="1" x14ac:dyDescent="0.2">
      <c r="A378" s="821" t="s">
        <v>7153</v>
      </c>
      <c r="B378" s="822" t="s">
        <v>7154</v>
      </c>
      <c r="C378" s="822" t="s">
        <v>5283</v>
      </c>
      <c r="D378" s="822" t="s">
        <v>7177</v>
      </c>
      <c r="E378" s="822" t="s">
        <v>7178</v>
      </c>
      <c r="F378" s="831">
        <v>52</v>
      </c>
      <c r="G378" s="831">
        <v>3432</v>
      </c>
      <c r="H378" s="831"/>
      <c r="I378" s="831">
        <v>66</v>
      </c>
      <c r="J378" s="831">
        <v>27</v>
      </c>
      <c r="K378" s="831">
        <v>1809</v>
      </c>
      <c r="L378" s="831"/>
      <c r="M378" s="831">
        <v>67</v>
      </c>
      <c r="N378" s="831">
        <v>8</v>
      </c>
      <c r="O378" s="831">
        <v>552</v>
      </c>
      <c r="P378" s="827"/>
      <c r="Q378" s="832">
        <v>69</v>
      </c>
    </row>
    <row r="379" spans="1:17" ht="14.45" customHeight="1" x14ac:dyDescent="0.2">
      <c r="A379" s="821" t="s">
        <v>7153</v>
      </c>
      <c r="B379" s="822" t="s">
        <v>7154</v>
      </c>
      <c r="C379" s="822" t="s">
        <v>5283</v>
      </c>
      <c r="D379" s="822" t="s">
        <v>7179</v>
      </c>
      <c r="E379" s="822" t="s">
        <v>7180</v>
      </c>
      <c r="F379" s="831">
        <v>1720</v>
      </c>
      <c r="G379" s="831">
        <v>237360</v>
      </c>
      <c r="H379" s="831"/>
      <c r="I379" s="831">
        <v>138</v>
      </c>
      <c r="J379" s="831">
        <v>1921</v>
      </c>
      <c r="K379" s="831">
        <v>267019</v>
      </c>
      <c r="L379" s="831"/>
      <c r="M379" s="831">
        <v>139</v>
      </c>
      <c r="N379" s="831">
        <v>1946</v>
      </c>
      <c r="O379" s="831">
        <v>278278</v>
      </c>
      <c r="P379" s="827"/>
      <c r="Q379" s="832">
        <v>143</v>
      </c>
    </row>
    <row r="380" spans="1:17" ht="14.45" customHeight="1" x14ac:dyDescent="0.2">
      <c r="A380" s="821" t="s">
        <v>7153</v>
      </c>
      <c r="B380" s="822" t="s">
        <v>7154</v>
      </c>
      <c r="C380" s="822" t="s">
        <v>5283</v>
      </c>
      <c r="D380" s="822" t="s">
        <v>7181</v>
      </c>
      <c r="E380" s="822" t="s">
        <v>7182</v>
      </c>
      <c r="F380" s="831">
        <v>476</v>
      </c>
      <c r="G380" s="831">
        <v>43792</v>
      </c>
      <c r="H380" s="831"/>
      <c r="I380" s="831">
        <v>92</v>
      </c>
      <c r="J380" s="831">
        <v>511</v>
      </c>
      <c r="K380" s="831">
        <v>47523</v>
      </c>
      <c r="L380" s="831"/>
      <c r="M380" s="831">
        <v>93</v>
      </c>
      <c r="N380" s="831">
        <v>1114</v>
      </c>
      <c r="O380" s="831">
        <v>111400</v>
      </c>
      <c r="P380" s="827"/>
      <c r="Q380" s="832">
        <v>100</v>
      </c>
    </row>
    <row r="381" spans="1:17" ht="14.45" customHeight="1" x14ac:dyDescent="0.2">
      <c r="A381" s="821" t="s">
        <v>7153</v>
      </c>
      <c r="B381" s="822" t="s">
        <v>7154</v>
      </c>
      <c r="C381" s="822" t="s">
        <v>5283</v>
      </c>
      <c r="D381" s="822" t="s">
        <v>7183</v>
      </c>
      <c r="E381" s="822" t="s">
        <v>7184</v>
      </c>
      <c r="F381" s="831"/>
      <c r="G381" s="831"/>
      <c r="H381" s="831"/>
      <c r="I381" s="831"/>
      <c r="J381" s="831">
        <v>9</v>
      </c>
      <c r="K381" s="831">
        <v>1269</v>
      </c>
      <c r="L381" s="831"/>
      <c r="M381" s="831">
        <v>141</v>
      </c>
      <c r="N381" s="831">
        <v>2</v>
      </c>
      <c r="O381" s="831">
        <v>288</v>
      </c>
      <c r="P381" s="827"/>
      <c r="Q381" s="832">
        <v>144</v>
      </c>
    </row>
    <row r="382" spans="1:17" ht="14.45" customHeight="1" x14ac:dyDescent="0.2">
      <c r="A382" s="821" t="s">
        <v>7153</v>
      </c>
      <c r="B382" s="822" t="s">
        <v>7154</v>
      </c>
      <c r="C382" s="822" t="s">
        <v>5283</v>
      </c>
      <c r="D382" s="822" t="s">
        <v>7185</v>
      </c>
      <c r="E382" s="822" t="s">
        <v>7186</v>
      </c>
      <c r="F382" s="831">
        <v>64</v>
      </c>
      <c r="G382" s="831">
        <v>4288</v>
      </c>
      <c r="H382" s="831"/>
      <c r="I382" s="831">
        <v>67</v>
      </c>
      <c r="J382" s="831">
        <v>152</v>
      </c>
      <c r="K382" s="831">
        <v>10184</v>
      </c>
      <c r="L382" s="831"/>
      <c r="M382" s="831">
        <v>67</v>
      </c>
      <c r="N382" s="831">
        <v>180</v>
      </c>
      <c r="O382" s="831">
        <v>12240</v>
      </c>
      <c r="P382" s="827"/>
      <c r="Q382" s="832">
        <v>68</v>
      </c>
    </row>
    <row r="383" spans="1:17" ht="14.45" customHeight="1" x14ac:dyDescent="0.2">
      <c r="A383" s="821" t="s">
        <v>7153</v>
      </c>
      <c r="B383" s="822" t="s">
        <v>7154</v>
      </c>
      <c r="C383" s="822" t="s">
        <v>5283</v>
      </c>
      <c r="D383" s="822" t="s">
        <v>7090</v>
      </c>
      <c r="E383" s="822" t="s">
        <v>7091</v>
      </c>
      <c r="F383" s="831">
        <v>118</v>
      </c>
      <c r="G383" s="831">
        <v>38822</v>
      </c>
      <c r="H383" s="831"/>
      <c r="I383" s="831">
        <v>329</v>
      </c>
      <c r="J383" s="831">
        <v>162</v>
      </c>
      <c r="K383" s="831">
        <v>53298</v>
      </c>
      <c r="L383" s="831"/>
      <c r="M383" s="831">
        <v>329</v>
      </c>
      <c r="N383" s="831">
        <v>651</v>
      </c>
      <c r="O383" s="831">
        <v>214830</v>
      </c>
      <c r="P383" s="827"/>
      <c r="Q383" s="832">
        <v>330</v>
      </c>
    </row>
    <row r="384" spans="1:17" ht="14.45" customHeight="1" x14ac:dyDescent="0.2">
      <c r="A384" s="821" t="s">
        <v>7153</v>
      </c>
      <c r="B384" s="822" t="s">
        <v>7154</v>
      </c>
      <c r="C384" s="822" t="s">
        <v>5283</v>
      </c>
      <c r="D384" s="822" t="s">
        <v>7187</v>
      </c>
      <c r="E384" s="822" t="s">
        <v>7188</v>
      </c>
      <c r="F384" s="831">
        <v>137</v>
      </c>
      <c r="G384" s="831">
        <v>7124</v>
      </c>
      <c r="H384" s="831"/>
      <c r="I384" s="831">
        <v>52</v>
      </c>
      <c r="J384" s="831">
        <v>131</v>
      </c>
      <c r="K384" s="831">
        <v>6812</v>
      </c>
      <c r="L384" s="831"/>
      <c r="M384" s="831">
        <v>52</v>
      </c>
      <c r="N384" s="831">
        <v>200</v>
      </c>
      <c r="O384" s="831">
        <v>10600</v>
      </c>
      <c r="P384" s="827"/>
      <c r="Q384" s="832">
        <v>53</v>
      </c>
    </row>
    <row r="385" spans="1:17" ht="14.45" customHeight="1" x14ac:dyDescent="0.2">
      <c r="A385" s="821" t="s">
        <v>7153</v>
      </c>
      <c r="B385" s="822" t="s">
        <v>7154</v>
      </c>
      <c r="C385" s="822" t="s">
        <v>5283</v>
      </c>
      <c r="D385" s="822" t="s">
        <v>7189</v>
      </c>
      <c r="E385" s="822" t="s">
        <v>7190</v>
      </c>
      <c r="F385" s="831">
        <v>5</v>
      </c>
      <c r="G385" s="831">
        <v>1045</v>
      </c>
      <c r="H385" s="831"/>
      <c r="I385" s="831">
        <v>209</v>
      </c>
      <c r="J385" s="831">
        <v>6</v>
      </c>
      <c r="K385" s="831">
        <v>1266</v>
      </c>
      <c r="L385" s="831"/>
      <c r="M385" s="831">
        <v>211</v>
      </c>
      <c r="N385" s="831">
        <v>15</v>
      </c>
      <c r="O385" s="831">
        <v>3330</v>
      </c>
      <c r="P385" s="827"/>
      <c r="Q385" s="832">
        <v>222</v>
      </c>
    </row>
    <row r="386" spans="1:17" ht="14.45" customHeight="1" x14ac:dyDescent="0.2">
      <c r="A386" s="821" t="s">
        <v>7153</v>
      </c>
      <c r="B386" s="822" t="s">
        <v>7154</v>
      </c>
      <c r="C386" s="822" t="s">
        <v>5283</v>
      </c>
      <c r="D386" s="822" t="s">
        <v>7191</v>
      </c>
      <c r="E386" s="822" t="s">
        <v>7192</v>
      </c>
      <c r="F386" s="831">
        <v>1</v>
      </c>
      <c r="G386" s="831">
        <v>764</v>
      </c>
      <c r="H386" s="831"/>
      <c r="I386" s="831">
        <v>764</v>
      </c>
      <c r="J386" s="831">
        <v>1</v>
      </c>
      <c r="K386" s="831">
        <v>764</v>
      </c>
      <c r="L386" s="831"/>
      <c r="M386" s="831">
        <v>764</v>
      </c>
      <c r="N386" s="831"/>
      <c r="O386" s="831"/>
      <c r="P386" s="827"/>
      <c r="Q386" s="832"/>
    </row>
    <row r="387" spans="1:17" ht="14.45" customHeight="1" x14ac:dyDescent="0.2">
      <c r="A387" s="821" t="s">
        <v>7153</v>
      </c>
      <c r="B387" s="822" t="s">
        <v>7154</v>
      </c>
      <c r="C387" s="822" t="s">
        <v>5283</v>
      </c>
      <c r="D387" s="822" t="s">
        <v>7193</v>
      </c>
      <c r="E387" s="822" t="s">
        <v>7194</v>
      </c>
      <c r="F387" s="831">
        <v>44</v>
      </c>
      <c r="G387" s="831">
        <v>27060</v>
      </c>
      <c r="H387" s="831"/>
      <c r="I387" s="831">
        <v>615</v>
      </c>
      <c r="J387" s="831">
        <v>28</v>
      </c>
      <c r="K387" s="831">
        <v>17276</v>
      </c>
      <c r="L387" s="831"/>
      <c r="M387" s="831">
        <v>617</v>
      </c>
      <c r="N387" s="831">
        <v>484</v>
      </c>
      <c r="O387" s="831">
        <v>302984</v>
      </c>
      <c r="P387" s="827"/>
      <c r="Q387" s="832">
        <v>626</v>
      </c>
    </row>
    <row r="388" spans="1:17" ht="14.45" customHeight="1" x14ac:dyDescent="0.2">
      <c r="A388" s="821" t="s">
        <v>7153</v>
      </c>
      <c r="B388" s="822" t="s">
        <v>7154</v>
      </c>
      <c r="C388" s="822" t="s">
        <v>5283</v>
      </c>
      <c r="D388" s="822" t="s">
        <v>7195</v>
      </c>
      <c r="E388" s="822" t="s">
        <v>7196</v>
      </c>
      <c r="F388" s="831">
        <v>3</v>
      </c>
      <c r="G388" s="831">
        <v>2478</v>
      </c>
      <c r="H388" s="831"/>
      <c r="I388" s="831">
        <v>826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7153</v>
      </c>
      <c r="B389" s="822" t="s">
        <v>7154</v>
      </c>
      <c r="C389" s="822" t="s">
        <v>5283</v>
      </c>
      <c r="D389" s="822" t="s">
        <v>7197</v>
      </c>
      <c r="E389" s="822" t="s">
        <v>7198</v>
      </c>
      <c r="F389" s="831"/>
      <c r="G389" s="831"/>
      <c r="H389" s="831"/>
      <c r="I389" s="831"/>
      <c r="J389" s="831">
        <v>1</v>
      </c>
      <c r="K389" s="831">
        <v>47</v>
      </c>
      <c r="L389" s="831"/>
      <c r="M389" s="831">
        <v>47</v>
      </c>
      <c r="N389" s="831"/>
      <c r="O389" s="831"/>
      <c r="P389" s="827"/>
      <c r="Q389" s="832"/>
    </row>
    <row r="390" spans="1:17" ht="14.45" customHeight="1" x14ac:dyDescent="0.2">
      <c r="A390" s="821" t="s">
        <v>7153</v>
      </c>
      <c r="B390" s="822" t="s">
        <v>7154</v>
      </c>
      <c r="C390" s="822" t="s">
        <v>5283</v>
      </c>
      <c r="D390" s="822" t="s">
        <v>7199</v>
      </c>
      <c r="E390" s="822" t="s">
        <v>7200</v>
      </c>
      <c r="F390" s="831">
        <v>4</v>
      </c>
      <c r="G390" s="831">
        <v>208</v>
      </c>
      <c r="H390" s="831"/>
      <c r="I390" s="831">
        <v>52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7153</v>
      </c>
      <c r="B391" s="822" t="s">
        <v>7154</v>
      </c>
      <c r="C391" s="822" t="s">
        <v>5283</v>
      </c>
      <c r="D391" s="822" t="s">
        <v>7201</v>
      </c>
      <c r="E391" s="822" t="s">
        <v>7202</v>
      </c>
      <c r="F391" s="831">
        <v>6</v>
      </c>
      <c r="G391" s="831">
        <v>2274</v>
      </c>
      <c r="H391" s="831"/>
      <c r="I391" s="831">
        <v>379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7153</v>
      </c>
      <c r="B392" s="822" t="s">
        <v>7154</v>
      </c>
      <c r="C392" s="822" t="s">
        <v>5283</v>
      </c>
      <c r="D392" s="822" t="s">
        <v>7203</v>
      </c>
      <c r="E392" s="822" t="s">
        <v>7204</v>
      </c>
      <c r="F392" s="831"/>
      <c r="G392" s="831"/>
      <c r="H392" s="831"/>
      <c r="I392" s="831"/>
      <c r="J392" s="831">
        <v>1</v>
      </c>
      <c r="K392" s="831">
        <v>243</v>
      </c>
      <c r="L392" s="831"/>
      <c r="M392" s="831">
        <v>243</v>
      </c>
      <c r="N392" s="831"/>
      <c r="O392" s="831"/>
      <c r="P392" s="827"/>
      <c r="Q392" s="832"/>
    </row>
    <row r="393" spans="1:17" ht="14.45" customHeight="1" x14ac:dyDescent="0.2">
      <c r="A393" s="821" t="s">
        <v>7153</v>
      </c>
      <c r="B393" s="822" t="s">
        <v>7154</v>
      </c>
      <c r="C393" s="822" t="s">
        <v>5283</v>
      </c>
      <c r="D393" s="822" t="s">
        <v>7205</v>
      </c>
      <c r="E393" s="822" t="s">
        <v>7206</v>
      </c>
      <c r="F393" s="831">
        <v>22</v>
      </c>
      <c r="G393" s="831">
        <v>32912</v>
      </c>
      <c r="H393" s="831"/>
      <c r="I393" s="831">
        <v>1496</v>
      </c>
      <c r="J393" s="831">
        <v>32</v>
      </c>
      <c r="K393" s="831">
        <v>47936</v>
      </c>
      <c r="L393" s="831"/>
      <c r="M393" s="831">
        <v>1498</v>
      </c>
      <c r="N393" s="831">
        <v>26</v>
      </c>
      <c r="O393" s="831">
        <v>39104</v>
      </c>
      <c r="P393" s="827"/>
      <c r="Q393" s="832">
        <v>1504</v>
      </c>
    </row>
    <row r="394" spans="1:17" ht="14.45" customHeight="1" x14ac:dyDescent="0.2">
      <c r="A394" s="821" t="s">
        <v>7153</v>
      </c>
      <c r="B394" s="822" t="s">
        <v>7154</v>
      </c>
      <c r="C394" s="822" t="s">
        <v>5283</v>
      </c>
      <c r="D394" s="822" t="s">
        <v>7207</v>
      </c>
      <c r="E394" s="822" t="s">
        <v>7208</v>
      </c>
      <c r="F394" s="831">
        <v>18</v>
      </c>
      <c r="G394" s="831">
        <v>5922</v>
      </c>
      <c r="H394" s="831"/>
      <c r="I394" s="831">
        <v>329</v>
      </c>
      <c r="J394" s="831">
        <v>57</v>
      </c>
      <c r="K394" s="831">
        <v>18867</v>
      </c>
      <c r="L394" s="831"/>
      <c r="M394" s="831">
        <v>331</v>
      </c>
      <c r="N394" s="831">
        <v>121</v>
      </c>
      <c r="O394" s="831">
        <v>41019</v>
      </c>
      <c r="P394" s="827"/>
      <c r="Q394" s="832">
        <v>339</v>
      </c>
    </row>
    <row r="395" spans="1:17" ht="14.45" customHeight="1" x14ac:dyDescent="0.2">
      <c r="A395" s="821" t="s">
        <v>7153</v>
      </c>
      <c r="B395" s="822" t="s">
        <v>7154</v>
      </c>
      <c r="C395" s="822" t="s">
        <v>5283</v>
      </c>
      <c r="D395" s="822" t="s">
        <v>7209</v>
      </c>
      <c r="E395" s="822" t="s">
        <v>7210</v>
      </c>
      <c r="F395" s="831">
        <v>13</v>
      </c>
      <c r="G395" s="831">
        <v>11583</v>
      </c>
      <c r="H395" s="831"/>
      <c r="I395" s="831">
        <v>891</v>
      </c>
      <c r="J395" s="831">
        <v>62</v>
      </c>
      <c r="K395" s="831">
        <v>55428</v>
      </c>
      <c r="L395" s="831"/>
      <c r="M395" s="831">
        <v>894</v>
      </c>
      <c r="N395" s="831">
        <v>4</v>
      </c>
      <c r="O395" s="831">
        <v>3636</v>
      </c>
      <c r="P395" s="827"/>
      <c r="Q395" s="832">
        <v>909</v>
      </c>
    </row>
    <row r="396" spans="1:17" ht="14.45" customHeight="1" x14ac:dyDescent="0.2">
      <c r="A396" s="821" t="s">
        <v>7153</v>
      </c>
      <c r="B396" s="822" t="s">
        <v>7154</v>
      </c>
      <c r="C396" s="822" t="s">
        <v>5283</v>
      </c>
      <c r="D396" s="822" t="s">
        <v>7211</v>
      </c>
      <c r="E396" s="822" t="s">
        <v>7212</v>
      </c>
      <c r="F396" s="831">
        <v>1064</v>
      </c>
      <c r="G396" s="831">
        <v>278768</v>
      </c>
      <c r="H396" s="831"/>
      <c r="I396" s="831">
        <v>262</v>
      </c>
      <c r="J396" s="831">
        <v>1151</v>
      </c>
      <c r="K396" s="831">
        <v>303864</v>
      </c>
      <c r="L396" s="831"/>
      <c r="M396" s="831">
        <v>264</v>
      </c>
      <c r="N396" s="831">
        <v>1297</v>
      </c>
      <c r="O396" s="831">
        <v>347596</v>
      </c>
      <c r="P396" s="827"/>
      <c r="Q396" s="832">
        <v>268</v>
      </c>
    </row>
    <row r="397" spans="1:17" ht="14.45" customHeight="1" x14ac:dyDescent="0.2">
      <c r="A397" s="821" t="s">
        <v>7153</v>
      </c>
      <c r="B397" s="822" t="s">
        <v>7154</v>
      </c>
      <c r="C397" s="822" t="s">
        <v>5283</v>
      </c>
      <c r="D397" s="822" t="s">
        <v>7213</v>
      </c>
      <c r="E397" s="822" t="s">
        <v>7214</v>
      </c>
      <c r="F397" s="831">
        <v>147</v>
      </c>
      <c r="G397" s="831">
        <v>24402</v>
      </c>
      <c r="H397" s="831"/>
      <c r="I397" s="831">
        <v>166</v>
      </c>
      <c r="J397" s="831">
        <v>144</v>
      </c>
      <c r="K397" s="831">
        <v>24048</v>
      </c>
      <c r="L397" s="831"/>
      <c r="M397" s="831">
        <v>167</v>
      </c>
      <c r="N397" s="831">
        <v>450</v>
      </c>
      <c r="O397" s="831">
        <v>76050</v>
      </c>
      <c r="P397" s="827"/>
      <c r="Q397" s="832">
        <v>169</v>
      </c>
    </row>
    <row r="398" spans="1:17" ht="14.45" customHeight="1" x14ac:dyDescent="0.2">
      <c r="A398" s="821" t="s">
        <v>7153</v>
      </c>
      <c r="B398" s="822" t="s">
        <v>7154</v>
      </c>
      <c r="C398" s="822" t="s">
        <v>5283</v>
      </c>
      <c r="D398" s="822" t="s">
        <v>7215</v>
      </c>
      <c r="E398" s="822" t="s">
        <v>7216</v>
      </c>
      <c r="F398" s="831"/>
      <c r="G398" s="831"/>
      <c r="H398" s="831"/>
      <c r="I398" s="831"/>
      <c r="J398" s="831">
        <v>1</v>
      </c>
      <c r="K398" s="831">
        <v>153</v>
      </c>
      <c r="L398" s="831"/>
      <c r="M398" s="831">
        <v>153</v>
      </c>
      <c r="N398" s="831">
        <v>2</v>
      </c>
      <c r="O398" s="831">
        <v>320</v>
      </c>
      <c r="P398" s="827"/>
      <c r="Q398" s="832">
        <v>160</v>
      </c>
    </row>
    <row r="399" spans="1:17" ht="14.45" customHeight="1" x14ac:dyDescent="0.2">
      <c r="A399" s="821" t="s">
        <v>7153</v>
      </c>
      <c r="B399" s="822" t="s">
        <v>7154</v>
      </c>
      <c r="C399" s="822" t="s">
        <v>5283</v>
      </c>
      <c r="D399" s="822" t="s">
        <v>7217</v>
      </c>
      <c r="E399" s="822" t="s">
        <v>7218</v>
      </c>
      <c r="F399" s="831"/>
      <c r="G399" s="831"/>
      <c r="H399" s="831"/>
      <c r="I399" s="831"/>
      <c r="J399" s="831"/>
      <c r="K399" s="831"/>
      <c r="L399" s="831"/>
      <c r="M399" s="831"/>
      <c r="N399" s="831">
        <v>61</v>
      </c>
      <c r="O399" s="831">
        <v>79910</v>
      </c>
      <c r="P399" s="827"/>
      <c r="Q399" s="832">
        <v>1310</v>
      </c>
    </row>
    <row r="400" spans="1:17" ht="14.45" customHeight="1" x14ac:dyDescent="0.2">
      <c r="A400" s="821" t="s">
        <v>7153</v>
      </c>
      <c r="B400" s="822" t="s">
        <v>7154</v>
      </c>
      <c r="C400" s="822" t="s">
        <v>5283</v>
      </c>
      <c r="D400" s="822" t="s">
        <v>7219</v>
      </c>
      <c r="E400" s="822" t="s">
        <v>7218</v>
      </c>
      <c r="F400" s="831"/>
      <c r="G400" s="831"/>
      <c r="H400" s="831"/>
      <c r="I400" s="831"/>
      <c r="J400" s="831"/>
      <c r="K400" s="831"/>
      <c r="L400" s="831"/>
      <c r="M400" s="831"/>
      <c r="N400" s="831">
        <v>171</v>
      </c>
      <c r="O400" s="831">
        <v>224010</v>
      </c>
      <c r="P400" s="827"/>
      <c r="Q400" s="832">
        <v>1310</v>
      </c>
    </row>
    <row r="401" spans="1:17" ht="14.45" customHeight="1" x14ac:dyDescent="0.2">
      <c r="A401" s="821" t="s">
        <v>7153</v>
      </c>
      <c r="B401" s="822" t="s">
        <v>7154</v>
      </c>
      <c r="C401" s="822" t="s">
        <v>5283</v>
      </c>
      <c r="D401" s="822" t="s">
        <v>7220</v>
      </c>
      <c r="E401" s="822" t="s">
        <v>7221</v>
      </c>
      <c r="F401" s="831"/>
      <c r="G401" s="831"/>
      <c r="H401" s="831"/>
      <c r="I401" s="831"/>
      <c r="J401" s="831"/>
      <c r="K401" s="831"/>
      <c r="L401" s="831"/>
      <c r="M401" s="831"/>
      <c r="N401" s="831">
        <v>24</v>
      </c>
      <c r="O401" s="831">
        <v>51168</v>
      </c>
      <c r="P401" s="827"/>
      <c r="Q401" s="832">
        <v>2132</v>
      </c>
    </row>
    <row r="402" spans="1:17" ht="14.45" customHeight="1" x14ac:dyDescent="0.2">
      <c r="A402" s="821" t="s">
        <v>7222</v>
      </c>
      <c r="B402" s="822" t="s">
        <v>6819</v>
      </c>
      <c r="C402" s="822" t="s">
        <v>5283</v>
      </c>
      <c r="D402" s="822" t="s">
        <v>7223</v>
      </c>
      <c r="E402" s="822" t="s">
        <v>7224</v>
      </c>
      <c r="F402" s="831">
        <v>1</v>
      </c>
      <c r="G402" s="831">
        <v>3927</v>
      </c>
      <c r="H402" s="831"/>
      <c r="I402" s="831">
        <v>3927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7222</v>
      </c>
      <c r="B403" s="822" t="s">
        <v>6819</v>
      </c>
      <c r="C403" s="822" t="s">
        <v>5283</v>
      </c>
      <c r="D403" s="822" t="s">
        <v>7225</v>
      </c>
      <c r="E403" s="822" t="s">
        <v>7226</v>
      </c>
      <c r="F403" s="831">
        <v>1</v>
      </c>
      <c r="G403" s="831">
        <v>846</v>
      </c>
      <c r="H403" s="831"/>
      <c r="I403" s="831">
        <v>846</v>
      </c>
      <c r="J403" s="831">
        <v>3</v>
      </c>
      <c r="K403" s="831">
        <v>2547</v>
      </c>
      <c r="L403" s="831"/>
      <c r="M403" s="831">
        <v>849</v>
      </c>
      <c r="N403" s="831"/>
      <c r="O403" s="831"/>
      <c r="P403" s="827"/>
      <c r="Q403" s="832"/>
    </row>
    <row r="404" spans="1:17" ht="14.45" customHeight="1" x14ac:dyDescent="0.2">
      <c r="A404" s="821" t="s">
        <v>7222</v>
      </c>
      <c r="B404" s="822" t="s">
        <v>6819</v>
      </c>
      <c r="C404" s="822" t="s">
        <v>5283</v>
      </c>
      <c r="D404" s="822" t="s">
        <v>7227</v>
      </c>
      <c r="E404" s="822" t="s">
        <v>7228</v>
      </c>
      <c r="F404" s="831"/>
      <c r="G404" s="831"/>
      <c r="H404" s="831"/>
      <c r="I404" s="831"/>
      <c r="J404" s="831">
        <v>1</v>
      </c>
      <c r="K404" s="831">
        <v>808</v>
      </c>
      <c r="L404" s="831"/>
      <c r="M404" s="831">
        <v>808</v>
      </c>
      <c r="N404" s="831">
        <v>2</v>
      </c>
      <c r="O404" s="831">
        <v>1622</v>
      </c>
      <c r="P404" s="827"/>
      <c r="Q404" s="832">
        <v>811</v>
      </c>
    </row>
    <row r="405" spans="1:17" ht="14.45" customHeight="1" x14ac:dyDescent="0.2">
      <c r="A405" s="821" t="s">
        <v>7222</v>
      </c>
      <c r="B405" s="822" t="s">
        <v>6819</v>
      </c>
      <c r="C405" s="822" t="s">
        <v>5283</v>
      </c>
      <c r="D405" s="822" t="s">
        <v>7229</v>
      </c>
      <c r="E405" s="822" t="s">
        <v>7230</v>
      </c>
      <c r="F405" s="831"/>
      <c r="G405" s="831"/>
      <c r="H405" s="831"/>
      <c r="I405" s="831"/>
      <c r="J405" s="831">
        <v>1</v>
      </c>
      <c r="K405" s="831">
        <v>808</v>
      </c>
      <c r="L405" s="831"/>
      <c r="M405" s="831">
        <v>808</v>
      </c>
      <c r="N405" s="831">
        <v>2</v>
      </c>
      <c r="O405" s="831">
        <v>1622</v>
      </c>
      <c r="P405" s="827"/>
      <c r="Q405" s="832">
        <v>811</v>
      </c>
    </row>
    <row r="406" spans="1:17" ht="14.45" customHeight="1" x14ac:dyDescent="0.2">
      <c r="A406" s="821" t="s">
        <v>7222</v>
      </c>
      <c r="B406" s="822" t="s">
        <v>6819</v>
      </c>
      <c r="C406" s="822" t="s">
        <v>5283</v>
      </c>
      <c r="D406" s="822" t="s">
        <v>6623</v>
      </c>
      <c r="E406" s="822" t="s">
        <v>6624</v>
      </c>
      <c r="F406" s="831">
        <v>12</v>
      </c>
      <c r="G406" s="831">
        <v>2016</v>
      </c>
      <c r="H406" s="831"/>
      <c r="I406" s="831">
        <v>168</v>
      </c>
      <c r="J406" s="831">
        <v>12</v>
      </c>
      <c r="K406" s="831">
        <v>2016</v>
      </c>
      <c r="L406" s="831"/>
      <c r="M406" s="831">
        <v>168</v>
      </c>
      <c r="N406" s="831">
        <v>4</v>
      </c>
      <c r="O406" s="831">
        <v>676</v>
      </c>
      <c r="P406" s="827"/>
      <c r="Q406" s="832">
        <v>169</v>
      </c>
    </row>
    <row r="407" spans="1:17" ht="14.45" customHeight="1" x14ac:dyDescent="0.2">
      <c r="A407" s="821" t="s">
        <v>7222</v>
      </c>
      <c r="B407" s="822" t="s">
        <v>6819</v>
      </c>
      <c r="C407" s="822" t="s">
        <v>5283</v>
      </c>
      <c r="D407" s="822" t="s">
        <v>7231</v>
      </c>
      <c r="E407" s="822" t="s">
        <v>7232</v>
      </c>
      <c r="F407" s="831">
        <v>10</v>
      </c>
      <c r="G407" s="831">
        <v>1750</v>
      </c>
      <c r="H407" s="831"/>
      <c r="I407" s="831">
        <v>175</v>
      </c>
      <c r="J407" s="831">
        <v>10</v>
      </c>
      <c r="K407" s="831">
        <v>1750</v>
      </c>
      <c r="L407" s="831"/>
      <c r="M407" s="831">
        <v>175</v>
      </c>
      <c r="N407" s="831">
        <v>3</v>
      </c>
      <c r="O407" s="831">
        <v>528</v>
      </c>
      <c r="P407" s="827"/>
      <c r="Q407" s="832">
        <v>176</v>
      </c>
    </row>
    <row r="408" spans="1:17" ht="14.45" customHeight="1" x14ac:dyDescent="0.2">
      <c r="A408" s="821" t="s">
        <v>7222</v>
      </c>
      <c r="B408" s="822" t="s">
        <v>6819</v>
      </c>
      <c r="C408" s="822" t="s">
        <v>5283</v>
      </c>
      <c r="D408" s="822" t="s">
        <v>6629</v>
      </c>
      <c r="E408" s="822" t="s">
        <v>6630</v>
      </c>
      <c r="F408" s="831"/>
      <c r="G408" s="831"/>
      <c r="H408" s="831"/>
      <c r="I408" s="831"/>
      <c r="J408" s="831">
        <v>1</v>
      </c>
      <c r="K408" s="831">
        <v>354</v>
      </c>
      <c r="L408" s="831"/>
      <c r="M408" s="831">
        <v>354</v>
      </c>
      <c r="N408" s="831">
        <v>1</v>
      </c>
      <c r="O408" s="831">
        <v>356</v>
      </c>
      <c r="P408" s="827"/>
      <c r="Q408" s="832">
        <v>356</v>
      </c>
    </row>
    <row r="409" spans="1:17" ht="14.45" customHeight="1" x14ac:dyDescent="0.2">
      <c r="A409" s="821" t="s">
        <v>7222</v>
      </c>
      <c r="B409" s="822" t="s">
        <v>6819</v>
      </c>
      <c r="C409" s="822" t="s">
        <v>5283</v>
      </c>
      <c r="D409" s="822" t="s">
        <v>7233</v>
      </c>
      <c r="E409" s="822" t="s">
        <v>7234</v>
      </c>
      <c r="F409" s="831"/>
      <c r="G409" s="831"/>
      <c r="H409" s="831"/>
      <c r="I409" s="831"/>
      <c r="J409" s="831">
        <v>3</v>
      </c>
      <c r="K409" s="831">
        <v>1656</v>
      </c>
      <c r="L409" s="831"/>
      <c r="M409" s="831">
        <v>552</v>
      </c>
      <c r="N409" s="831">
        <v>1</v>
      </c>
      <c r="O409" s="831">
        <v>555</v>
      </c>
      <c r="P409" s="827"/>
      <c r="Q409" s="832">
        <v>555</v>
      </c>
    </row>
    <row r="410" spans="1:17" ht="14.45" customHeight="1" x14ac:dyDescent="0.2">
      <c r="A410" s="821" t="s">
        <v>7222</v>
      </c>
      <c r="B410" s="822" t="s">
        <v>6819</v>
      </c>
      <c r="C410" s="822" t="s">
        <v>5283</v>
      </c>
      <c r="D410" s="822" t="s">
        <v>7235</v>
      </c>
      <c r="E410" s="822" t="s">
        <v>7236</v>
      </c>
      <c r="F410" s="831"/>
      <c r="G410" s="831"/>
      <c r="H410" s="831"/>
      <c r="I410" s="831"/>
      <c r="J410" s="831">
        <v>2</v>
      </c>
      <c r="K410" s="831">
        <v>1314</v>
      </c>
      <c r="L410" s="831"/>
      <c r="M410" s="831">
        <v>657</v>
      </c>
      <c r="N410" s="831"/>
      <c r="O410" s="831"/>
      <c r="P410" s="827"/>
      <c r="Q410" s="832"/>
    </row>
    <row r="411" spans="1:17" ht="14.45" customHeight="1" x14ac:dyDescent="0.2">
      <c r="A411" s="821" t="s">
        <v>7222</v>
      </c>
      <c r="B411" s="822" t="s">
        <v>6819</v>
      </c>
      <c r="C411" s="822" t="s">
        <v>5283</v>
      </c>
      <c r="D411" s="822" t="s">
        <v>7237</v>
      </c>
      <c r="E411" s="822" t="s">
        <v>7238</v>
      </c>
      <c r="F411" s="831"/>
      <c r="G411" s="831"/>
      <c r="H411" s="831"/>
      <c r="I411" s="831"/>
      <c r="J411" s="831">
        <v>2</v>
      </c>
      <c r="K411" s="831">
        <v>1314</v>
      </c>
      <c r="L411" s="831"/>
      <c r="M411" s="831">
        <v>657</v>
      </c>
      <c r="N411" s="831"/>
      <c r="O411" s="831"/>
      <c r="P411" s="827"/>
      <c r="Q411" s="832"/>
    </row>
    <row r="412" spans="1:17" ht="14.45" customHeight="1" x14ac:dyDescent="0.2">
      <c r="A412" s="821" t="s">
        <v>7222</v>
      </c>
      <c r="B412" s="822" t="s">
        <v>6819</v>
      </c>
      <c r="C412" s="822" t="s">
        <v>5283</v>
      </c>
      <c r="D412" s="822" t="s">
        <v>7239</v>
      </c>
      <c r="E412" s="822" t="s">
        <v>7240</v>
      </c>
      <c r="F412" s="831"/>
      <c r="G412" s="831"/>
      <c r="H412" s="831"/>
      <c r="I412" s="831"/>
      <c r="J412" s="831">
        <v>1</v>
      </c>
      <c r="K412" s="831">
        <v>680</v>
      </c>
      <c r="L412" s="831"/>
      <c r="M412" s="831">
        <v>680</v>
      </c>
      <c r="N412" s="831"/>
      <c r="O412" s="831"/>
      <c r="P412" s="827"/>
      <c r="Q412" s="832"/>
    </row>
    <row r="413" spans="1:17" ht="14.45" customHeight="1" x14ac:dyDescent="0.2">
      <c r="A413" s="821" t="s">
        <v>7222</v>
      </c>
      <c r="B413" s="822" t="s">
        <v>6819</v>
      </c>
      <c r="C413" s="822" t="s">
        <v>5283</v>
      </c>
      <c r="D413" s="822" t="s">
        <v>7241</v>
      </c>
      <c r="E413" s="822" t="s">
        <v>7242</v>
      </c>
      <c r="F413" s="831">
        <v>1</v>
      </c>
      <c r="G413" s="831">
        <v>515</v>
      </c>
      <c r="H413" s="831"/>
      <c r="I413" s="831">
        <v>515</v>
      </c>
      <c r="J413" s="831">
        <v>3</v>
      </c>
      <c r="K413" s="831">
        <v>1548</v>
      </c>
      <c r="L413" s="831"/>
      <c r="M413" s="831">
        <v>516</v>
      </c>
      <c r="N413" s="831">
        <v>1</v>
      </c>
      <c r="O413" s="831">
        <v>519</v>
      </c>
      <c r="P413" s="827"/>
      <c r="Q413" s="832">
        <v>519</v>
      </c>
    </row>
    <row r="414" spans="1:17" ht="14.45" customHeight="1" x14ac:dyDescent="0.2">
      <c r="A414" s="821" t="s">
        <v>7222</v>
      </c>
      <c r="B414" s="822" t="s">
        <v>6819</v>
      </c>
      <c r="C414" s="822" t="s">
        <v>5283</v>
      </c>
      <c r="D414" s="822" t="s">
        <v>7243</v>
      </c>
      <c r="E414" s="822" t="s">
        <v>7244</v>
      </c>
      <c r="F414" s="831">
        <v>1</v>
      </c>
      <c r="G414" s="831">
        <v>425</v>
      </c>
      <c r="H414" s="831"/>
      <c r="I414" s="831">
        <v>425</v>
      </c>
      <c r="J414" s="831">
        <v>3</v>
      </c>
      <c r="K414" s="831">
        <v>1278</v>
      </c>
      <c r="L414" s="831"/>
      <c r="M414" s="831">
        <v>426</v>
      </c>
      <c r="N414" s="831">
        <v>1</v>
      </c>
      <c r="O414" s="831">
        <v>429</v>
      </c>
      <c r="P414" s="827"/>
      <c r="Q414" s="832">
        <v>429</v>
      </c>
    </row>
    <row r="415" spans="1:17" ht="14.45" customHeight="1" x14ac:dyDescent="0.2">
      <c r="A415" s="821" t="s">
        <v>7222</v>
      </c>
      <c r="B415" s="822" t="s">
        <v>6819</v>
      </c>
      <c r="C415" s="822" t="s">
        <v>5283</v>
      </c>
      <c r="D415" s="822" t="s">
        <v>7245</v>
      </c>
      <c r="E415" s="822" t="s">
        <v>7246</v>
      </c>
      <c r="F415" s="831">
        <v>2</v>
      </c>
      <c r="G415" s="831">
        <v>702</v>
      </c>
      <c r="H415" s="831"/>
      <c r="I415" s="831">
        <v>351</v>
      </c>
      <c r="J415" s="831">
        <v>6</v>
      </c>
      <c r="K415" s="831">
        <v>2118</v>
      </c>
      <c r="L415" s="831"/>
      <c r="M415" s="831">
        <v>353</v>
      </c>
      <c r="N415" s="831">
        <v>3</v>
      </c>
      <c r="O415" s="831">
        <v>1071</v>
      </c>
      <c r="P415" s="827"/>
      <c r="Q415" s="832">
        <v>357</v>
      </c>
    </row>
    <row r="416" spans="1:17" ht="14.45" customHeight="1" x14ac:dyDescent="0.2">
      <c r="A416" s="821" t="s">
        <v>7222</v>
      </c>
      <c r="B416" s="822" t="s">
        <v>6819</v>
      </c>
      <c r="C416" s="822" t="s">
        <v>5283</v>
      </c>
      <c r="D416" s="822" t="s">
        <v>7247</v>
      </c>
      <c r="E416" s="822" t="s">
        <v>7248</v>
      </c>
      <c r="F416" s="831">
        <v>1</v>
      </c>
      <c r="G416" s="831">
        <v>223</v>
      </c>
      <c r="H416" s="831"/>
      <c r="I416" s="831">
        <v>223</v>
      </c>
      <c r="J416" s="831">
        <v>1</v>
      </c>
      <c r="K416" s="831">
        <v>224</v>
      </c>
      <c r="L416" s="831"/>
      <c r="M416" s="831">
        <v>224</v>
      </c>
      <c r="N416" s="831"/>
      <c r="O416" s="831"/>
      <c r="P416" s="827"/>
      <c r="Q416" s="832"/>
    </row>
    <row r="417" spans="1:17" ht="14.45" customHeight="1" x14ac:dyDescent="0.2">
      <c r="A417" s="821" t="s">
        <v>7222</v>
      </c>
      <c r="B417" s="822" t="s">
        <v>6819</v>
      </c>
      <c r="C417" s="822" t="s">
        <v>5283</v>
      </c>
      <c r="D417" s="822" t="s">
        <v>7249</v>
      </c>
      <c r="E417" s="822" t="s">
        <v>7250</v>
      </c>
      <c r="F417" s="831">
        <v>4</v>
      </c>
      <c r="G417" s="831">
        <v>2052</v>
      </c>
      <c r="H417" s="831"/>
      <c r="I417" s="831">
        <v>513</v>
      </c>
      <c r="J417" s="831">
        <v>4</v>
      </c>
      <c r="K417" s="831">
        <v>2068</v>
      </c>
      <c r="L417" s="831"/>
      <c r="M417" s="831">
        <v>517</v>
      </c>
      <c r="N417" s="831"/>
      <c r="O417" s="831"/>
      <c r="P417" s="827"/>
      <c r="Q417" s="832"/>
    </row>
    <row r="418" spans="1:17" ht="14.45" customHeight="1" x14ac:dyDescent="0.2">
      <c r="A418" s="821" t="s">
        <v>7222</v>
      </c>
      <c r="B418" s="822" t="s">
        <v>6819</v>
      </c>
      <c r="C418" s="822" t="s">
        <v>5283</v>
      </c>
      <c r="D418" s="822" t="s">
        <v>7251</v>
      </c>
      <c r="E418" s="822" t="s">
        <v>7252</v>
      </c>
      <c r="F418" s="831">
        <v>2</v>
      </c>
      <c r="G418" s="831">
        <v>304</v>
      </c>
      <c r="H418" s="831"/>
      <c r="I418" s="831">
        <v>152</v>
      </c>
      <c r="J418" s="831">
        <v>2</v>
      </c>
      <c r="K418" s="831">
        <v>308</v>
      </c>
      <c r="L418" s="831"/>
      <c r="M418" s="831">
        <v>154</v>
      </c>
      <c r="N418" s="831"/>
      <c r="O418" s="831"/>
      <c r="P418" s="827"/>
      <c r="Q418" s="832"/>
    </row>
    <row r="419" spans="1:17" ht="14.45" customHeight="1" x14ac:dyDescent="0.2">
      <c r="A419" s="821" t="s">
        <v>7222</v>
      </c>
      <c r="B419" s="822" t="s">
        <v>6819</v>
      </c>
      <c r="C419" s="822" t="s">
        <v>5283</v>
      </c>
      <c r="D419" s="822" t="s">
        <v>7253</v>
      </c>
      <c r="E419" s="822" t="s">
        <v>7254</v>
      </c>
      <c r="F419" s="831">
        <v>1</v>
      </c>
      <c r="G419" s="831">
        <v>111</v>
      </c>
      <c r="H419" s="831"/>
      <c r="I419" s="831">
        <v>111</v>
      </c>
      <c r="J419" s="831">
        <v>1</v>
      </c>
      <c r="K419" s="831">
        <v>112</v>
      </c>
      <c r="L419" s="831"/>
      <c r="M419" s="831">
        <v>112</v>
      </c>
      <c r="N419" s="831">
        <v>1</v>
      </c>
      <c r="O419" s="831">
        <v>112</v>
      </c>
      <c r="P419" s="827"/>
      <c r="Q419" s="832">
        <v>112</v>
      </c>
    </row>
    <row r="420" spans="1:17" ht="14.45" customHeight="1" x14ac:dyDescent="0.2">
      <c r="A420" s="821" t="s">
        <v>7222</v>
      </c>
      <c r="B420" s="822" t="s">
        <v>6819</v>
      </c>
      <c r="C420" s="822" t="s">
        <v>5283</v>
      </c>
      <c r="D420" s="822" t="s">
        <v>7255</v>
      </c>
      <c r="E420" s="822" t="s">
        <v>7256</v>
      </c>
      <c r="F420" s="831"/>
      <c r="G420" s="831"/>
      <c r="H420" s="831"/>
      <c r="I420" s="831"/>
      <c r="J420" s="831">
        <v>4</v>
      </c>
      <c r="K420" s="831">
        <v>1252</v>
      </c>
      <c r="L420" s="831"/>
      <c r="M420" s="831">
        <v>313</v>
      </c>
      <c r="N420" s="831"/>
      <c r="O420" s="831"/>
      <c r="P420" s="827"/>
      <c r="Q420" s="832"/>
    </row>
    <row r="421" spans="1:17" ht="14.45" customHeight="1" x14ac:dyDescent="0.2">
      <c r="A421" s="821" t="s">
        <v>7222</v>
      </c>
      <c r="B421" s="822" t="s">
        <v>6819</v>
      </c>
      <c r="C421" s="822" t="s">
        <v>5283</v>
      </c>
      <c r="D421" s="822" t="s">
        <v>6509</v>
      </c>
      <c r="E421" s="822" t="s">
        <v>6510</v>
      </c>
      <c r="F421" s="831">
        <v>53</v>
      </c>
      <c r="G421" s="831">
        <v>18603</v>
      </c>
      <c r="H421" s="831"/>
      <c r="I421" s="831">
        <v>351</v>
      </c>
      <c r="J421" s="831">
        <v>41</v>
      </c>
      <c r="K421" s="831">
        <v>14432</v>
      </c>
      <c r="L421" s="831"/>
      <c r="M421" s="831">
        <v>352</v>
      </c>
      <c r="N421" s="831">
        <v>18</v>
      </c>
      <c r="O421" s="831">
        <v>6372</v>
      </c>
      <c r="P421" s="827"/>
      <c r="Q421" s="832">
        <v>354</v>
      </c>
    </row>
    <row r="422" spans="1:17" ht="14.45" customHeight="1" x14ac:dyDescent="0.2">
      <c r="A422" s="821" t="s">
        <v>7222</v>
      </c>
      <c r="B422" s="822" t="s">
        <v>6819</v>
      </c>
      <c r="C422" s="822" t="s">
        <v>5283</v>
      </c>
      <c r="D422" s="822" t="s">
        <v>6667</v>
      </c>
      <c r="E422" s="822" t="s">
        <v>6668</v>
      </c>
      <c r="F422" s="831">
        <v>3</v>
      </c>
      <c r="G422" s="831">
        <v>450</v>
      </c>
      <c r="H422" s="831"/>
      <c r="I422" s="831">
        <v>150</v>
      </c>
      <c r="J422" s="831">
        <v>2</v>
      </c>
      <c r="K422" s="831">
        <v>300</v>
      </c>
      <c r="L422" s="831"/>
      <c r="M422" s="831">
        <v>150</v>
      </c>
      <c r="N422" s="831">
        <v>1</v>
      </c>
      <c r="O422" s="831">
        <v>151</v>
      </c>
      <c r="P422" s="827"/>
      <c r="Q422" s="832">
        <v>151</v>
      </c>
    </row>
    <row r="423" spans="1:17" ht="14.45" customHeight="1" x14ac:dyDescent="0.2">
      <c r="A423" s="821" t="s">
        <v>7222</v>
      </c>
      <c r="B423" s="822" t="s">
        <v>6819</v>
      </c>
      <c r="C423" s="822" t="s">
        <v>5283</v>
      </c>
      <c r="D423" s="822" t="s">
        <v>7257</v>
      </c>
      <c r="E423" s="822" t="s">
        <v>7258</v>
      </c>
      <c r="F423" s="831">
        <v>3</v>
      </c>
      <c r="G423" s="831">
        <v>633</v>
      </c>
      <c r="H423" s="831"/>
      <c r="I423" s="831">
        <v>211</v>
      </c>
      <c r="J423" s="831">
        <v>7</v>
      </c>
      <c r="K423" s="831">
        <v>1491</v>
      </c>
      <c r="L423" s="831"/>
      <c r="M423" s="831">
        <v>213</v>
      </c>
      <c r="N423" s="831">
        <v>2</v>
      </c>
      <c r="O423" s="831">
        <v>434</v>
      </c>
      <c r="P423" s="827"/>
      <c r="Q423" s="832">
        <v>217</v>
      </c>
    </row>
    <row r="424" spans="1:17" ht="14.45" customHeight="1" x14ac:dyDescent="0.2">
      <c r="A424" s="821" t="s">
        <v>7222</v>
      </c>
      <c r="B424" s="822" t="s">
        <v>6819</v>
      </c>
      <c r="C424" s="822" t="s">
        <v>5283</v>
      </c>
      <c r="D424" s="822" t="s">
        <v>7259</v>
      </c>
      <c r="E424" s="822" t="s">
        <v>7260</v>
      </c>
      <c r="F424" s="831">
        <v>4</v>
      </c>
      <c r="G424" s="831">
        <v>160</v>
      </c>
      <c r="H424" s="831"/>
      <c r="I424" s="831">
        <v>40</v>
      </c>
      <c r="J424" s="831">
        <v>3</v>
      </c>
      <c r="K424" s="831">
        <v>120</v>
      </c>
      <c r="L424" s="831"/>
      <c r="M424" s="831">
        <v>40</v>
      </c>
      <c r="N424" s="831">
        <v>4</v>
      </c>
      <c r="O424" s="831">
        <v>168</v>
      </c>
      <c r="P424" s="827"/>
      <c r="Q424" s="832">
        <v>42</v>
      </c>
    </row>
    <row r="425" spans="1:17" ht="14.45" customHeight="1" x14ac:dyDescent="0.2">
      <c r="A425" s="821" t="s">
        <v>7222</v>
      </c>
      <c r="B425" s="822" t="s">
        <v>6819</v>
      </c>
      <c r="C425" s="822" t="s">
        <v>5283</v>
      </c>
      <c r="D425" s="822" t="s">
        <v>7261</v>
      </c>
      <c r="E425" s="822" t="s">
        <v>7262</v>
      </c>
      <c r="F425" s="831">
        <v>1</v>
      </c>
      <c r="G425" s="831">
        <v>5030</v>
      </c>
      <c r="H425" s="831"/>
      <c r="I425" s="831">
        <v>5030</v>
      </c>
      <c r="J425" s="831"/>
      <c r="K425" s="831"/>
      <c r="L425" s="831"/>
      <c r="M425" s="831"/>
      <c r="N425" s="831">
        <v>3</v>
      </c>
      <c r="O425" s="831">
        <v>15186</v>
      </c>
      <c r="P425" s="827"/>
      <c r="Q425" s="832">
        <v>5062</v>
      </c>
    </row>
    <row r="426" spans="1:17" ht="14.45" customHeight="1" x14ac:dyDescent="0.2">
      <c r="A426" s="821" t="s">
        <v>7222</v>
      </c>
      <c r="B426" s="822" t="s">
        <v>6819</v>
      </c>
      <c r="C426" s="822" t="s">
        <v>5283</v>
      </c>
      <c r="D426" s="822" t="s">
        <v>6711</v>
      </c>
      <c r="E426" s="822" t="s">
        <v>6712</v>
      </c>
      <c r="F426" s="831">
        <v>14</v>
      </c>
      <c r="G426" s="831">
        <v>2394</v>
      </c>
      <c r="H426" s="831"/>
      <c r="I426" s="831">
        <v>171</v>
      </c>
      <c r="J426" s="831">
        <v>12</v>
      </c>
      <c r="K426" s="831">
        <v>2052</v>
      </c>
      <c r="L426" s="831"/>
      <c r="M426" s="831">
        <v>171</v>
      </c>
      <c r="N426" s="831">
        <v>4</v>
      </c>
      <c r="O426" s="831">
        <v>688</v>
      </c>
      <c r="P426" s="827"/>
      <c r="Q426" s="832">
        <v>172</v>
      </c>
    </row>
    <row r="427" spans="1:17" ht="14.45" customHeight="1" x14ac:dyDescent="0.2">
      <c r="A427" s="821" t="s">
        <v>7222</v>
      </c>
      <c r="B427" s="822" t="s">
        <v>6819</v>
      </c>
      <c r="C427" s="822" t="s">
        <v>5283</v>
      </c>
      <c r="D427" s="822" t="s">
        <v>7263</v>
      </c>
      <c r="E427" s="822" t="s">
        <v>7264</v>
      </c>
      <c r="F427" s="831">
        <v>5</v>
      </c>
      <c r="G427" s="831">
        <v>1755</v>
      </c>
      <c r="H427" s="831"/>
      <c r="I427" s="831">
        <v>351</v>
      </c>
      <c r="J427" s="831">
        <v>8</v>
      </c>
      <c r="K427" s="831">
        <v>2808</v>
      </c>
      <c r="L427" s="831"/>
      <c r="M427" s="831">
        <v>351</v>
      </c>
      <c r="N427" s="831">
        <v>3</v>
      </c>
      <c r="O427" s="831">
        <v>1062</v>
      </c>
      <c r="P427" s="827"/>
      <c r="Q427" s="832">
        <v>354</v>
      </c>
    </row>
    <row r="428" spans="1:17" ht="14.45" customHeight="1" x14ac:dyDescent="0.2">
      <c r="A428" s="821" t="s">
        <v>7222</v>
      </c>
      <c r="B428" s="822" t="s">
        <v>6819</v>
      </c>
      <c r="C428" s="822" t="s">
        <v>5283</v>
      </c>
      <c r="D428" s="822" t="s">
        <v>6731</v>
      </c>
      <c r="E428" s="822" t="s">
        <v>6732</v>
      </c>
      <c r="F428" s="831">
        <v>12</v>
      </c>
      <c r="G428" s="831">
        <v>2088</v>
      </c>
      <c r="H428" s="831"/>
      <c r="I428" s="831">
        <v>174</v>
      </c>
      <c r="J428" s="831">
        <v>12</v>
      </c>
      <c r="K428" s="831">
        <v>2088</v>
      </c>
      <c r="L428" s="831"/>
      <c r="M428" s="831">
        <v>174</v>
      </c>
      <c r="N428" s="831">
        <v>3</v>
      </c>
      <c r="O428" s="831">
        <v>525</v>
      </c>
      <c r="P428" s="827"/>
      <c r="Q428" s="832">
        <v>175</v>
      </c>
    </row>
    <row r="429" spans="1:17" ht="14.45" customHeight="1" x14ac:dyDescent="0.2">
      <c r="A429" s="821" t="s">
        <v>7222</v>
      </c>
      <c r="B429" s="822" t="s">
        <v>6819</v>
      </c>
      <c r="C429" s="822" t="s">
        <v>5283</v>
      </c>
      <c r="D429" s="822" t="s">
        <v>7265</v>
      </c>
      <c r="E429" s="822" t="s">
        <v>7266</v>
      </c>
      <c r="F429" s="831"/>
      <c r="G429" s="831"/>
      <c r="H429" s="831"/>
      <c r="I429" s="831"/>
      <c r="J429" s="831"/>
      <c r="K429" s="831"/>
      <c r="L429" s="831"/>
      <c r="M429" s="831"/>
      <c r="N429" s="831">
        <v>6</v>
      </c>
      <c r="O429" s="831">
        <v>2418</v>
      </c>
      <c r="P429" s="827"/>
      <c r="Q429" s="832">
        <v>403</v>
      </c>
    </row>
    <row r="430" spans="1:17" ht="14.45" customHeight="1" x14ac:dyDescent="0.2">
      <c r="A430" s="821" t="s">
        <v>7222</v>
      </c>
      <c r="B430" s="822" t="s">
        <v>6819</v>
      </c>
      <c r="C430" s="822" t="s">
        <v>5283</v>
      </c>
      <c r="D430" s="822" t="s">
        <v>7267</v>
      </c>
      <c r="E430" s="822" t="s">
        <v>7268</v>
      </c>
      <c r="F430" s="831"/>
      <c r="G430" s="831"/>
      <c r="H430" s="831"/>
      <c r="I430" s="831"/>
      <c r="J430" s="831">
        <v>2</v>
      </c>
      <c r="K430" s="831">
        <v>1314</v>
      </c>
      <c r="L430" s="831"/>
      <c r="M430" s="831">
        <v>657</v>
      </c>
      <c r="N430" s="831"/>
      <c r="O430" s="831"/>
      <c r="P430" s="827"/>
      <c r="Q430" s="832"/>
    </row>
    <row r="431" spans="1:17" ht="14.45" customHeight="1" x14ac:dyDescent="0.2">
      <c r="A431" s="821" t="s">
        <v>7222</v>
      </c>
      <c r="B431" s="822" t="s">
        <v>6819</v>
      </c>
      <c r="C431" s="822" t="s">
        <v>5283</v>
      </c>
      <c r="D431" s="822" t="s">
        <v>7269</v>
      </c>
      <c r="E431" s="822" t="s">
        <v>7270</v>
      </c>
      <c r="F431" s="831"/>
      <c r="G431" s="831"/>
      <c r="H431" s="831"/>
      <c r="I431" s="831"/>
      <c r="J431" s="831">
        <v>2</v>
      </c>
      <c r="K431" s="831">
        <v>1314</v>
      </c>
      <c r="L431" s="831"/>
      <c r="M431" s="831">
        <v>657</v>
      </c>
      <c r="N431" s="831"/>
      <c r="O431" s="831"/>
      <c r="P431" s="827"/>
      <c r="Q431" s="832"/>
    </row>
    <row r="432" spans="1:17" ht="14.45" customHeight="1" x14ac:dyDescent="0.2">
      <c r="A432" s="821" t="s">
        <v>7222</v>
      </c>
      <c r="B432" s="822" t="s">
        <v>6819</v>
      </c>
      <c r="C432" s="822" t="s">
        <v>5283</v>
      </c>
      <c r="D432" s="822" t="s">
        <v>7271</v>
      </c>
      <c r="E432" s="822" t="s">
        <v>7272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700</v>
      </c>
      <c r="P432" s="827"/>
      <c r="Q432" s="832">
        <v>700</v>
      </c>
    </row>
    <row r="433" spans="1:17" ht="14.45" customHeight="1" x14ac:dyDescent="0.2">
      <c r="A433" s="821" t="s">
        <v>7222</v>
      </c>
      <c r="B433" s="822" t="s">
        <v>6819</v>
      </c>
      <c r="C433" s="822" t="s">
        <v>5283</v>
      </c>
      <c r="D433" s="822" t="s">
        <v>7273</v>
      </c>
      <c r="E433" s="822" t="s">
        <v>7274</v>
      </c>
      <c r="F433" s="831"/>
      <c r="G433" s="831"/>
      <c r="H433" s="831"/>
      <c r="I433" s="831"/>
      <c r="J433" s="831">
        <v>1</v>
      </c>
      <c r="K433" s="831">
        <v>680</v>
      </c>
      <c r="L433" s="831"/>
      <c r="M433" s="831">
        <v>680</v>
      </c>
      <c r="N433" s="831"/>
      <c r="O433" s="831"/>
      <c r="P433" s="827"/>
      <c r="Q433" s="832"/>
    </row>
    <row r="434" spans="1:17" ht="14.45" customHeight="1" x14ac:dyDescent="0.2">
      <c r="A434" s="821" t="s">
        <v>7222</v>
      </c>
      <c r="B434" s="822" t="s">
        <v>6819</v>
      </c>
      <c r="C434" s="822" t="s">
        <v>5283</v>
      </c>
      <c r="D434" s="822" t="s">
        <v>7275</v>
      </c>
      <c r="E434" s="822" t="s">
        <v>7276</v>
      </c>
      <c r="F434" s="831"/>
      <c r="G434" s="831"/>
      <c r="H434" s="831"/>
      <c r="I434" s="831"/>
      <c r="J434" s="831">
        <v>3</v>
      </c>
      <c r="K434" s="831">
        <v>1437</v>
      </c>
      <c r="L434" s="831"/>
      <c r="M434" s="831">
        <v>479</v>
      </c>
      <c r="N434" s="831">
        <v>2</v>
      </c>
      <c r="O434" s="831">
        <v>964</v>
      </c>
      <c r="P434" s="827"/>
      <c r="Q434" s="832">
        <v>482</v>
      </c>
    </row>
    <row r="435" spans="1:17" ht="14.45" customHeight="1" x14ac:dyDescent="0.2">
      <c r="A435" s="821" t="s">
        <v>7222</v>
      </c>
      <c r="B435" s="822" t="s">
        <v>6819</v>
      </c>
      <c r="C435" s="822" t="s">
        <v>5283</v>
      </c>
      <c r="D435" s="822" t="s">
        <v>7277</v>
      </c>
      <c r="E435" s="822" t="s">
        <v>7278</v>
      </c>
      <c r="F435" s="831">
        <v>1</v>
      </c>
      <c r="G435" s="831">
        <v>293</v>
      </c>
      <c r="H435" s="831"/>
      <c r="I435" s="831">
        <v>293</v>
      </c>
      <c r="J435" s="831">
        <v>3</v>
      </c>
      <c r="K435" s="831">
        <v>882</v>
      </c>
      <c r="L435" s="831"/>
      <c r="M435" s="831">
        <v>294</v>
      </c>
      <c r="N435" s="831">
        <v>1</v>
      </c>
      <c r="O435" s="831">
        <v>297</v>
      </c>
      <c r="P435" s="827"/>
      <c r="Q435" s="832">
        <v>297</v>
      </c>
    </row>
    <row r="436" spans="1:17" ht="14.45" customHeight="1" x14ac:dyDescent="0.2">
      <c r="A436" s="821" t="s">
        <v>7222</v>
      </c>
      <c r="B436" s="822" t="s">
        <v>6819</v>
      </c>
      <c r="C436" s="822" t="s">
        <v>5283</v>
      </c>
      <c r="D436" s="822" t="s">
        <v>7279</v>
      </c>
      <c r="E436" s="822" t="s">
        <v>7280</v>
      </c>
      <c r="F436" s="831"/>
      <c r="G436" s="831"/>
      <c r="H436" s="831"/>
      <c r="I436" s="831"/>
      <c r="J436" s="831">
        <v>1</v>
      </c>
      <c r="K436" s="831">
        <v>808</v>
      </c>
      <c r="L436" s="831"/>
      <c r="M436" s="831">
        <v>808</v>
      </c>
      <c r="N436" s="831">
        <v>2</v>
      </c>
      <c r="O436" s="831">
        <v>1622</v>
      </c>
      <c r="P436" s="827"/>
      <c r="Q436" s="832">
        <v>811</v>
      </c>
    </row>
    <row r="437" spans="1:17" ht="14.45" customHeight="1" x14ac:dyDescent="0.2">
      <c r="A437" s="821" t="s">
        <v>7222</v>
      </c>
      <c r="B437" s="822" t="s">
        <v>6819</v>
      </c>
      <c r="C437" s="822" t="s">
        <v>5283</v>
      </c>
      <c r="D437" s="822" t="s">
        <v>7281</v>
      </c>
      <c r="E437" s="822" t="s">
        <v>7282</v>
      </c>
      <c r="F437" s="831">
        <v>10</v>
      </c>
      <c r="G437" s="831">
        <v>1680</v>
      </c>
      <c r="H437" s="831"/>
      <c r="I437" s="831">
        <v>168</v>
      </c>
      <c r="J437" s="831">
        <v>10</v>
      </c>
      <c r="K437" s="831">
        <v>1680</v>
      </c>
      <c r="L437" s="831"/>
      <c r="M437" s="831">
        <v>168</v>
      </c>
      <c r="N437" s="831">
        <v>3</v>
      </c>
      <c r="O437" s="831">
        <v>507</v>
      </c>
      <c r="P437" s="827"/>
      <c r="Q437" s="832">
        <v>169</v>
      </c>
    </row>
    <row r="438" spans="1:17" ht="14.45" customHeight="1" x14ac:dyDescent="0.2">
      <c r="A438" s="821" t="s">
        <v>7222</v>
      </c>
      <c r="B438" s="822" t="s">
        <v>6819</v>
      </c>
      <c r="C438" s="822" t="s">
        <v>5283</v>
      </c>
      <c r="D438" s="822" t="s">
        <v>7283</v>
      </c>
      <c r="E438" s="822" t="s">
        <v>7284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576</v>
      </c>
      <c r="P438" s="827"/>
      <c r="Q438" s="832">
        <v>576</v>
      </c>
    </row>
    <row r="439" spans="1:17" ht="14.45" customHeight="1" x14ac:dyDescent="0.2">
      <c r="A439" s="821" t="s">
        <v>7222</v>
      </c>
      <c r="B439" s="822" t="s">
        <v>6819</v>
      </c>
      <c r="C439" s="822" t="s">
        <v>5283</v>
      </c>
      <c r="D439" s="822" t="s">
        <v>7285</v>
      </c>
      <c r="E439" s="822" t="s">
        <v>7286</v>
      </c>
      <c r="F439" s="831"/>
      <c r="G439" s="831"/>
      <c r="H439" s="831"/>
      <c r="I439" s="831"/>
      <c r="J439" s="831">
        <v>2</v>
      </c>
      <c r="K439" s="831">
        <v>2802</v>
      </c>
      <c r="L439" s="831"/>
      <c r="M439" s="831">
        <v>1401</v>
      </c>
      <c r="N439" s="831"/>
      <c r="O439" s="831"/>
      <c r="P439" s="827"/>
      <c r="Q439" s="832"/>
    </row>
    <row r="440" spans="1:17" ht="14.45" customHeight="1" x14ac:dyDescent="0.2">
      <c r="A440" s="821" t="s">
        <v>7222</v>
      </c>
      <c r="B440" s="822" t="s">
        <v>6819</v>
      </c>
      <c r="C440" s="822" t="s">
        <v>5283</v>
      </c>
      <c r="D440" s="822" t="s">
        <v>7287</v>
      </c>
      <c r="E440" s="822" t="s">
        <v>7288</v>
      </c>
      <c r="F440" s="831">
        <v>1</v>
      </c>
      <c r="G440" s="831">
        <v>190</v>
      </c>
      <c r="H440" s="831"/>
      <c r="I440" s="831">
        <v>190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7222</v>
      </c>
      <c r="B441" s="822" t="s">
        <v>6819</v>
      </c>
      <c r="C441" s="822" t="s">
        <v>5283</v>
      </c>
      <c r="D441" s="822" t="s">
        <v>7289</v>
      </c>
      <c r="E441" s="822" t="s">
        <v>7290</v>
      </c>
      <c r="F441" s="831"/>
      <c r="G441" s="831"/>
      <c r="H441" s="831"/>
      <c r="I441" s="831"/>
      <c r="J441" s="831">
        <v>1</v>
      </c>
      <c r="K441" s="831">
        <v>808</v>
      </c>
      <c r="L441" s="831"/>
      <c r="M441" s="831">
        <v>808</v>
      </c>
      <c r="N441" s="831">
        <v>2</v>
      </c>
      <c r="O441" s="831">
        <v>1622</v>
      </c>
      <c r="P441" s="827"/>
      <c r="Q441" s="832">
        <v>811</v>
      </c>
    </row>
    <row r="442" spans="1:17" ht="14.45" customHeight="1" x14ac:dyDescent="0.2">
      <c r="A442" s="821" t="s">
        <v>7222</v>
      </c>
      <c r="B442" s="822" t="s">
        <v>6819</v>
      </c>
      <c r="C442" s="822" t="s">
        <v>5283</v>
      </c>
      <c r="D442" s="822" t="s">
        <v>7291</v>
      </c>
      <c r="E442" s="822" t="s">
        <v>7292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266</v>
      </c>
      <c r="P442" s="827"/>
      <c r="Q442" s="832">
        <v>266</v>
      </c>
    </row>
    <row r="443" spans="1:17" ht="14.45" customHeight="1" x14ac:dyDescent="0.2">
      <c r="A443" s="821" t="s">
        <v>7222</v>
      </c>
      <c r="B443" s="822" t="s">
        <v>6819</v>
      </c>
      <c r="C443" s="822" t="s">
        <v>5283</v>
      </c>
      <c r="D443" s="822" t="s">
        <v>7293</v>
      </c>
      <c r="E443" s="822" t="s">
        <v>7294</v>
      </c>
      <c r="F443" s="831">
        <v>1</v>
      </c>
      <c r="G443" s="831">
        <v>4102</v>
      </c>
      <c r="H443" s="831"/>
      <c r="I443" s="831">
        <v>4102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7222</v>
      </c>
      <c r="B444" s="822" t="s">
        <v>6819</v>
      </c>
      <c r="C444" s="822" t="s">
        <v>5283</v>
      </c>
      <c r="D444" s="822" t="s">
        <v>7295</v>
      </c>
      <c r="E444" s="822" t="s">
        <v>7296</v>
      </c>
      <c r="F444" s="831"/>
      <c r="G444" s="831"/>
      <c r="H444" s="831"/>
      <c r="I444" s="831"/>
      <c r="J444" s="831">
        <v>2</v>
      </c>
      <c r="K444" s="831">
        <v>1394</v>
      </c>
      <c r="L444" s="831"/>
      <c r="M444" s="831">
        <v>697</v>
      </c>
      <c r="N444" s="831"/>
      <c r="O444" s="831"/>
      <c r="P444" s="827"/>
      <c r="Q444" s="832"/>
    </row>
    <row r="445" spans="1:17" ht="14.45" customHeight="1" x14ac:dyDescent="0.2">
      <c r="A445" s="821" t="s">
        <v>7222</v>
      </c>
      <c r="B445" s="822" t="s">
        <v>6471</v>
      </c>
      <c r="C445" s="822" t="s">
        <v>5283</v>
      </c>
      <c r="D445" s="822" t="s">
        <v>7297</v>
      </c>
      <c r="E445" s="822" t="s">
        <v>7298</v>
      </c>
      <c r="F445" s="831"/>
      <c r="G445" s="831"/>
      <c r="H445" s="831"/>
      <c r="I445" s="831"/>
      <c r="J445" s="831">
        <v>0</v>
      </c>
      <c r="K445" s="831">
        <v>0</v>
      </c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7222</v>
      </c>
      <c r="B446" s="822" t="s">
        <v>6471</v>
      </c>
      <c r="C446" s="822" t="s">
        <v>5283</v>
      </c>
      <c r="D446" s="822" t="s">
        <v>6472</v>
      </c>
      <c r="E446" s="822" t="s">
        <v>6473</v>
      </c>
      <c r="F446" s="831"/>
      <c r="G446" s="831"/>
      <c r="H446" s="831"/>
      <c r="I446" s="831"/>
      <c r="J446" s="831"/>
      <c r="K446" s="831"/>
      <c r="L446" s="831"/>
      <c r="M446" s="831"/>
      <c r="N446" s="831">
        <v>3</v>
      </c>
      <c r="O446" s="831">
        <v>1113</v>
      </c>
      <c r="P446" s="827"/>
      <c r="Q446" s="832">
        <v>371</v>
      </c>
    </row>
    <row r="447" spans="1:17" ht="14.45" customHeight="1" x14ac:dyDescent="0.2">
      <c r="A447" s="821" t="s">
        <v>7222</v>
      </c>
      <c r="B447" s="822" t="s">
        <v>6471</v>
      </c>
      <c r="C447" s="822" t="s">
        <v>5283</v>
      </c>
      <c r="D447" s="822" t="s">
        <v>6474</v>
      </c>
      <c r="E447" s="822" t="s">
        <v>6475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1148</v>
      </c>
      <c r="P447" s="827"/>
      <c r="Q447" s="832">
        <v>1148</v>
      </c>
    </row>
    <row r="448" spans="1:17" ht="14.45" customHeight="1" x14ac:dyDescent="0.2">
      <c r="A448" s="821" t="s">
        <v>7222</v>
      </c>
      <c r="B448" s="822" t="s">
        <v>6471</v>
      </c>
      <c r="C448" s="822" t="s">
        <v>5283</v>
      </c>
      <c r="D448" s="822" t="s">
        <v>6476</v>
      </c>
      <c r="E448" s="822" t="s">
        <v>6477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8887</v>
      </c>
      <c r="P448" s="827"/>
      <c r="Q448" s="832">
        <v>8887</v>
      </c>
    </row>
    <row r="449" spans="1:17" ht="14.45" customHeight="1" x14ac:dyDescent="0.2">
      <c r="A449" s="821" t="s">
        <v>7222</v>
      </c>
      <c r="B449" s="822" t="s">
        <v>6471</v>
      </c>
      <c r="C449" s="822" t="s">
        <v>5283</v>
      </c>
      <c r="D449" s="822" t="s">
        <v>7299</v>
      </c>
      <c r="E449" s="822" t="s">
        <v>7300</v>
      </c>
      <c r="F449" s="831"/>
      <c r="G449" s="831"/>
      <c r="H449" s="831"/>
      <c r="I449" s="831"/>
      <c r="J449" s="831"/>
      <c r="K449" s="831"/>
      <c r="L449" s="831"/>
      <c r="M449" s="831"/>
      <c r="N449" s="831">
        <v>6</v>
      </c>
      <c r="O449" s="831">
        <v>10020</v>
      </c>
      <c r="P449" s="827"/>
      <c r="Q449" s="832">
        <v>1670</v>
      </c>
    </row>
    <row r="450" spans="1:17" ht="14.45" customHeight="1" x14ac:dyDescent="0.2">
      <c r="A450" s="821" t="s">
        <v>7301</v>
      </c>
      <c r="B450" s="822" t="s">
        <v>7154</v>
      </c>
      <c r="C450" s="822" t="s">
        <v>5283</v>
      </c>
      <c r="D450" s="822" t="s">
        <v>7155</v>
      </c>
      <c r="E450" s="822" t="s">
        <v>7156</v>
      </c>
      <c r="F450" s="831"/>
      <c r="G450" s="831"/>
      <c r="H450" s="831"/>
      <c r="I450" s="831"/>
      <c r="J450" s="831"/>
      <c r="K450" s="831"/>
      <c r="L450" s="831"/>
      <c r="M450" s="831"/>
      <c r="N450" s="831">
        <v>2</v>
      </c>
      <c r="O450" s="831">
        <v>380</v>
      </c>
      <c r="P450" s="827"/>
      <c r="Q450" s="832">
        <v>190</v>
      </c>
    </row>
    <row r="451" spans="1:17" ht="14.45" customHeight="1" x14ac:dyDescent="0.2">
      <c r="A451" s="821" t="s">
        <v>7301</v>
      </c>
      <c r="B451" s="822" t="s">
        <v>7154</v>
      </c>
      <c r="C451" s="822" t="s">
        <v>5283</v>
      </c>
      <c r="D451" s="822" t="s">
        <v>7157</v>
      </c>
      <c r="E451" s="822" t="s">
        <v>7158</v>
      </c>
      <c r="F451" s="831"/>
      <c r="G451" s="831"/>
      <c r="H451" s="831"/>
      <c r="I451" s="831"/>
      <c r="J451" s="831">
        <v>1</v>
      </c>
      <c r="K451" s="831">
        <v>1075</v>
      </c>
      <c r="L451" s="831"/>
      <c r="M451" s="831">
        <v>1075</v>
      </c>
      <c r="N451" s="831"/>
      <c r="O451" s="831"/>
      <c r="P451" s="827"/>
      <c r="Q451" s="832"/>
    </row>
    <row r="452" spans="1:17" ht="14.45" customHeight="1" x14ac:dyDescent="0.2">
      <c r="A452" s="821" t="s">
        <v>7301</v>
      </c>
      <c r="B452" s="822" t="s">
        <v>7154</v>
      </c>
      <c r="C452" s="822" t="s">
        <v>5283</v>
      </c>
      <c r="D452" s="822" t="s">
        <v>7163</v>
      </c>
      <c r="E452" s="822" t="s">
        <v>7164</v>
      </c>
      <c r="F452" s="831"/>
      <c r="G452" s="831"/>
      <c r="H452" s="831"/>
      <c r="I452" s="831"/>
      <c r="J452" s="831"/>
      <c r="K452" s="831"/>
      <c r="L452" s="831"/>
      <c r="M452" s="831"/>
      <c r="N452" s="831">
        <v>2</v>
      </c>
      <c r="O452" s="831">
        <v>758</v>
      </c>
      <c r="P452" s="827"/>
      <c r="Q452" s="832">
        <v>379</v>
      </c>
    </row>
    <row r="453" spans="1:17" ht="14.45" customHeight="1" thickBot="1" x14ac:dyDescent="0.25">
      <c r="A453" s="813" t="s">
        <v>7301</v>
      </c>
      <c r="B453" s="814" t="s">
        <v>7154</v>
      </c>
      <c r="C453" s="814" t="s">
        <v>5283</v>
      </c>
      <c r="D453" s="814" t="s">
        <v>7209</v>
      </c>
      <c r="E453" s="814" t="s">
        <v>7210</v>
      </c>
      <c r="F453" s="833"/>
      <c r="G453" s="833"/>
      <c r="H453" s="833"/>
      <c r="I453" s="833"/>
      <c r="J453" s="833">
        <v>1</v>
      </c>
      <c r="K453" s="833">
        <v>894</v>
      </c>
      <c r="L453" s="833"/>
      <c r="M453" s="833">
        <v>894</v>
      </c>
      <c r="N453" s="833"/>
      <c r="O453" s="833"/>
      <c r="P453" s="819"/>
      <c r="Q45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96DEC67-B0D8-4CAC-BE34-A01AEB9FEB1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4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1821</v>
      </c>
      <c r="D3" s="193">
        <f>SUBTOTAL(9,D6:D1048576)</f>
        <v>2729</v>
      </c>
      <c r="E3" s="193">
        <f>SUBTOTAL(9,E6:E1048576)</f>
        <v>3197</v>
      </c>
      <c r="F3" s="194">
        <f>IF(OR(E3=0,D3=0),"",E3/D3)</f>
        <v>1.1714913887871015</v>
      </c>
      <c r="G3" s="387">
        <f>SUBTOTAL(9,G6:G1048576)</f>
        <v>33792.483879999978</v>
      </c>
      <c r="H3" s="388">
        <f>SUBTOTAL(9,H6:H1048576)</f>
        <v>35444.049240000022</v>
      </c>
      <c r="I3" s="388">
        <f>SUBTOTAL(9,I6:I1048576)</f>
        <v>65687.785330000013</v>
      </c>
      <c r="J3" s="194">
        <f>IF(OR(I3=0,H3=0),"",I3/H3)</f>
        <v>1.8532810651856542</v>
      </c>
      <c r="K3" s="387">
        <f>SUBTOTAL(9,K6:K1048576)</f>
        <v>10571.5</v>
      </c>
      <c r="L3" s="388">
        <f>SUBTOTAL(9,L6:L1048576)</f>
        <v>7015.5</v>
      </c>
      <c r="M3" s="388">
        <f>SUBTOTAL(9,M6:M1048576)</f>
        <v>21382</v>
      </c>
      <c r="N3" s="195">
        <f>IF(OR(M3=0,E3=0),"",M3*1000/E3)</f>
        <v>6688.1451360650608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9">
        <v>2019</v>
      </c>
      <c r="D5" s="979">
        <v>2020</v>
      </c>
      <c r="E5" s="979">
        <v>2021</v>
      </c>
      <c r="F5" s="980" t="s">
        <v>2</v>
      </c>
      <c r="G5" s="990">
        <v>2019</v>
      </c>
      <c r="H5" s="979">
        <v>2020</v>
      </c>
      <c r="I5" s="979">
        <v>2021</v>
      </c>
      <c r="J5" s="980" t="s">
        <v>2</v>
      </c>
      <c r="K5" s="990">
        <v>2019</v>
      </c>
      <c r="L5" s="979">
        <v>2020</v>
      </c>
      <c r="M5" s="979">
        <v>2021</v>
      </c>
      <c r="N5" s="991" t="s">
        <v>92</v>
      </c>
    </row>
    <row r="6" spans="1:14" ht="14.45" customHeight="1" x14ac:dyDescent="0.2">
      <c r="A6" s="973" t="s">
        <v>6150</v>
      </c>
      <c r="B6" s="976" t="s">
        <v>7303</v>
      </c>
      <c r="C6" s="981">
        <v>196</v>
      </c>
      <c r="D6" s="982">
        <v>174</v>
      </c>
      <c r="E6" s="982">
        <v>291</v>
      </c>
      <c r="F6" s="987"/>
      <c r="G6" s="981">
        <v>5701.8877599999996</v>
      </c>
      <c r="H6" s="982">
        <v>5007.3984000000019</v>
      </c>
      <c r="I6" s="982">
        <v>8444.0225499999997</v>
      </c>
      <c r="J6" s="987"/>
      <c r="K6" s="981">
        <v>2156</v>
      </c>
      <c r="L6" s="982">
        <v>1914</v>
      </c>
      <c r="M6" s="982">
        <v>3201</v>
      </c>
      <c r="N6" s="992">
        <v>11000</v>
      </c>
    </row>
    <row r="7" spans="1:14" ht="14.45" customHeight="1" x14ac:dyDescent="0.2">
      <c r="A7" s="974" t="s">
        <v>6203</v>
      </c>
      <c r="B7" s="977" t="s">
        <v>7303</v>
      </c>
      <c r="C7" s="983">
        <v>569</v>
      </c>
      <c r="D7" s="984">
        <v>317</v>
      </c>
      <c r="E7" s="984">
        <v>1082</v>
      </c>
      <c r="F7" s="988"/>
      <c r="G7" s="983">
        <v>14416.621079999984</v>
      </c>
      <c r="H7" s="984">
        <v>8004.9446400000106</v>
      </c>
      <c r="I7" s="984">
        <v>27418.007550000009</v>
      </c>
      <c r="J7" s="988"/>
      <c r="K7" s="983">
        <v>5121</v>
      </c>
      <c r="L7" s="984">
        <v>2853</v>
      </c>
      <c r="M7" s="984">
        <v>9738</v>
      </c>
      <c r="N7" s="993">
        <v>9000</v>
      </c>
    </row>
    <row r="8" spans="1:14" ht="14.45" customHeight="1" x14ac:dyDescent="0.2">
      <c r="A8" s="974" t="s">
        <v>6198</v>
      </c>
      <c r="B8" s="977" t="s">
        <v>7303</v>
      </c>
      <c r="C8" s="983">
        <v>357</v>
      </c>
      <c r="D8" s="984">
        <v>267</v>
      </c>
      <c r="E8" s="984">
        <v>976</v>
      </c>
      <c r="F8" s="988"/>
      <c r="G8" s="983">
        <v>7815.1045199999953</v>
      </c>
      <c r="H8" s="984">
        <v>5774.7639600000057</v>
      </c>
      <c r="I8" s="984">
        <v>21127.104630000009</v>
      </c>
      <c r="J8" s="988"/>
      <c r="K8" s="983">
        <v>2499</v>
      </c>
      <c r="L8" s="984">
        <v>1869</v>
      </c>
      <c r="M8" s="984">
        <v>6832</v>
      </c>
      <c r="N8" s="993">
        <v>7000</v>
      </c>
    </row>
    <row r="9" spans="1:14" ht="14.45" customHeight="1" x14ac:dyDescent="0.2">
      <c r="A9" s="974" t="s">
        <v>6152</v>
      </c>
      <c r="B9" s="977" t="s">
        <v>7303</v>
      </c>
      <c r="C9" s="983">
        <v>396</v>
      </c>
      <c r="D9" s="984">
        <v>181</v>
      </c>
      <c r="E9" s="984">
        <v>765</v>
      </c>
      <c r="F9" s="988"/>
      <c r="G9" s="983">
        <v>4242.0420000000004</v>
      </c>
      <c r="H9" s="984">
        <v>1939.5945000000024</v>
      </c>
      <c r="I9" s="984">
        <v>8203.3022999999994</v>
      </c>
      <c r="J9" s="988"/>
      <c r="K9" s="983">
        <v>792</v>
      </c>
      <c r="L9" s="984">
        <v>362</v>
      </c>
      <c r="M9" s="984">
        <v>1530</v>
      </c>
      <c r="N9" s="993">
        <v>2000</v>
      </c>
    </row>
    <row r="10" spans="1:14" ht="14.45" customHeight="1" x14ac:dyDescent="0.2">
      <c r="A10" s="974" t="s">
        <v>6200</v>
      </c>
      <c r="B10" s="977" t="s">
        <v>7303</v>
      </c>
      <c r="C10" s="983"/>
      <c r="D10" s="984">
        <v>16</v>
      </c>
      <c r="E10" s="984">
        <v>79</v>
      </c>
      <c r="F10" s="988"/>
      <c r="G10" s="983"/>
      <c r="H10" s="984">
        <v>96.274799999999985</v>
      </c>
      <c r="I10" s="984">
        <v>475.58789999999999</v>
      </c>
      <c r="J10" s="988"/>
      <c r="K10" s="983"/>
      <c r="L10" s="984">
        <v>16</v>
      </c>
      <c r="M10" s="984">
        <v>79</v>
      </c>
      <c r="N10" s="993">
        <v>1000</v>
      </c>
    </row>
    <row r="11" spans="1:14" ht="14.45" customHeight="1" x14ac:dyDescent="0.2">
      <c r="A11" s="974" t="s">
        <v>6196</v>
      </c>
      <c r="B11" s="977" t="s">
        <v>7303</v>
      </c>
      <c r="C11" s="983">
        <v>7</v>
      </c>
      <c r="D11" s="984">
        <v>3</v>
      </c>
      <c r="E11" s="984">
        <v>4</v>
      </c>
      <c r="F11" s="988"/>
      <c r="G11" s="983">
        <v>34.534800000000004</v>
      </c>
      <c r="H11" s="984">
        <v>14.812199999999999</v>
      </c>
      <c r="I11" s="984">
        <v>19.760400000000001</v>
      </c>
      <c r="J11" s="988"/>
      <c r="K11" s="983">
        <v>3.5</v>
      </c>
      <c r="L11" s="984">
        <v>1.5</v>
      </c>
      <c r="M11" s="984">
        <v>2</v>
      </c>
      <c r="N11" s="993">
        <v>500</v>
      </c>
    </row>
    <row r="12" spans="1:14" ht="14.45" customHeight="1" x14ac:dyDescent="0.2">
      <c r="A12" s="974" t="s">
        <v>6259</v>
      </c>
      <c r="B12" s="977" t="s">
        <v>7304</v>
      </c>
      <c r="C12" s="983">
        <v>110</v>
      </c>
      <c r="D12" s="984">
        <v>904</v>
      </c>
      <c r="E12" s="984"/>
      <c r="F12" s="988"/>
      <c r="G12" s="983">
        <v>1114.14528</v>
      </c>
      <c r="H12" s="984">
        <v>10347.552240000003</v>
      </c>
      <c r="I12" s="984"/>
      <c r="J12" s="988"/>
      <c r="K12" s="983">
        <v>0</v>
      </c>
      <c r="L12" s="984">
        <v>0</v>
      </c>
      <c r="M12" s="984"/>
      <c r="N12" s="993"/>
    </row>
    <row r="13" spans="1:14" ht="14.45" customHeight="1" x14ac:dyDescent="0.2">
      <c r="A13" s="974" t="s">
        <v>6253</v>
      </c>
      <c r="B13" s="977" t="s">
        <v>7304</v>
      </c>
      <c r="C13" s="983">
        <v>186</v>
      </c>
      <c r="D13" s="984">
        <v>493</v>
      </c>
      <c r="E13" s="984"/>
      <c r="F13" s="988"/>
      <c r="G13" s="983">
        <v>468.14843999999994</v>
      </c>
      <c r="H13" s="984">
        <v>1399.2404599999995</v>
      </c>
      <c r="I13" s="984"/>
      <c r="J13" s="988"/>
      <c r="K13" s="983">
        <v>0</v>
      </c>
      <c r="L13" s="984">
        <v>0</v>
      </c>
      <c r="M13" s="984"/>
      <c r="N13" s="993"/>
    </row>
    <row r="14" spans="1:14" ht="14.45" customHeight="1" thickBot="1" x14ac:dyDescent="0.25">
      <c r="A14" s="975" t="s">
        <v>6261</v>
      </c>
      <c r="B14" s="978" t="s">
        <v>7304</v>
      </c>
      <c r="C14" s="985"/>
      <c r="D14" s="986">
        <v>374</v>
      </c>
      <c r="E14" s="986"/>
      <c r="F14" s="989"/>
      <c r="G14" s="985"/>
      <c r="H14" s="986">
        <v>2859.4680399999997</v>
      </c>
      <c r="I14" s="986"/>
      <c r="J14" s="989"/>
      <c r="K14" s="985"/>
      <c r="L14" s="986">
        <v>0</v>
      </c>
      <c r="M14" s="986"/>
      <c r="N14" s="994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BC99320-4A43-408D-A0A0-DE5D4D4412A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2021-07-20T13:49:56Z</dcterms:modified>
</cp:coreProperties>
</file>